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k-petersen\Google Drive\02 Products\01 cmdty by Barchart\17 cmdtyView Excel\"/>
    </mc:Choice>
  </mc:AlternateContent>
  <xr:revisionPtr revIDLastSave="0" documentId="13_ncr:1_{877C54C4-3B6D-4822-A8B4-76D934B77422}" xr6:coauthVersionLast="45" xr6:coauthVersionMax="45" xr10:uidLastSave="{00000000-0000-0000-0000-000000000000}"/>
  <bookViews>
    <workbookView xWindow="28680" yWindow="-120" windowWidth="29040" windowHeight="16440" xr2:uid="{42435BB3-CDB6-4CB6-B311-20BA5F72A1C0}"/>
  </bookViews>
  <sheets>
    <sheet name="home" sheetId="3" r:id="rId1"/>
    <sheet name="usda" sheetId="1" r:id="rId2"/>
    <sheet name="yield-estimates" sheetId="2" r:id="rId3"/>
    <sheet name="index" sheetId="4" r:id="rId4"/>
  </sheets>
  <definedNames>
    <definedName name="_xlnm._FilterDatabase" localSheetId="1" hidden="1">usda!$A$1:$L$21435</definedName>
    <definedName name="cropType">index!$B$13:$B$17</definedName>
    <definedName name="mlns">index!$C$3</definedName>
    <definedName name="moVGor">usda!#REF!</definedName>
    <definedName name="nlbgbg">usda!#REF!</definedName>
    <definedName name="rRmezd">usda!#REF!</definedName>
    <definedName name="states">index!$B$25:$B$66</definedName>
    <definedName name="thsnd">index!$C$4</definedName>
    <definedName name="XuRglM">home!$I$18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73" i="1" l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D25" i="4"/>
  <c r="K16" i="3"/>
  <c r="A18" i="3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F74" i="3"/>
  <c r="D74" i="3"/>
  <c r="E74" i="3" s="1"/>
  <c r="H74" i="3" s="1"/>
  <c r="B75" i="3"/>
  <c r="B18" i="3" s="1"/>
  <c r="C18" i="3" s="1"/>
  <c r="A76" i="3"/>
  <c r="A77" i="3" s="1"/>
  <c r="A20" i="3" s="1"/>
  <c r="C11" i="3"/>
  <c r="I18" i="3"/>
  <c r="A19" i="3" l="1"/>
  <c r="C75" i="3"/>
  <c r="D75" i="3"/>
  <c r="M18" i="3"/>
  <c r="E75" i="3"/>
  <c r="C12" i="3"/>
  <c r="D18" i="3"/>
  <c r="K18" i="3"/>
  <c r="L18" i="3"/>
  <c r="B76" i="3"/>
  <c r="H76" i="3" s="1"/>
  <c r="I74" i="3"/>
  <c r="K74" i="3"/>
  <c r="N74" i="3" s="1"/>
  <c r="Q74" i="3" s="1"/>
  <c r="G74" i="3"/>
  <c r="G75" i="3" s="1"/>
  <c r="F75" i="3"/>
  <c r="A78" i="3"/>
  <c r="A21" i="3" s="1"/>
  <c r="B77" i="3"/>
  <c r="C77" i="3" s="1"/>
  <c r="H75" i="3"/>
  <c r="F76" i="3" l="1"/>
  <c r="D76" i="3"/>
  <c r="C76" i="3"/>
  <c r="E76" i="3"/>
  <c r="E77" i="3"/>
  <c r="D77" i="3"/>
  <c r="G18" i="3"/>
  <c r="F18" i="3"/>
  <c r="P18" i="3" s="1"/>
  <c r="G76" i="3"/>
  <c r="F19" i="3" s="1"/>
  <c r="K75" i="3"/>
  <c r="I77" i="3"/>
  <c r="B20" i="3"/>
  <c r="M20" i="3" s="1"/>
  <c r="K76" i="3"/>
  <c r="B19" i="3"/>
  <c r="M19" i="3" s="1"/>
  <c r="I76" i="3"/>
  <c r="N76" i="3"/>
  <c r="N75" i="3"/>
  <c r="I75" i="3"/>
  <c r="L74" i="3"/>
  <c r="O74" i="3" s="1"/>
  <c r="J74" i="3"/>
  <c r="J77" i="3" s="1"/>
  <c r="K77" i="3"/>
  <c r="N77" i="3"/>
  <c r="A79" i="3"/>
  <c r="A22" i="3" s="1"/>
  <c r="B78" i="3"/>
  <c r="H77" i="3"/>
  <c r="G77" i="3"/>
  <c r="F77" i="3"/>
  <c r="G20" i="3" l="1"/>
  <c r="B21" i="3"/>
  <c r="M21" i="3" s="1"/>
  <c r="E78" i="3"/>
  <c r="D78" i="3"/>
  <c r="C78" i="3"/>
  <c r="G19" i="3"/>
  <c r="C19" i="3"/>
  <c r="D19" i="3"/>
  <c r="F20" i="3"/>
  <c r="D21" i="3"/>
  <c r="C21" i="3"/>
  <c r="D20" i="3"/>
  <c r="C20" i="3"/>
  <c r="L21" i="3"/>
  <c r="K21" i="3"/>
  <c r="L20" i="3"/>
  <c r="K20" i="3"/>
  <c r="L19" i="3"/>
  <c r="K19" i="3"/>
  <c r="Q75" i="3"/>
  <c r="Q77" i="3"/>
  <c r="Q76" i="3"/>
  <c r="L76" i="3"/>
  <c r="O76" i="3" s="1"/>
  <c r="L75" i="3"/>
  <c r="O75" i="3" s="1"/>
  <c r="L77" i="3"/>
  <c r="O77" i="3" s="1"/>
  <c r="J75" i="3"/>
  <c r="J76" i="3"/>
  <c r="M74" i="3"/>
  <c r="P74" i="3" s="1"/>
  <c r="L78" i="3"/>
  <c r="J78" i="3"/>
  <c r="K78" i="3"/>
  <c r="I78" i="3"/>
  <c r="N78" i="3"/>
  <c r="H78" i="3"/>
  <c r="G78" i="3"/>
  <c r="F78" i="3"/>
  <c r="A80" i="3"/>
  <c r="A23" i="3" s="1"/>
  <c r="B79" i="3"/>
  <c r="I19" i="3"/>
  <c r="I21" i="3"/>
  <c r="I20" i="3"/>
  <c r="M78" i="3" l="1"/>
  <c r="G21" i="3"/>
  <c r="B22" i="3"/>
  <c r="M22" i="3" s="1"/>
  <c r="C79" i="3"/>
  <c r="E79" i="3"/>
  <c r="D79" i="3"/>
  <c r="P20" i="3"/>
  <c r="P19" i="3"/>
  <c r="F21" i="3"/>
  <c r="P21" i="3" s="1"/>
  <c r="C22" i="3"/>
  <c r="D22" i="3"/>
  <c r="K22" i="3"/>
  <c r="L22" i="3"/>
  <c r="P78" i="3"/>
  <c r="O78" i="3"/>
  <c r="Q78" i="3"/>
  <c r="M75" i="3"/>
  <c r="P75" i="3" s="1"/>
  <c r="E18" i="3" s="1"/>
  <c r="H18" i="3" s="1"/>
  <c r="O18" i="3" s="1"/>
  <c r="Q18" i="3" s="1"/>
  <c r="M76" i="3"/>
  <c r="P76" i="3" s="1"/>
  <c r="E19" i="3" s="1"/>
  <c r="H19" i="3" s="1"/>
  <c r="O19" i="3" s="1"/>
  <c r="M77" i="3"/>
  <c r="P77" i="3" s="1"/>
  <c r="E20" i="3" s="1"/>
  <c r="H20" i="3" s="1"/>
  <c r="O20" i="3" s="1"/>
  <c r="J79" i="3"/>
  <c r="M79" i="3"/>
  <c r="N79" i="3"/>
  <c r="L79" i="3"/>
  <c r="K79" i="3"/>
  <c r="I79" i="3"/>
  <c r="F79" i="3"/>
  <c r="H79" i="3"/>
  <c r="G79" i="3"/>
  <c r="A81" i="3"/>
  <c r="A24" i="3" s="1"/>
  <c r="B80" i="3"/>
  <c r="I22" i="3"/>
  <c r="B23" i="3" l="1"/>
  <c r="M23" i="3" s="1"/>
  <c r="E80" i="3"/>
  <c r="C80" i="3"/>
  <c r="D80" i="3"/>
  <c r="G22" i="3"/>
  <c r="Q20" i="3"/>
  <c r="Q19" i="3"/>
  <c r="C23" i="3"/>
  <c r="D23" i="3"/>
  <c r="E21" i="3"/>
  <c r="H21" i="3" s="1"/>
  <c r="O21" i="3" s="1"/>
  <c r="Q21" i="3" s="1"/>
  <c r="F22" i="3"/>
  <c r="P22" i="3" s="1"/>
  <c r="K23" i="3"/>
  <c r="L23" i="3"/>
  <c r="P79" i="3"/>
  <c r="Q79" i="3"/>
  <c r="O79" i="3"/>
  <c r="K80" i="3"/>
  <c r="N80" i="3"/>
  <c r="L80" i="3"/>
  <c r="I80" i="3"/>
  <c r="M80" i="3"/>
  <c r="J80" i="3"/>
  <c r="G80" i="3"/>
  <c r="F80" i="3"/>
  <c r="H80" i="3"/>
  <c r="A82" i="3"/>
  <c r="A25" i="3" s="1"/>
  <c r="B81" i="3"/>
  <c r="I23" i="3"/>
  <c r="E22" i="3" l="1"/>
  <c r="H22" i="3" s="1"/>
  <c r="O22" i="3" s="1"/>
  <c r="B24" i="3"/>
  <c r="M24" i="3" s="1"/>
  <c r="E81" i="3"/>
  <c r="D81" i="3"/>
  <c r="C81" i="3"/>
  <c r="G23" i="3"/>
  <c r="Q22" i="3"/>
  <c r="F23" i="3"/>
  <c r="P23" i="3" s="1"/>
  <c r="D24" i="3"/>
  <c r="C24" i="3"/>
  <c r="K24" i="3"/>
  <c r="L24" i="3"/>
  <c r="Q80" i="3"/>
  <c r="O80" i="3"/>
  <c r="P80" i="3"/>
  <c r="K81" i="3"/>
  <c r="L81" i="3"/>
  <c r="M81" i="3"/>
  <c r="N81" i="3"/>
  <c r="I81" i="3"/>
  <c r="J81" i="3"/>
  <c r="H81" i="3"/>
  <c r="G81" i="3"/>
  <c r="F81" i="3"/>
  <c r="A83" i="3"/>
  <c r="A26" i="3" s="1"/>
  <c r="B82" i="3"/>
  <c r="I24" i="3"/>
  <c r="G24" i="3" l="1"/>
  <c r="B25" i="3"/>
  <c r="M25" i="3" s="1"/>
  <c r="D82" i="3"/>
  <c r="C82" i="3"/>
  <c r="E82" i="3"/>
  <c r="E23" i="3"/>
  <c r="H23" i="3" s="1"/>
  <c r="O23" i="3" s="1"/>
  <c r="Q23" i="3" s="1"/>
  <c r="C25" i="3"/>
  <c r="D25" i="3"/>
  <c r="F24" i="3"/>
  <c r="P24" i="3" s="1"/>
  <c r="K25" i="3"/>
  <c r="L25" i="3"/>
  <c r="Q81" i="3"/>
  <c r="O81" i="3"/>
  <c r="P81" i="3"/>
  <c r="J82" i="3"/>
  <c r="K82" i="3"/>
  <c r="L82" i="3"/>
  <c r="I82" i="3"/>
  <c r="M82" i="3"/>
  <c r="N82" i="3"/>
  <c r="Q82" i="3" s="1"/>
  <c r="H82" i="3"/>
  <c r="G82" i="3"/>
  <c r="F82" i="3"/>
  <c r="A84" i="3"/>
  <c r="A27" i="3" s="1"/>
  <c r="B83" i="3"/>
  <c r="I25" i="3"/>
  <c r="G25" i="3" l="1"/>
  <c r="P82" i="3"/>
  <c r="B26" i="3"/>
  <c r="M26" i="3" s="1"/>
  <c r="E83" i="3"/>
  <c r="D83" i="3"/>
  <c r="C83" i="3"/>
  <c r="F25" i="3"/>
  <c r="P25" i="3" s="1"/>
  <c r="E24" i="3"/>
  <c r="H24" i="3" s="1"/>
  <c r="O24" i="3" s="1"/>
  <c r="Q24" i="3" s="1"/>
  <c r="C26" i="3"/>
  <c r="D26" i="3"/>
  <c r="L26" i="3"/>
  <c r="K26" i="3"/>
  <c r="O82" i="3"/>
  <c r="E25" i="3" s="1"/>
  <c r="H25" i="3" s="1"/>
  <c r="O25" i="3" s="1"/>
  <c r="M83" i="3"/>
  <c r="J83" i="3"/>
  <c r="L83" i="3"/>
  <c r="K83" i="3"/>
  <c r="I83" i="3"/>
  <c r="N83" i="3"/>
  <c r="F83" i="3"/>
  <c r="H83" i="3"/>
  <c r="G83" i="3"/>
  <c r="A85" i="3"/>
  <c r="A28" i="3" s="1"/>
  <c r="B84" i="3"/>
  <c r="I26" i="3"/>
  <c r="B27" i="3" l="1"/>
  <c r="M27" i="3" s="1"/>
  <c r="C84" i="3"/>
  <c r="D84" i="3"/>
  <c r="E84" i="3"/>
  <c r="G26" i="3"/>
  <c r="Q25" i="3"/>
  <c r="F26" i="3"/>
  <c r="P26" i="3" s="1"/>
  <c r="C27" i="3"/>
  <c r="D27" i="3"/>
  <c r="L27" i="3"/>
  <c r="K27" i="3"/>
  <c r="Q83" i="3"/>
  <c r="P83" i="3"/>
  <c r="O83" i="3"/>
  <c r="N84" i="3"/>
  <c r="K84" i="3"/>
  <c r="I84" i="3"/>
  <c r="M84" i="3"/>
  <c r="J84" i="3"/>
  <c r="L84" i="3"/>
  <c r="G84" i="3"/>
  <c r="F84" i="3"/>
  <c r="H84" i="3"/>
  <c r="A86" i="3"/>
  <c r="A29" i="3" s="1"/>
  <c r="B85" i="3"/>
  <c r="I27" i="3"/>
  <c r="G27" i="3" l="1"/>
  <c r="B28" i="3"/>
  <c r="M28" i="3" s="1"/>
  <c r="D85" i="3"/>
  <c r="E85" i="3"/>
  <c r="C85" i="3"/>
  <c r="E26" i="3"/>
  <c r="H26" i="3" s="1"/>
  <c r="O26" i="3" s="1"/>
  <c r="Q26" i="3" s="1"/>
  <c r="F27" i="3"/>
  <c r="P27" i="3" s="1"/>
  <c r="D28" i="3"/>
  <c r="C28" i="3"/>
  <c r="L28" i="3"/>
  <c r="K28" i="3"/>
  <c r="O84" i="3"/>
  <c r="Q84" i="3"/>
  <c r="P84" i="3"/>
  <c r="L85" i="3"/>
  <c r="M85" i="3"/>
  <c r="I85" i="3"/>
  <c r="J85" i="3"/>
  <c r="N85" i="3"/>
  <c r="K85" i="3"/>
  <c r="H85" i="3"/>
  <c r="G85" i="3"/>
  <c r="F85" i="3"/>
  <c r="A87" i="3"/>
  <c r="A30" i="3" s="1"/>
  <c r="B86" i="3"/>
  <c r="I28" i="3"/>
  <c r="G28" i="3" l="1"/>
  <c r="B29" i="3"/>
  <c r="M29" i="3" s="1"/>
  <c r="E86" i="3"/>
  <c r="C86" i="3"/>
  <c r="D86" i="3"/>
  <c r="D29" i="3"/>
  <c r="C29" i="3"/>
  <c r="F28" i="3"/>
  <c r="P28" i="3" s="1"/>
  <c r="E27" i="3"/>
  <c r="H27" i="3" s="1"/>
  <c r="O27" i="3" s="1"/>
  <c r="Q27" i="3" s="1"/>
  <c r="L29" i="3"/>
  <c r="K29" i="3"/>
  <c r="Q85" i="3"/>
  <c r="O85" i="3"/>
  <c r="P85" i="3"/>
  <c r="I86" i="3"/>
  <c r="L86" i="3"/>
  <c r="M86" i="3"/>
  <c r="N86" i="3"/>
  <c r="J86" i="3"/>
  <c r="K86" i="3"/>
  <c r="H86" i="3"/>
  <c r="F86" i="3"/>
  <c r="G86" i="3"/>
  <c r="A88" i="3"/>
  <c r="A31" i="3" s="1"/>
  <c r="B87" i="3"/>
  <c r="I29" i="3"/>
  <c r="G29" i="3" l="1"/>
  <c r="B30" i="3"/>
  <c r="M30" i="3" s="1"/>
  <c r="C87" i="3"/>
  <c r="E87" i="3"/>
  <c r="D87" i="3"/>
  <c r="F29" i="3"/>
  <c r="P29" i="3" s="1"/>
  <c r="E28" i="3"/>
  <c r="H28" i="3" s="1"/>
  <c r="O28" i="3" s="1"/>
  <c r="Q28" i="3" s="1"/>
  <c r="C30" i="3"/>
  <c r="D30" i="3"/>
  <c r="K30" i="3"/>
  <c r="L30" i="3"/>
  <c r="O86" i="3"/>
  <c r="P86" i="3"/>
  <c r="Q86" i="3"/>
  <c r="K87" i="3"/>
  <c r="I87" i="3"/>
  <c r="M87" i="3"/>
  <c r="N87" i="3"/>
  <c r="L87" i="3"/>
  <c r="J87" i="3"/>
  <c r="F87" i="3"/>
  <c r="H87" i="3"/>
  <c r="G87" i="3"/>
  <c r="A89" i="3"/>
  <c r="A32" i="3" s="1"/>
  <c r="B88" i="3"/>
  <c r="I30" i="3"/>
  <c r="G30" i="3" l="1"/>
  <c r="B31" i="3"/>
  <c r="M31" i="3" s="1"/>
  <c r="C88" i="3"/>
  <c r="D88" i="3"/>
  <c r="E88" i="3"/>
  <c r="F30" i="3"/>
  <c r="P30" i="3" s="1"/>
  <c r="C31" i="3"/>
  <c r="D31" i="3"/>
  <c r="E29" i="3"/>
  <c r="H29" i="3" s="1"/>
  <c r="O29" i="3" s="1"/>
  <c r="Q29" i="3" s="1"/>
  <c r="K31" i="3"/>
  <c r="L31" i="3"/>
  <c r="O87" i="3"/>
  <c r="Q87" i="3"/>
  <c r="P87" i="3"/>
  <c r="N88" i="3"/>
  <c r="I88" i="3"/>
  <c r="M88" i="3"/>
  <c r="K88" i="3"/>
  <c r="J88" i="3"/>
  <c r="L88" i="3"/>
  <c r="O88" i="3" s="1"/>
  <c r="G88" i="3"/>
  <c r="F88" i="3"/>
  <c r="H88" i="3"/>
  <c r="A90" i="3"/>
  <c r="A33" i="3" s="1"/>
  <c r="B89" i="3"/>
  <c r="I31" i="3"/>
  <c r="G31" i="3" l="1"/>
  <c r="B32" i="3"/>
  <c r="M32" i="3" s="1"/>
  <c r="D89" i="3"/>
  <c r="E89" i="3"/>
  <c r="C89" i="3"/>
  <c r="F31" i="3"/>
  <c r="P31" i="3" s="1"/>
  <c r="D32" i="3"/>
  <c r="C32" i="3"/>
  <c r="E30" i="3"/>
  <c r="H30" i="3" s="1"/>
  <c r="O30" i="3" s="1"/>
  <c r="Q30" i="3" s="1"/>
  <c r="K32" i="3"/>
  <c r="L32" i="3"/>
  <c r="Q88" i="3"/>
  <c r="P88" i="3"/>
  <c r="I89" i="3"/>
  <c r="J89" i="3"/>
  <c r="N89" i="3"/>
  <c r="K89" i="3"/>
  <c r="L89" i="3"/>
  <c r="M89" i="3"/>
  <c r="P89" i="3" s="1"/>
  <c r="H89" i="3"/>
  <c r="G89" i="3"/>
  <c r="F89" i="3"/>
  <c r="A91" i="3"/>
  <c r="A34" i="3" s="1"/>
  <c r="B90" i="3"/>
  <c r="I32" i="3"/>
  <c r="F32" i="3" l="1"/>
  <c r="G32" i="3"/>
  <c r="B33" i="3"/>
  <c r="M33" i="3" s="1"/>
  <c r="E90" i="3"/>
  <c r="D90" i="3"/>
  <c r="C90" i="3"/>
  <c r="P32" i="3"/>
  <c r="E31" i="3"/>
  <c r="H31" i="3" s="1"/>
  <c r="O31" i="3" s="1"/>
  <c r="Q31" i="3" s="1"/>
  <c r="C33" i="3"/>
  <c r="D33" i="3"/>
  <c r="O89" i="3"/>
  <c r="L33" i="3"/>
  <c r="K33" i="3"/>
  <c r="Q89" i="3"/>
  <c r="I90" i="3"/>
  <c r="L90" i="3"/>
  <c r="M90" i="3"/>
  <c r="N90" i="3"/>
  <c r="J90" i="3"/>
  <c r="K90" i="3"/>
  <c r="H90" i="3"/>
  <c r="G90" i="3"/>
  <c r="F90" i="3"/>
  <c r="A92" i="3"/>
  <c r="A35" i="3" s="1"/>
  <c r="B91" i="3"/>
  <c r="I33" i="3"/>
  <c r="G33" i="3" l="1"/>
  <c r="B34" i="3"/>
  <c r="M34" i="3" s="1"/>
  <c r="D91" i="3"/>
  <c r="C91" i="3"/>
  <c r="E91" i="3"/>
  <c r="F33" i="3"/>
  <c r="P33" i="3" s="1"/>
  <c r="C34" i="3"/>
  <c r="D34" i="3"/>
  <c r="E32" i="3"/>
  <c r="H32" i="3" s="1"/>
  <c r="O32" i="3" s="1"/>
  <c r="Q32" i="3" s="1"/>
  <c r="L34" i="3"/>
  <c r="K34" i="3"/>
  <c r="Q90" i="3"/>
  <c r="P90" i="3"/>
  <c r="O90" i="3"/>
  <c r="J91" i="3"/>
  <c r="N91" i="3"/>
  <c r="M91" i="3"/>
  <c r="L91" i="3"/>
  <c r="I91" i="3"/>
  <c r="K91" i="3"/>
  <c r="F91" i="3"/>
  <c r="H91" i="3"/>
  <c r="G91" i="3"/>
  <c r="A93" i="3"/>
  <c r="A36" i="3" s="1"/>
  <c r="B92" i="3"/>
  <c r="I34" i="3"/>
  <c r="G34" i="3" l="1"/>
  <c r="B35" i="3"/>
  <c r="M35" i="3" s="1"/>
  <c r="D92" i="3"/>
  <c r="C92" i="3"/>
  <c r="E92" i="3"/>
  <c r="E33" i="3"/>
  <c r="H33" i="3" s="1"/>
  <c r="O33" i="3" s="1"/>
  <c r="Q33" i="3" s="1"/>
  <c r="C35" i="3"/>
  <c r="D35" i="3"/>
  <c r="F34" i="3"/>
  <c r="P34" i="3" s="1"/>
  <c r="L35" i="3"/>
  <c r="K35" i="3"/>
  <c r="O91" i="3"/>
  <c r="P91" i="3"/>
  <c r="Q91" i="3"/>
  <c r="K92" i="3"/>
  <c r="J92" i="3"/>
  <c r="L92" i="3"/>
  <c r="M92" i="3"/>
  <c r="N92" i="3"/>
  <c r="I92" i="3"/>
  <c r="G92" i="3"/>
  <c r="F92" i="3"/>
  <c r="H92" i="3"/>
  <c r="A94" i="3"/>
  <c r="A37" i="3" s="1"/>
  <c r="B93" i="3"/>
  <c r="I35" i="3"/>
  <c r="Q92" i="3" l="1"/>
  <c r="G35" i="3"/>
  <c r="B36" i="3"/>
  <c r="M36" i="3" s="1"/>
  <c r="C93" i="3"/>
  <c r="D93" i="3"/>
  <c r="E93" i="3"/>
  <c r="F35" i="3"/>
  <c r="P35" i="3" s="1"/>
  <c r="D36" i="3"/>
  <c r="C36" i="3"/>
  <c r="E34" i="3"/>
  <c r="H34" i="3" s="1"/>
  <c r="O34" i="3" s="1"/>
  <c r="Q34" i="3" s="1"/>
  <c r="L36" i="3"/>
  <c r="K36" i="3"/>
  <c r="P92" i="3"/>
  <c r="O92" i="3"/>
  <c r="I93" i="3"/>
  <c r="J93" i="3"/>
  <c r="N93" i="3"/>
  <c r="K93" i="3"/>
  <c r="L93" i="3"/>
  <c r="O93" i="3" s="1"/>
  <c r="M93" i="3"/>
  <c r="P93" i="3" s="1"/>
  <c r="H93" i="3"/>
  <c r="G93" i="3"/>
  <c r="F93" i="3"/>
  <c r="A95" i="3"/>
  <c r="A38" i="3" s="1"/>
  <c r="B94" i="3"/>
  <c r="I36" i="3"/>
  <c r="G36" i="3" l="1"/>
  <c r="B37" i="3"/>
  <c r="M37" i="3" s="1"/>
  <c r="E94" i="3"/>
  <c r="D94" i="3"/>
  <c r="C94" i="3"/>
  <c r="F36" i="3"/>
  <c r="P36" i="3" s="1"/>
  <c r="D37" i="3"/>
  <c r="C37" i="3"/>
  <c r="E35" i="3"/>
  <c r="H35" i="3" s="1"/>
  <c r="O35" i="3" s="1"/>
  <c r="Q35" i="3" s="1"/>
  <c r="L37" i="3"/>
  <c r="K37" i="3"/>
  <c r="Q93" i="3"/>
  <c r="E36" i="3" s="1"/>
  <c r="H36" i="3" s="1"/>
  <c r="O36" i="3" s="1"/>
  <c r="L94" i="3"/>
  <c r="J94" i="3"/>
  <c r="K94" i="3"/>
  <c r="I94" i="3"/>
  <c r="M94" i="3"/>
  <c r="N94" i="3"/>
  <c r="H94" i="3"/>
  <c r="G94" i="3"/>
  <c r="F94" i="3"/>
  <c r="A96" i="3"/>
  <c r="A39" i="3" s="1"/>
  <c r="B95" i="3"/>
  <c r="I37" i="3"/>
  <c r="G37" i="3" l="1"/>
  <c r="B38" i="3"/>
  <c r="M38" i="3" s="1"/>
  <c r="C95" i="3"/>
  <c r="E95" i="3"/>
  <c r="D95" i="3"/>
  <c r="P94" i="3"/>
  <c r="Q36" i="3"/>
  <c r="F37" i="3"/>
  <c r="P37" i="3" s="1"/>
  <c r="C38" i="3"/>
  <c r="D38" i="3"/>
  <c r="K38" i="3"/>
  <c r="L38" i="3"/>
  <c r="Q94" i="3"/>
  <c r="O94" i="3"/>
  <c r="M95" i="3"/>
  <c r="J95" i="3"/>
  <c r="N95" i="3"/>
  <c r="L95" i="3"/>
  <c r="K95" i="3"/>
  <c r="I95" i="3"/>
  <c r="F95" i="3"/>
  <c r="H95" i="3"/>
  <c r="G95" i="3"/>
  <c r="A97" i="3"/>
  <c r="A40" i="3" s="1"/>
  <c r="B96" i="3"/>
  <c r="I38" i="3"/>
  <c r="G38" i="3" l="1"/>
  <c r="B39" i="3"/>
  <c r="M39" i="3" s="1"/>
  <c r="C96" i="3"/>
  <c r="D96" i="3"/>
  <c r="E96" i="3"/>
  <c r="E37" i="3"/>
  <c r="H37" i="3" s="1"/>
  <c r="O37" i="3" s="1"/>
  <c r="Q37" i="3" s="1"/>
  <c r="C39" i="3"/>
  <c r="D39" i="3"/>
  <c r="F38" i="3"/>
  <c r="P38" i="3" s="1"/>
  <c r="K39" i="3"/>
  <c r="L39" i="3"/>
  <c r="P95" i="3"/>
  <c r="Q95" i="3"/>
  <c r="O95" i="3"/>
  <c r="K96" i="3"/>
  <c r="L96" i="3"/>
  <c r="I96" i="3"/>
  <c r="M96" i="3"/>
  <c r="J96" i="3"/>
  <c r="N96" i="3"/>
  <c r="G96" i="3"/>
  <c r="F96" i="3"/>
  <c r="H96" i="3"/>
  <c r="A98" i="3"/>
  <c r="A41" i="3" s="1"/>
  <c r="B97" i="3"/>
  <c r="I39" i="3"/>
  <c r="G39" i="3" l="1"/>
  <c r="B40" i="3"/>
  <c r="M40" i="3" s="1"/>
  <c r="E97" i="3"/>
  <c r="D97" i="3"/>
  <c r="C97" i="3"/>
  <c r="E38" i="3"/>
  <c r="H38" i="3" s="1"/>
  <c r="O38" i="3" s="1"/>
  <c r="Q38" i="3" s="1"/>
  <c r="F39" i="3"/>
  <c r="P39" i="3" s="1"/>
  <c r="D40" i="3"/>
  <c r="C40" i="3"/>
  <c r="K40" i="3"/>
  <c r="L40" i="3"/>
  <c r="Q96" i="3"/>
  <c r="O96" i="3"/>
  <c r="P96" i="3"/>
  <c r="K97" i="3"/>
  <c r="L97" i="3"/>
  <c r="M97" i="3"/>
  <c r="N97" i="3"/>
  <c r="I97" i="3"/>
  <c r="J97" i="3"/>
  <c r="A99" i="3"/>
  <c r="A42" i="3" s="1"/>
  <c r="B98" i="3"/>
  <c r="H97" i="3"/>
  <c r="G97" i="3"/>
  <c r="F97" i="3"/>
  <c r="I40" i="3"/>
  <c r="G40" i="3" l="1"/>
  <c r="B41" i="3"/>
  <c r="M41" i="3" s="1"/>
  <c r="D98" i="3"/>
  <c r="E98" i="3"/>
  <c r="C98" i="3"/>
  <c r="F40" i="3"/>
  <c r="P40" i="3" s="1"/>
  <c r="C41" i="3"/>
  <c r="D41" i="3"/>
  <c r="E39" i="3"/>
  <c r="H39" i="3" s="1"/>
  <c r="O39" i="3" s="1"/>
  <c r="Q39" i="3" s="1"/>
  <c r="K41" i="3"/>
  <c r="L41" i="3"/>
  <c r="Q97" i="3"/>
  <c r="P97" i="3"/>
  <c r="O97" i="3"/>
  <c r="L98" i="3"/>
  <c r="J98" i="3"/>
  <c r="K98" i="3"/>
  <c r="I98" i="3"/>
  <c r="M98" i="3"/>
  <c r="N98" i="3"/>
  <c r="H98" i="3"/>
  <c r="G98" i="3"/>
  <c r="F98" i="3"/>
  <c r="A100" i="3"/>
  <c r="A43" i="3" s="1"/>
  <c r="B99" i="3"/>
  <c r="I41" i="3"/>
  <c r="G41" i="3" l="1"/>
  <c r="B42" i="3"/>
  <c r="M42" i="3" s="1"/>
  <c r="C99" i="3"/>
  <c r="E99" i="3"/>
  <c r="D99" i="3"/>
  <c r="E40" i="3"/>
  <c r="H40" i="3" s="1"/>
  <c r="O40" i="3" s="1"/>
  <c r="Q40" i="3" s="1"/>
  <c r="F41" i="3"/>
  <c r="P41" i="3" s="1"/>
  <c r="C42" i="3"/>
  <c r="D42" i="3"/>
  <c r="P98" i="3"/>
  <c r="L42" i="3"/>
  <c r="K42" i="3"/>
  <c r="Q98" i="3"/>
  <c r="O98" i="3"/>
  <c r="M99" i="3"/>
  <c r="L99" i="3"/>
  <c r="K99" i="3"/>
  <c r="I99" i="3"/>
  <c r="J99" i="3"/>
  <c r="N99" i="3"/>
  <c r="A101" i="3"/>
  <c r="A44" i="3" s="1"/>
  <c r="B100" i="3"/>
  <c r="F99" i="3"/>
  <c r="H99" i="3"/>
  <c r="G99" i="3"/>
  <c r="I42" i="3"/>
  <c r="G42" i="3" l="1"/>
  <c r="B43" i="3"/>
  <c r="M43" i="3" s="1"/>
  <c r="C100" i="3"/>
  <c r="D100" i="3"/>
  <c r="E100" i="3"/>
  <c r="Q99" i="3"/>
  <c r="F42" i="3"/>
  <c r="P42" i="3" s="1"/>
  <c r="E41" i="3"/>
  <c r="H41" i="3" s="1"/>
  <c r="O41" i="3" s="1"/>
  <c r="Q41" i="3" s="1"/>
  <c r="C43" i="3"/>
  <c r="D43" i="3"/>
  <c r="L43" i="3"/>
  <c r="K43" i="3"/>
  <c r="O99" i="3"/>
  <c r="P99" i="3"/>
  <c r="K100" i="3"/>
  <c r="N100" i="3"/>
  <c r="I100" i="3"/>
  <c r="M100" i="3"/>
  <c r="J100" i="3"/>
  <c r="L100" i="3"/>
  <c r="O100" i="3" s="1"/>
  <c r="G100" i="3"/>
  <c r="F100" i="3"/>
  <c r="H100" i="3"/>
  <c r="A102" i="3"/>
  <c r="A45" i="3" s="1"/>
  <c r="B101" i="3"/>
  <c r="I43" i="3"/>
  <c r="G43" i="3" l="1"/>
  <c r="B44" i="3"/>
  <c r="M44" i="3" s="1"/>
  <c r="D101" i="3"/>
  <c r="E101" i="3"/>
  <c r="C101" i="3"/>
  <c r="F43" i="3"/>
  <c r="P43" i="3" s="1"/>
  <c r="E42" i="3"/>
  <c r="H42" i="3" s="1"/>
  <c r="O42" i="3" s="1"/>
  <c r="Q42" i="3" s="1"/>
  <c r="D44" i="3"/>
  <c r="C44" i="3"/>
  <c r="L44" i="3"/>
  <c r="K44" i="3"/>
  <c r="Q100" i="3"/>
  <c r="P100" i="3"/>
  <c r="L101" i="3"/>
  <c r="M101" i="3"/>
  <c r="I101" i="3"/>
  <c r="J101" i="3"/>
  <c r="N101" i="3"/>
  <c r="K101" i="3"/>
  <c r="H101" i="3"/>
  <c r="G101" i="3"/>
  <c r="F101" i="3"/>
  <c r="A103" i="3"/>
  <c r="A46" i="3" s="1"/>
  <c r="B102" i="3"/>
  <c r="I44" i="3"/>
  <c r="G44" i="3" l="1"/>
  <c r="B45" i="3"/>
  <c r="M45" i="3" s="1"/>
  <c r="E102" i="3"/>
  <c r="C102" i="3"/>
  <c r="D102" i="3"/>
  <c r="F44" i="3"/>
  <c r="P44" i="3" s="1"/>
  <c r="E43" i="3"/>
  <c r="H43" i="3" s="1"/>
  <c r="O43" i="3" s="1"/>
  <c r="Q43" i="3" s="1"/>
  <c r="C45" i="3"/>
  <c r="D45" i="3"/>
  <c r="L45" i="3"/>
  <c r="K45" i="3"/>
  <c r="P101" i="3"/>
  <c r="O101" i="3"/>
  <c r="Q101" i="3"/>
  <c r="I102" i="3"/>
  <c r="L102" i="3"/>
  <c r="M102" i="3"/>
  <c r="N102" i="3"/>
  <c r="J102" i="3"/>
  <c r="K102" i="3"/>
  <c r="H102" i="3"/>
  <c r="G102" i="3"/>
  <c r="F102" i="3"/>
  <c r="A104" i="3"/>
  <c r="A47" i="3" s="1"/>
  <c r="B103" i="3"/>
  <c r="I45" i="3"/>
  <c r="G45" i="3" l="1"/>
  <c r="B46" i="3"/>
  <c r="M46" i="3" s="1"/>
  <c r="C103" i="3"/>
  <c r="E103" i="3"/>
  <c r="D103" i="3"/>
  <c r="E44" i="3"/>
  <c r="H44" i="3" s="1"/>
  <c r="O44" i="3" s="1"/>
  <c r="Q44" i="3" s="1"/>
  <c r="F45" i="3"/>
  <c r="P45" i="3" s="1"/>
  <c r="C46" i="3"/>
  <c r="D46" i="3"/>
  <c r="K46" i="3"/>
  <c r="L46" i="3"/>
  <c r="O102" i="3"/>
  <c r="Q102" i="3"/>
  <c r="P102" i="3"/>
  <c r="K103" i="3"/>
  <c r="I103" i="3"/>
  <c r="M103" i="3"/>
  <c r="J103" i="3"/>
  <c r="N103" i="3"/>
  <c r="Q103" i="3" s="1"/>
  <c r="L103" i="3"/>
  <c r="O103" i="3" s="1"/>
  <c r="F103" i="3"/>
  <c r="H103" i="3"/>
  <c r="G103" i="3"/>
  <c r="A105" i="3"/>
  <c r="A48" i="3" s="1"/>
  <c r="B104" i="3"/>
  <c r="I46" i="3"/>
  <c r="G46" i="3" l="1"/>
  <c r="B47" i="3"/>
  <c r="M47" i="3" s="1"/>
  <c r="E104" i="3"/>
  <c r="C104" i="3"/>
  <c r="G47" i="3" s="1"/>
  <c r="D104" i="3"/>
  <c r="E45" i="3"/>
  <c r="H45" i="3" s="1"/>
  <c r="O45" i="3" s="1"/>
  <c r="Q45" i="3" s="1"/>
  <c r="F46" i="3"/>
  <c r="P46" i="3" s="1"/>
  <c r="C47" i="3"/>
  <c r="D47" i="3"/>
  <c r="K47" i="3"/>
  <c r="L47" i="3"/>
  <c r="P103" i="3"/>
  <c r="E46" i="3" s="1"/>
  <c r="H46" i="3" s="1"/>
  <c r="O46" i="3" s="1"/>
  <c r="N104" i="3"/>
  <c r="K104" i="3"/>
  <c r="I104" i="3"/>
  <c r="M104" i="3"/>
  <c r="J104" i="3"/>
  <c r="L104" i="3"/>
  <c r="G104" i="3"/>
  <c r="F104" i="3"/>
  <c r="H104" i="3"/>
  <c r="A106" i="3"/>
  <c r="A49" i="3" s="1"/>
  <c r="B105" i="3"/>
  <c r="I47" i="3"/>
  <c r="B48" i="3" l="1"/>
  <c r="M48" i="3" s="1"/>
  <c r="D105" i="3"/>
  <c r="E105" i="3"/>
  <c r="C105" i="3"/>
  <c r="Q46" i="3"/>
  <c r="F47" i="3"/>
  <c r="P47" i="3" s="1"/>
  <c r="D48" i="3"/>
  <c r="C48" i="3"/>
  <c r="K48" i="3"/>
  <c r="L48" i="3"/>
  <c r="O104" i="3"/>
  <c r="Q104" i="3"/>
  <c r="P104" i="3"/>
  <c r="I105" i="3"/>
  <c r="J105" i="3"/>
  <c r="N105" i="3"/>
  <c r="K105" i="3"/>
  <c r="L105" i="3"/>
  <c r="O105" i="3" s="1"/>
  <c r="M105" i="3"/>
  <c r="A107" i="3"/>
  <c r="A50" i="3" s="1"/>
  <c r="B106" i="3"/>
  <c r="H105" i="3"/>
  <c r="G105" i="3"/>
  <c r="F105" i="3"/>
  <c r="I48" i="3"/>
  <c r="P105" i="3" l="1"/>
  <c r="G48" i="3"/>
  <c r="O48" i="3"/>
  <c r="B49" i="3"/>
  <c r="M49" i="3" s="1"/>
  <c r="E106" i="3"/>
  <c r="D106" i="3"/>
  <c r="C106" i="3"/>
  <c r="F48" i="3"/>
  <c r="P48" i="3" s="1"/>
  <c r="Q48" i="3" s="1"/>
  <c r="E47" i="3"/>
  <c r="H47" i="3" s="1"/>
  <c r="O47" i="3" s="1"/>
  <c r="Q47" i="3" s="1"/>
  <c r="L49" i="3"/>
  <c r="Q105" i="3"/>
  <c r="E48" i="3" s="1"/>
  <c r="H48" i="3" s="1"/>
  <c r="L106" i="3"/>
  <c r="I106" i="3"/>
  <c r="M106" i="3"/>
  <c r="N106" i="3"/>
  <c r="J106" i="3"/>
  <c r="K106" i="3"/>
  <c r="H106" i="3"/>
  <c r="G106" i="3"/>
  <c r="F106" i="3"/>
  <c r="A108" i="3"/>
  <c r="A51" i="3" s="1"/>
  <c r="B107" i="3"/>
  <c r="D49" i="3" l="1"/>
  <c r="C49" i="3"/>
  <c r="K49" i="3"/>
  <c r="G49" i="3"/>
  <c r="B50" i="3"/>
  <c r="M50" i="3" s="1"/>
  <c r="C107" i="3"/>
  <c r="D107" i="3"/>
  <c r="E107" i="3"/>
  <c r="F49" i="3"/>
  <c r="C50" i="3"/>
  <c r="D50" i="3"/>
  <c r="L50" i="3"/>
  <c r="K50" i="3"/>
  <c r="Q106" i="3"/>
  <c r="P106" i="3"/>
  <c r="O106" i="3"/>
  <c r="J107" i="3"/>
  <c r="M107" i="3"/>
  <c r="N107" i="3"/>
  <c r="L107" i="3"/>
  <c r="I107" i="3"/>
  <c r="K107" i="3"/>
  <c r="F107" i="3"/>
  <c r="G107" i="3"/>
  <c r="H107" i="3"/>
  <c r="A109" i="3"/>
  <c r="A52" i="3" s="1"/>
  <c r="B108" i="3"/>
  <c r="I49" i="3"/>
  <c r="I50" i="3"/>
  <c r="P49" i="3" l="1"/>
  <c r="G50" i="3"/>
  <c r="B51" i="3"/>
  <c r="M51" i="3" s="1"/>
  <c r="D108" i="3"/>
  <c r="C108" i="3"/>
  <c r="E108" i="3"/>
  <c r="E49" i="3"/>
  <c r="H49" i="3" s="1"/>
  <c r="O49" i="3" s="1"/>
  <c r="F50" i="3"/>
  <c r="P50" i="3" s="1"/>
  <c r="C51" i="3"/>
  <c r="D51" i="3"/>
  <c r="L51" i="3"/>
  <c r="K51" i="3"/>
  <c r="P107" i="3"/>
  <c r="O107" i="3"/>
  <c r="Q107" i="3"/>
  <c r="J108" i="3"/>
  <c r="L108" i="3"/>
  <c r="N108" i="3"/>
  <c r="M108" i="3"/>
  <c r="K108" i="3"/>
  <c r="I108" i="3"/>
  <c r="G108" i="3"/>
  <c r="F108" i="3"/>
  <c r="H108" i="3"/>
  <c r="A110" i="3"/>
  <c r="A53" i="3" s="1"/>
  <c r="B109" i="3"/>
  <c r="I51" i="3"/>
  <c r="Q49" i="3" l="1"/>
  <c r="G51" i="3"/>
  <c r="B52" i="3"/>
  <c r="M52" i="3" s="1"/>
  <c r="C109" i="3"/>
  <c r="D109" i="3"/>
  <c r="E109" i="3"/>
  <c r="F51" i="3"/>
  <c r="P51" i="3" s="1"/>
  <c r="E50" i="3"/>
  <c r="H50" i="3" s="1"/>
  <c r="O50" i="3" s="1"/>
  <c r="Q50" i="3" s="1"/>
  <c r="D52" i="3"/>
  <c r="C52" i="3"/>
  <c r="L52" i="3"/>
  <c r="K52" i="3"/>
  <c r="P108" i="3"/>
  <c r="O108" i="3"/>
  <c r="Q108" i="3"/>
  <c r="I109" i="3"/>
  <c r="J109" i="3"/>
  <c r="N109" i="3"/>
  <c r="K109" i="3"/>
  <c r="L109" i="3"/>
  <c r="O109" i="3" s="1"/>
  <c r="M109" i="3"/>
  <c r="H109" i="3"/>
  <c r="G109" i="3"/>
  <c r="F109" i="3"/>
  <c r="A111" i="3"/>
  <c r="A54" i="3" s="1"/>
  <c r="B110" i="3"/>
  <c r="I52" i="3"/>
  <c r="G52" i="3" l="1"/>
  <c r="B53" i="3"/>
  <c r="M53" i="3" s="1"/>
  <c r="E110" i="3"/>
  <c r="D110" i="3"/>
  <c r="C110" i="3"/>
  <c r="F52" i="3"/>
  <c r="P52" i="3" s="1"/>
  <c r="E51" i="3"/>
  <c r="H51" i="3" s="1"/>
  <c r="O51" i="3" s="1"/>
  <c r="Q51" i="3" s="1"/>
  <c r="D53" i="3"/>
  <c r="C53" i="3"/>
  <c r="L53" i="3"/>
  <c r="K53" i="3"/>
  <c r="P109" i="3"/>
  <c r="Q109" i="3"/>
  <c r="I110" i="3"/>
  <c r="J110" i="3"/>
  <c r="K110" i="3"/>
  <c r="L110" i="3"/>
  <c r="M110" i="3"/>
  <c r="N110" i="3"/>
  <c r="B111" i="3"/>
  <c r="A112" i="3"/>
  <c r="A55" i="3" s="1"/>
  <c r="H110" i="3"/>
  <c r="G110" i="3"/>
  <c r="F110" i="3"/>
  <c r="I53" i="3"/>
  <c r="G53" i="3" l="1"/>
  <c r="B54" i="3"/>
  <c r="M54" i="3" s="1"/>
  <c r="C111" i="3"/>
  <c r="E111" i="3"/>
  <c r="D111" i="3"/>
  <c r="E52" i="3"/>
  <c r="H52" i="3" s="1"/>
  <c r="O52" i="3" s="1"/>
  <c r="Q52" i="3" s="1"/>
  <c r="P110" i="3"/>
  <c r="F53" i="3"/>
  <c r="P53" i="3" s="1"/>
  <c r="C54" i="3"/>
  <c r="D54" i="3"/>
  <c r="K54" i="3"/>
  <c r="L54" i="3"/>
  <c r="Q110" i="3"/>
  <c r="O110" i="3"/>
  <c r="J111" i="3"/>
  <c r="N111" i="3"/>
  <c r="L111" i="3"/>
  <c r="M111" i="3"/>
  <c r="K111" i="3"/>
  <c r="I111" i="3"/>
  <c r="B112" i="3"/>
  <c r="A113" i="3"/>
  <c r="A56" i="3" s="1"/>
  <c r="F111" i="3"/>
  <c r="H111" i="3"/>
  <c r="G111" i="3"/>
  <c r="I54" i="3"/>
  <c r="G54" i="3" l="1"/>
  <c r="B55" i="3"/>
  <c r="M55" i="3" s="1"/>
  <c r="E112" i="3"/>
  <c r="C112" i="3"/>
  <c r="D112" i="3"/>
  <c r="E53" i="3"/>
  <c r="H53" i="3" s="1"/>
  <c r="O53" i="3" s="1"/>
  <c r="Q53" i="3" s="1"/>
  <c r="F54" i="3"/>
  <c r="P54" i="3" s="1"/>
  <c r="C55" i="3"/>
  <c r="D55" i="3"/>
  <c r="K55" i="3"/>
  <c r="L55" i="3"/>
  <c r="P111" i="3"/>
  <c r="O111" i="3"/>
  <c r="Q111" i="3"/>
  <c r="K112" i="3"/>
  <c r="L112" i="3"/>
  <c r="N112" i="3"/>
  <c r="I112" i="3"/>
  <c r="M112" i="3"/>
  <c r="J112" i="3"/>
  <c r="B113" i="3"/>
  <c r="A114" i="3"/>
  <c r="A57" i="3" s="1"/>
  <c r="G112" i="3"/>
  <c r="F112" i="3"/>
  <c r="H112" i="3"/>
  <c r="I55" i="3"/>
  <c r="G55" i="3" l="1"/>
  <c r="B56" i="3"/>
  <c r="M56" i="3" s="1"/>
  <c r="E113" i="3"/>
  <c r="D113" i="3"/>
  <c r="C113" i="3"/>
  <c r="F55" i="3"/>
  <c r="P55" i="3" s="1"/>
  <c r="E54" i="3"/>
  <c r="H54" i="3" s="1"/>
  <c r="O54" i="3" s="1"/>
  <c r="Q54" i="3" s="1"/>
  <c r="D56" i="3"/>
  <c r="C56" i="3"/>
  <c r="K56" i="3"/>
  <c r="L56" i="3"/>
  <c r="O112" i="3"/>
  <c r="P112" i="3"/>
  <c r="Q112" i="3"/>
  <c r="K113" i="3"/>
  <c r="L113" i="3"/>
  <c r="M113" i="3"/>
  <c r="N113" i="3"/>
  <c r="I113" i="3"/>
  <c r="J113" i="3"/>
  <c r="B114" i="3"/>
  <c r="A115" i="3"/>
  <c r="A58" i="3" s="1"/>
  <c r="H113" i="3"/>
  <c r="G113" i="3"/>
  <c r="F113" i="3"/>
  <c r="I56" i="3"/>
  <c r="G56" i="3" l="1"/>
  <c r="B57" i="3"/>
  <c r="M57" i="3" s="1"/>
  <c r="D114" i="3"/>
  <c r="C114" i="3"/>
  <c r="E114" i="3"/>
  <c r="E55" i="3"/>
  <c r="H55" i="3" s="1"/>
  <c r="O55" i="3" s="1"/>
  <c r="Q55" i="3" s="1"/>
  <c r="F56" i="3"/>
  <c r="P56" i="3" s="1"/>
  <c r="C57" i="3"/>
  <c r="D57" i="3"/>
  <c r="K57" i="3"/>
  <c r="L57" i="3"/>
  <c r="O113" i="3"/>
  <c r="Q113" i="3"/>
  <c r="P113" i="3"/>
  <c r="L114" i="3"/>
  <c r="I114" i="3"/>
  <c r="J114" i="3"/>
  <c r="K114" i="3"/>
  <c r="M114" i="3"/>
  <c r="N114" i="3"/>
  <c r="B115" i="3"/>
  <c r="A116" i="3"/>
  <c r="A59" i="3" s="1"/>
  <c r="H114" i="3"/>
  <c r="G114" i="3"/>
  <c r="F114" i="3"/>
  <c r="I57" i="3"/>
  <c r="G57" i="3" l="1"/>
  <c r="B58" i="3"/>
  <c r="M58" i="3" s="1"/>
  <c r="E115" i="3"/>
  <c r="D115" i="3"/>
  <c r="C115" i="3"/>
  <c r="P114" i="3"/>
  <c r="F57" i="3"/>
  <c r="P57" i="3" s="1"/>
  <c r="E56" i="3"/>
  <c r="H56" i="3" s="1"/>
  <c r="O56" i="3" s="1"/>
  <c r="Q56" i="3" s="1"/>
  <c r="C58" i="3"/>
  <c r="D58" i="3"/>
  <c r="L58" i="3"/>
  <c r="K58" i="3"/>
  <c r="O114" i="3"/>
  <c r="Q114" i="3"/>
  <c r="M115" i="3"/>
  <c r="L115" i="3"/>
  <c r="K115" i="3"/>
  <c r="I115" i="3"/>
  <c r="J115" i="3"/>
  <c r="N115" i="3"/>
  <c r="B116" i="3"/>
  <c r="A117" i="3"/>
  <c r="A60" i="3" s="1"/>
  <c r="F115" i="3"/>
  <c r="H115" i="3"/>
  <c r="G115" i="3"/>
  <c r="I58" i="3"/>
  <c r="Q115" i="3" l="1"/>
  <c r="G58" i="3"/>
  <c r="B59" i="3"/>
  <c r="M59" i="3" s="1"/>
  <c r="C116" i="3"/>
  <c r="D116" i="3"/>
  <c r="E116" i="3"/>
  <c r="E57" i="3"/>
  <c r="H57" i="3" s="1"/>
  <c r="O57" i="3" s="1"/>
  <c r="Q57" i="3" s="1"/>
  <c r="F58" i="3"/>
  <c r="P58" i="3" s="1"/>
  <c r="C59" i="3"/>
  <c r="D59" i="3"/>
  <c r="L59" i="3"/>
  <c r="K59" i="3"/>
  <c r="O115" i="3"/>
  <c r="P115" i="3"/>
  <c r="K116" i="3"/>
  <c r="I116" i="3"/>
  <c r="M116" i="3"/>
  <c r="J116" i="3"/>
  <c r="N116" i="3"/>
  <c r="Q116" i="3" s="1"/>
  <c r="L116" i="3"/>
  <c r="O116" i="3" s="1"/>
  <c r="A118" i="3"/>
  <c r="A61" i="3" s="1"/>
  <c r="B117" i="3"/>
  <c r="G116" i="3"/>
  <c r="F116" i="3"/>
  <c r="H116" i="3"/>
  <c r="I59" i="3"/>
  <c r="G59" i="3" l="1"/>
  <c r="B60" i="3"/>
  <c r="M60" i="3" s="1"/>
  <c r="D117" i="3"/>
  <c r="E117" i="3"/>
  <c r="C117" i="3"/>
  <c r="E58" i="3"/>
  <c r="H58" i="3" s="1"/>
  <c r="O58" i="3" s="1"/>
  <c r="Q58" i="3" s="1"/>
  <c r="F59" i="3"/>
  <c r="P59" i="3" s="1"/>
  <c r="D60" i="3"/>
  <c r="C60" i="3"/>
  <c r="L60" i="3"/>
  <c r="K60" i="3"/>
  <c r="P116" i="3"/>
  <c r="E59" i="3" s="1"/>
  <c r="H59" i="3" s="1"/>
  <c r="O59" i="3" s="1"/>
  <c r="L117" i="3"/>
  <c r="M117" i="3"/>
  <c r="I117" i="3"/>
  <c r="J117" i="3"/>
  <c r="N117" i="3"/>
  <c r="K117" i="3"/>
  <c r="H117" i="3"/>
  <c r="G117" i="3"/>
  <c r="F117" i="3"/>
  <c r="B118" i="3"/>
  <c r="A119" i="3"/>
  <c r="A62" i="3" s="1"/>
  <c r="I60" i="3"/>
  <c r="G60" i="3" l="1"/>
  <c r="B61" i="3"/>
  <c r="M61" i="3" s="1"/>
  <c r="E118" i="3"/>
  <c r="C118" i="3"/>
  <c r="D118" i="3"/>
  <c r="O60" i="3"/>
  <c r="F60" i="3"/>
  <c r="P60" i="3" s="1"/>
  <c r="Q59" i="3"/>
  <c r="D61" i="3"/>
  <c r="C61" i="3"/>
  <c r="L61" i="3"/>
  <c r="K61" i="3"/>
  <c r="P117" i="3"/>
  <c r="O117" i="3"/>
  <c r="Q117" i="3"/>
  <c r="I118" i="3"/>
  <c r="M118" i="3"/>
  <c r="N118" i="3"/>
  <c r="L118" i="3"/>
  <c r="J118" i="3"/>
  <c r="K118" i="3"/>
  <c r="H118" i="3"/>
  <c r="F118" i="3"/>
  <c r="G118" i="3"/>
  <c r="B119" i="3"/>
  <c r="A120" i="3"/>
  <c r="A63" i="3" s="1"/>
  <c r="I61" i="3"/>
  <c r="G61" i="3" l="1"/>
  <c r="Q60" i="3"/>
  <c r="B62" i="3"/>
  <c r="M62" i="3" s="1"/>
  <c r="C119" i="3"/>
  <c r="E119" i="3"/>
  <c r="D119" i="3"/>
  <c r="O61" i="3"/>
  <c r="F61" i="3"/>
  <c r="P61" i="3" s="1"/>
  <c r="E60" i="3"/>
  <c r="H60" i="3" s="1"/>
  <c r="C62" i="3"/>
  <c r="D62" i="3"/>
  <c r="K62" i="3"/>
  <c r="L62" i="3"/>
  <c r="O118" i="3"/>
  <c r="Q118" i="3"/>
  <c r="P118" i="3"/>
  <c r="K119" i="3"/>
  <c r="I119" i="3"/>
  <c r="J119" i="3"/>
  <c r="M119" i="3"/>
  <c r="N119" i="3"/>
  <c r="L119" i="3"/>
  <c r="O119" i="3" s="1"/>
  <c r="F119" i="3"/>
  <c r="H119" i="3"/>
  <c r="G119" i="3"/>
  <c r="B120" i="3"/>
  <c r="A121" i="3"/>
  <c r="A64" i="3" s="1"/>
  <c r="I62" i="3"/>
  <c r="Q61" i="3" l="1"/>
  <c r="O62" i="3"/>
  <c r="G62" i="3"/>
  <c r="B63" i="3"/>
  <c r="M63" i="3" s="1"/>
  <c r="C120" i="3"/>
  <c r="D120" i="3"/>
  <c r="E120" i="3"/>
  <c r="F62" i="3"/>
  <c r="P62" i="3" s="1"/>
  <c r="Q62" i="3" s="1"/>
  <c r="E61" i="3"/>
  <c r="H61" i="3" s="1"/>
  <c r="C63" i="3"/>
  <c r="D63" i="3"/>
  <c r="Q119" i="3"/>
  <c r="L63" i="3"/>
  <c r="K63" i="3"/>
  <c r="P119" i="3"/>
  <c r="I120" i="3"/>
  <c r="M120" i="3"/>
  <c r="J120" i="3"/>
  <c r="N120" i="3"/>
  <c r="L120" i="3"/>
  <c r="O120" i="3" s="1"/>
  <c r="K120" i="3"/>
  <c r="B121" i="3"/>
  <c r="A122" i="3"/>
  <c r="A65" i="3" s="1"/>
  <c r="G120" i="3"/>
  <c r="F120" i="3"/>
  <c r="H120" i="3"/>
  <c r="I63" i="3"/>
  <c r="G63" i="3" l="1"/>
  <c r="B64" i="3"/>
  <c r="M64" i="3" s="1"/>
  <c r="D121" i="3"/>
  <c r="E121" i="3"/>
  <c r="C121" i="3"/>
  <c r="O63" i="3"/>
  <c r="E62" i="3"/>
  <c r="H62" i="3" s="1"/>
  <c r="F63" i="3"/>
  <c r="P63" i="3" s="1"/>
  <c r="D64" i="3"/>
  <c r="C64" i="3"/>
  <c r="K64" i="3"/>
  <c r="L64" i="3"/>
  <c r="P120" i="3"/>
  <c r="Q120" i="3"/>
  <c r="I121" i="3"/>
  <c r="J121" i="3"/>
  <c r="N121" i="3"/>
  <c r="K121" i="3"/>
  <c r="L121" i="3"/>
  <c r="M121" i="3"/>
  <c r="B122" i="3"/>
  <c r="A123" i="3"/>
  <c r="A66" i="3" s="1"/>
  <c r="H121" i="3"/>
  <c r="G121" i="3"/>
  <c r="F121" i="3"/>
  <c r="I64" i="3"/>
  <c r="O121" i="3" l="1"/>
  <c r="G64" i="3"/>
  <c r="B65" i="3"/>
  <c r="M65" i="3" s="1"/>
  <c r="E122" i="3"/>
  <c r="D122" i="3"/>
  <c r="C122" i="3"/>
  <c r="O64" i="3"/>
  <c r="Q63" i="3"/>
  <c r="P121" i="3"/>
  <c r="E63" i="3"/>
  <c r="H63" i="3" s="1"/>
  <c r="F64" i="3"/>
  <c r="P64" i="3" s="1"/>
  <c r="Q64" i="3" s="1"/>
  <c r="C65" i="3"/>
  <c r="D65" i="3"/>
  <c r="L65" i="3"/>
  <c r="K65" i="3"/>
  <c r="O65" i="3" s="1"/>
  <c r="Q121" i="3"/>
  <c r="E64" i="3" s="1"/>
  <c r="H64" i="3" s="1"/>
  <c r="I122" i="3"/>
  <c r="M122" i="3"/>
  <c r="N122" i="3"/>
  <c r="L122" i="3"/>
  <c r="J122" i="3"/>
  <c r="K122" i="3"/>
  <c r="B123" i="3"/>
  <c r="A124" i="3"/>
  <c r="A67" i="3" s="1"/>
  <c r="H122" i="3"/>
  <c r="G122" i="3"/>
  <c r="F122" i="3"/>
  <c r="I65" i="3"/>
  <c r="G65" i="3" l="1"/>
  <c r="B66" i="3"/>
  <c r="M66" i="3" s="1"/>
  <c r="D123" i="3"/>
  <c r="E123" i="3"/>
  <c r="C123" i="3"/>
  <c r="F65" i="3"/>
  <c r="P65" i="3" s="1"/>
  <c r="Q65" i="3" s="1"/>
  <c r="C66" i="3"/>
  <c r="D66" i="3"/>
  <c r="L66" i="3"/>
  <c r="K66" i="3"/>
  <c r="O122" i="3"/>
  <c r="Q122" i="3"/>
  <c r="P122" i="3"/>
  <c r="J123" i="3"/>
  <c r="M123" i="3"/>
  <c r="N123" i="3"/>
  <c r="L123" i="3"/>
  <c r="I123" i="3"/>
  <c r="K123" i="3"/>
  <c r="B124" i="3"/>
  <c r="A125" i="3"/>
  <c r="F123" i="3"/>
  <c r="H123" i="3"/>
  <c r="G123" i="3"/>
  <c r="I66" i="3"/>
  <c r="G66" i="3" l="1"/>
  <c r="O66" i="3"/>
  <c r="B67" i="3"/>
  <c r="M67" i="3" s="1"/>
  <c r="D124" i="3"/>
  <c r="C124" i="3"/>
  <c r="E124" i="3"/>
  <c r="F66" i="3"/>
  <c r="P66" i="3" s="1"/>
  <c r="Q66" i="3" s="1"/>
  <c r="E65" i="3"/>
  <c r="H65" i="3" s="1"/>
  <c r="C67" i="3"/>
  <c r="D67" i="3"/>
  <c r="K67" i="3"/>
  <c r="L67" i="3"/>
  <c r="P123" i="3"/>
  <c r="B125" i="3"/>
  <c r="A68" i="3"/>
  <c r="O123" i="3"/>
  <c r="Q123" i="3"/>
  <c r="I125" i="3"/>
  <c r="J124" i="3"/>
  <c r="N124" i="3"/>
  <c r="L124" i="3"/>
  <c r="K124" i="3"/>
  <c r="M124" i="3"/>
  <c r="P124" i="3" s="1"/>
  <c r="I124" i="3"/>
  <c r="F125" i="3"/>
  <c r="G124" i="3"/>
  <c r="F124" i="3"/>
  <c r="H124" i="3"/>
  <c r="I67" i="3"/>
  <c r="G67" i="3" l="1"/>
  <c r="B68" i="3"/>
  <c r="M68" i="3" s="1"/>
  <c r="P9" i="3" s="1"/>
  <c r="C125" i="3"/>
  <c r="D125" i="3"/>
  <c r="E125" i="3"/>
  <c r="O67" i="3"/>
  <c r="F67" i="3"/>
  <c r="P67" i="3" s="1"/>
  <c r="E66" i="3"/>
  <c r="H66" i="3" s="1"/>
  <c r="D68" i="3"/>
  <c r="C68" i="3"/>
  <c r="G125" i="3"/>
  <c r="H125" i="3"/>
  <c r="L68" i="3"/>
  <c r="K68" i="3"/>
  <c r="M125" i="3"/>
  <c r="L125" i="3"/>
  <c r="O125" i="3" s="1"/>
  <c r="N125" i="3"/>
  <c r="O124" i="3"/>
  <c r="K125" i="3"/>
  <c r="J125" i="3"/>
  <c r="Q124" i="3"/>
  <c r="I68" i="3"/>
  <c r="Q67" i="3" l="1"/>
  <c r="G68" i="3"/>
  <c r="O68" i="3"/>
  <c r="F68" i="3"/>
  <c r="P68" i="3" s="1"/>
  <c r="P125" i="3"/>
  <c r="E67" i="3"/>
  <c r="H67" i="3" s="1"/>
  <c r="Q125" i="3"/>
  <c r="E68" i="3" l="1"/>
  <c r="H68" i="3" s="1"/>
  <c r="Q68" i="3"/>
  <c r="P10" i="3" s="1"/>
  <c r="P11" i="3" s="1"/>
</calcChain>
</file>

<file path=xl/sharedStrings.xml><?xml version="1.0" encoding="utf-8"?>
<sst xmlns="http://schemas.openxmlformats.org/spreadsheetml/2006/main" count="27357" uniqueCount="7262">
  <si>
    <t>Symbol</t>
  </si>
  <si>
    <t>Corn</t>
  </si>
  <si>
    <t>Production</t>
  </si>
  <si>
    <t>Soybeans</t>
  </si>
  <si>
    <t>Program</t>
  </si>
  <si>
    <t>Year</t>
  </si>
  <si>
    <t>Period</t>
  </si>
  <si>
    <t>Week Ending</t>
  </si>
  <si>
    <t>Geo Level</t>
  </si>
  <si>
    <t>State</t>
  </si>
  <si>
    <t>State ANSI</t>
  </si>
  <si>
    <t>County</t>
  </si>
  <si>
    <t>Commodity</t>
  </si>
  <si>
    <t>Data Item</t>
  </si>
  <si>
    <t>Domain</t>
  </si>
  <si>
    <t>Domain Category</t>
  </si>
  <si>
    <t>Value</t>
  </si>
  <si>
    <t>SURVEY</t>
  </si>
  <si>
    <t>YEAR</t>
  </si>
  <si>
    <t>ALABAMA</t>
  </si>
  <si>
    <t>CORN</t>
  </si>
  <si>
    <t>CORN, GRAIN - PRODUCTION, MEASURED IN BU</t>
  </si>
  <si>
    <t>TOTAL</t>
  </si>
  <si>
    <t>NOT SPECIFIED</t>
  </si>
  <si>
    <t>CORN, GRAIN - YIELD, MEASURED IN BU / ACRE</t>
  </si>
  <si>
    <t>SOYBEANS</t>
  </si>
  <si>
    <t>SOYBEANS - PRODUCTION, MEASURED IN BU</t>
  </si>
  <si>
    <t>SOYBEANS - YIELD, MEASURED IN BU / ACRE</t>
  </si>
  <si>
    <t>ARKANSAS</t>
  </si>
  <si>
    <t>CALIFORNIA</t>
  </si>
  <si>
    <t>COLORADO</t>
  </si>
  <si>
    <t>DELAWARE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</si>
  <si>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</si>
  <si>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</si>
  <si>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</si>
  <si>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</si>
  <si>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</si>
  <si>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</si>
  <si>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</si>
  <si>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</si>
  <si>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</si>
  <si>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MICHIGAN</t>
  </si>
  <si>
    <t>MINNESOTA</t>
  </si>
  <si>
    <t>MISSISSIPPI</t>
  </si>
  <si>
    <t>MISSOURI</t>
  </si>
  <si>
    <t>NEBRASKA</t>
  </si>
  <si>
    <t>NEW JERSEY</t>
  </si>
  <si>
    <t>NEW YORK</t>
  </si>
  <si>
    <t>NORTH CAROLINA</t>
  </si>
  <si>
    <t>NORTH DAKOTA</t>
  </si>
  <si>
    <t>OHIO</t>
  </si>
  <si>
    <t>OKLAHOMA</t>
  </si>
  <si>
    <t>PENNSYLVANIA</t>
  </si>
  <si>
    <t>SOUTH CAROLINA</t>
  </si>
  <si>
    <t>SOUTH DAKOTA</t>
  </si>
  <si>
    <t>TENNESSEE</t>
  </si>
  <si>
    <t>TEXAS</t>
  </si>
  <si>
    <t>VIRGINIA</t>
  </si>
  <si>
    <t>WASHINGTON</t>
  </si>
  <si>
    <t>WISCONSIN</t>
  </si>
  <si>
    <t>WYOMING</t>
  </si>
  <si>
    <t>NATIONAL</t>
  </si>
  <si>
    <t>US TOTAL</t>
  </si>
  <si>
    <t>STATE</t>
  </si>
  <si>
    <t>ARIZONA</t>
  </si>
  <si>
    <t>FLORIDA</t>
  </si>
  <si>
    <t>MONTANA</t>
  </si>
  <si>
    <t>NEW MEXICO</t>
  </si>
  <si>
    <t>OREGON</t>
  </si>
  <si>
    <t>OTHER STATES</t>
  </si>
  <si>
    <t>UTAH</t>
  </si>
  <si>
    <t>WEST VIRGINIA</t>
  </si>
  <si>
    <t>CONNECTICUT</t>
  </si>
  <si>
    <t>MAINE</t>
  </si>
  <si>
    <t>MASSACHUSETTS</t>
  </si>
  <si>
    <t>NEVADA</t>
  </si>
  <si>
    <t>NEW HAMPSHIRE</t>
  </si>
  <si>
    <t>RHODE ISLAND</t>
  </si>
  <si>
    <t>VERMONT</t>
  </si>
  <si>
    <t>Crop</t>
  </si>
  <si>
    <t>Crop Type</t>
  </si>
  <si>
    <t>Yield</t>
  </si>
  <si>
    <t>Measures</t>
  </si>
  <si>
    <t>Measure</t>
  </si>
  <si>
    <t>Other</t>
  </si>
  <si>
    <t>Millions</t>
  </si>
  <si>
    <t>Thousands</t>
  </si>
  <si>
    <t>Acres Planted</t>
  </si>
  <si>
    <t>CORN - ACRES PLANTED</t>
  </si>
  <si>
    <t>SOYBEANS - ACRES HARVESTED</t>
  </si>
  <si>
    <t>SOYBEANS - ACRES PLANTED</t>
  </si>
  <si>
    <t>CORN, GRAIN - ACRES HARVESTED</t>
  </si>
  <si>
    <t>Acres Harvested</t>
  </si>
  <si>
    <t>Harvested / Planted</t>
  </si>
  <si>
    <t>Historical Data</t>
  </si>
  <si>
    <t>Forecast</t>
  </si>
  <si>
    <t>Forecast Year</t>
  </si>
  <si>
    <t>Index Name</t>
  </si>
  <si>
    <t>Index Group</t>
  </si>
  <si>
    <t>District</t>
  </si>
  <si>
    <t>cmdty Adair County, IA Corn Yield Forecast</t>
  </si>
  <si>
    <t>ZCYAIAAD.CM</t>
  </si>
  <si>
    <t>corn</t>
  </si>
  <si>
    <t>IA</t>
  </si>
  <si>
    <t>Adair County</t>
  </si>
  <si>
    <t>cmdty Adair County, IA Soybean Yield Forecast</t>
  </si>
  <si>
    <t>ZSYAIAAD.CM</t>
  </si>
  <si>
    <t>soybean</t>
  </si>
  <si>
    <t>cmdty Adair County, KY Corn Yield Forecast</t>
  </si>
  <si>
    <t>ZCYAKYAD.CM</t>
  </si>
  <si>
    <t>KY</t>
  </si>
  <si>
    <t>cmdty Adair County, KY Soybean Yield Forecast</t>
  </si>
  <si>
    <t>ZSYAKYAD.CM</t>
  </si>
  <si>
    <t>cmdty Adair County, MO Corn Yield Forecast</t>
  </si>
  <si>
    <t>ZCYAMOAD.CM</t>
  </si>
  <si>
    <t>MO</t>
  </si>
  <si>
    <t>cmdty Adair County, MO Soybean Yield Forecast</t>
  </si>
  <si>
    <t>ZSYAMOAD.CM</t>
  </si>
  <si>
    <t>cmdty Adams County, CO Corn Yield Forecast</t>
  </si>
  <si>
    <t>ZCYACOAD.CM</t>
  </si>
  <si>
    <t>CO</t>
  </si>
  <si>
    <t>Adams County</t>
  </si>
  <si>
    <t>cmdty Adams County, IA Corn Yield Forecast</t>
  </si>
  <si>
    <t>ZCYAIAAA.CM</t>
  </si>
  <si>
    <t>cmdty Adams County, IA Soybean Yield Forecast</t>
  </si>
  <si>
    <t>ZSYAIAAA.CM</t>
  </si>
  <si>
    <t>cmdty Adams County, IL Corn Yield Forecast</t>
  </si>
  <si>
    <t>ZCYAILAD.CM</t>
  </si>
  <si>
    <t>IL</t>
  </si>
  <si>
    <t>cmdty Adams County, IL Soybean Yield Forecast</t>
  </si>
  <si>
    <t>ZSYAILAD.CM</t>
  </si>
  <si>
    <t>cmdty Adams County, IN Corn Yield Forecast</t>
  </si>
  <si>
    <t>ZCYAINAD.CM</t>
  </si>
  <si>
    <t>IN</t>
  </si>
  <si>
    <t>cmdty Adams County, IN Soybean Yield Forecast</t>
  </si>
  <si>
    <t>ZSYAINAD.CM</t>
  </si>
  <si>
    <t>cmdty Adams County, MS Soybean Yield Forecast</t>
  </si>
  <si>
    <t>ZSYAMSAD.CM</t>
  </si>
  <si>
    <t>MS</t>
  </si>
  <si>
    <t>cmdty Adams County, ND Corn Yield Forecast</t>
  </si>
  <si>
    <t>ZCYANDAD.CM</t>
  </si>
  <si>
    <t>ND</t>
  </si>
  <si>
    <t>cmdty Adams County, ND Soybean Yield Forecast</t>
  </si>
  <si>
    <t>ZSYANDAD.CM</t>
  </si>
  <si>
    <t>cmdty Adams County, NE Corn Yield Forecast</t>
  </si>
  <si>
    <t>ZCYANEAD.CM</t>
  </si>
  <si>
    <t>NE</t>
  </si>
  <si>
    <t>cmdty Adams County, NE Soybean Yield Forecast</t>
  </si>
  <si>
    <t>ZSYANEAD.CM</t>
  </si>
  <si>
    <t>cmdty Adams County, OH Corn Yield Forecast</t>
  </si>
  <si>
    <t>ZCYAOHAD.CM</t>
  </si>
  <si>
    <t>OH</t>
  </si>
  <si>
    <t>cmdty Adams County, OH Soybean Yield Forecast</t>
  </si>
  <si>
    <t>ZSYAOHAD.CM</t>
  </si>
  <si>
    <t>cmdty Adams County, PA Corn Yield Forecast</t>
  </si>
  <si>
    <t>ZCYAPAAD.CM</t>
  </si>
  <si>
    <t>PA</t>
  </si>
  <si>
    <t>cmdty Adams County, WI Corn Yield Forecast</t>
  </si>
  <si>
    <t>ZCYAWIAD.CM</t>
  </si>
  <si>
    <t>WI</t>
  </si>
  <si>
    <t>cmdty Adams County, WI Soybean Yield Forecast</t>
  </si>
  <si>
    <t>ZSYAWIAD.CM</t>
  </si>
  <si>
    <t>cmdty Aitkin County, MN Corn Yield Forecast</t>
  </si>
  <si>
    <t>ZCYAMNAI.CM</t>
  </si>
  <si>
    <t>MN</t>
  </si>
  <si>
    <t>Aitkin County</t>
  </si>
  <si>
    <t>cmdty Aitkin County, MN Soybean Yield Forecast</t>
  </si>
  <si>
    <t>ZSYAMNAI.CM</t>
  </si>
  <si>
    <t>cmdty Alamance County, NC Corn Yield Forecast</t>
  </si>
  <si>
    <t>ZCYANCAL.CM</t>
  </si>
  <si>
    <t>NC</t>
  </si>
  <si>
    <t>Alamance County</t>
  </si>
  <si>
    <t>cmdty Alamance County, NC Soybean Yield Forecast</t>
  </si>
  <si>
    <t>ZSYANCAL.CM</t>
  </si>
  <si>
    <t>cmdty Alcona County, MI Corn Yield Forecast</t>
  </si>
  <si>
    <t>ZCYAMIAL.CM</t>
  </si>
  <si>
    <t>MI</t>
  </si>
  <si>
    <t>Alcona County</t>
  </si>
  <si>
    <t>cmdty Alcorn County, MS Soybean Yield Forecast</t>
  </si>
  <si>
    <t>ZSYAMSAL.CM</t>
  </si>
  <si>
    <t>Alcorn County</t>
  </si>
  <si>
    <t>cmdty Alexander County, IL Corn Yield Forecast</t>
  </si>
  <si>
    <t>ZCYAILAL.CM</t>
  </si>
  <si>
    <t>Alexander County</t>
  </si>
  <si>
    <t>cmdty Alexander County, IL Soybean Yield Forecast</t>
  </si>
  <si>
    <t>ZSYAILAL.CM</t>
  </si>
  <si>
    <t>cmdty Alexander County, NC Corn Yield Forecast</t>
  </si>
  <si>
    <t>ZCYANCAA.CM</t>
  </si>
  <si>
    <t>cmdty Alexander County, NC Soybean Yield Forecast</t>
  </si>
  <si>
    <t>ZSYANCAA.CM</t>
  </si>
  <si>
    <t>cmdty Allamakee County, IA Corn Yield Forecast</t>
  </si>
  <si>
    <t>ZCYAIAAL.CM</t>
  </si>
  <si>
    <t>Allamakee County</t>
  </si>
  <si>
    <t>cmdty Allamakee County, IA Soybean Yield Forecast</t>
  </si>
  <si>
    <t>ZSYAIAAL.CM</t>
  </si>
  <si>
    <t>cmdty Allegan County, MI Corn Yield Forecast</t>
  </si>
  <si>
    <t>ZCYAMIAB.CM</t>
  </si>
  <si>
    <t>Allegan County</t>
  </si>
  <si>
    <t>cmdty Allegan County, MI Soybean Yield Forecast</t>
  </si>
  <si>
    <t>ZSYAMIAB.CM</t>
  </si>
  <si>
    <t>cmdty Allen County, IN Corn Yield Forecast</t>
  </si>
  <si>
    <t>ZCYAINAL.CM</t>
  </si>
  <si>
    <t>Allen County</t>
  </si>
  <si>
    <t>cmdty Allen County, IN Soybean Yield Forecast</t>
  </si>
  <si>
    <t>ZSYAINAL.CM</t>
  </si>
  <si>
    <t>cmdty Allen County, KS Corn Yield Forecast</t>
  </si>
  <si>
    <t>ZCYAKSAL.CM</t>
  </si>
  <si>
    <t>KS</t>
  </si>
  <si>
    <t>cmdty Allen County, KS Soybean Yield Forecast</t>
  </si>
  <si>
    <t>ZSYAKSAL.CM</t>
  </si>
  <si>
    <t>cmdty Allen County, KY Corn Yield Forecast</t>
  </si>
  <si>
    <t>ZCYAKYAL.CM</t>
  </si>
  <si>
    <t>cmdty Allen County, KY Soybean Yield Forecast</t>
  </si>
  <si>
    <t>ZSYAKYAL.CM</t>
  </si>
  <si>
    <t>cmdty Allen County, OH Corn Yield Forecast</t>
  </si>
  <si>
    <t>ZCYAOHAL.CM</t>
  </si>
  <si>
    <t>cmdty Allen County, OH Soybean Yield Forecast</t>
  </si>
  <si>
    <t>ZSYAOHAL.CM</t>
  </si>
  <si>
    <t>cmdty Alpena County, MI Corn Yield Forecast</t>
  </si>
  <si>
    <t>ZCYAMIAC.CM</t>
  </si>
  <si>
    <t>Alpena County</t>
  </si>
  <si>
    <t>cmdty Alpena County, MI Soybean Yield Forecast</t>
  </si>
  <si>
    <t>ZSYAMIAC.CM</t>
  </si>
  <si>
    <t>cmdty Anderson County, KS Corn Yield Forecast</t>
  </si>
  <si>
    <t>ZCYAKSAN.CM</t>
  </si>
  <si>
    <t>Anderson County</t>
  </si>
  <si>
    <t>cmdty Anderson County, KS Soybean Yield Forecast</t>
  </si>
  <si>
    <t>ZSYAKSAN.CM</t>
  </si>
  <si>
    <t>cmdty Andrew County, MO Corn Yield Forecast</t>
  </si>
  <si>
    <t>ZCYAMOAN.CM</t>
  </si>
  <si>
    <t>Andrew County</t>
  </si>
  <si>
    <t>cmdty Andrew County, MO Soybean Yield Forecast</t>
  </si>
  <si>
    <t>ZSYAMOAN.CM</t>
  </si>
  <si>
    <t>cmdty Anoka County, MN Corn Yield Forecast</t>
  </si>
  <si>
    <t>ZCYAMNAN.CM</t>
  </si>
  <si>
    <t>Anoka County</t>
  </si>
  <si>
    <t>cmdty Anoka County, MN Soybean Yield Forecast</t>
  </si>
  <si>
    <t>ZSYAMNAN.CM</t>
  </si>
  <si>
    <t>cmdty Anson County, NC Corn Yield Forecast</t>
  </si>
  <si>
    <t>ZCYANCAN.CM</t>
  </si>
  <si>
    <t>Anson County</t>
  </si>
  <si>
    <t>cmdty Anson County, NC Soybean Yield Forecast</t>
  </si>
  <si>
    <t>ZSYANCAN.CM</t>
  </si>
  <si>
    <t>cmdty Antelope County, NE Corn Yield Forecast</t>
  </si>
  <si>
    <t>ZCYANEAN.CM</t>
  </si>
  <si>
    <t>Antelope County</t>
  </si>
  <si>
    <t>cmdty Antelope County, NE Soybean Yield Forecast</t>
  </si>
  <si>
    <t>ZSYANEAN.CM</t>
  </si>
  <si>
    <t>cmdty Antrim County, MI Corn Yield Forecast</t>
  </si>
  <si>
    <t>ZCYAMIAN.CM</t>
  </si>
  <si>
    <t>Antrim County</t>
  </si>
  <si>
    <t>cmdty Antrim County, MI Soybean Yield Forecast</t>
  </si>
  <si>
    <t>ZSYAMIAN.CM</t>
  </si>
  <si>
    <t>cmdty Appanoose County, IA Corn Yield Forecast</t>
  </si>
  <si>
    <t>ZCYAIAAP.CM</t>
  </si>
  <si>
    <t>Appanoose County</t>
  </si>
  <si>
    <t>cmdty Appanoose County, IA Soybean Yield Forecast</t>
  </si>
  <si>
    <t>ZSYAIAAP.CM</t>
  </si>
  <si>
    <t>cmdty AR CRD 30 Corn Yield Forecast</t>
  </si>
  <si>
    <t>ZCYAAR30.CM</t>
  </si>
  <si>
    <t>AR</t>
  </si>
  <si>
    <t>cmdty AR CRD 30 Soybean Yield Forecast</t>
  </si>
  <si>
    <t>ZSYAAR30.CM</t>
  </si>
  <si>
    <t>cmdty AR CRD 40 Corn Yield Forecast</t>
  </si>
  <si>
    <t>ZCYAAR40.CM</t>
  </si>
  <si>
    <t>cmdty AR CRD 40 Soybean Yield Forecast</t>
  </si>
  <si>
    <t>ZSYAAR40.CM</t>
  </si>
  <si>
    <t>cmdty AR CRD 50 Corn Yield Forecast</t>
  </si>
  <si>
    <t>ZCYAAR50.CM</t>
  </si>
  <si>
    <t>cmdty AR CRD 50 Soybean Yield Forecast</t>
  </si>
  <si>
    <t>ZSYAAR50.CM</t>
  </si>
  <si>
    <t>cmdty AR CRD 60 Corn Yield Forecast</t>
  </si>
  <si>
    <t>ZCYAAR60.CM</t>
  </si>
  <si>
    <t>cmdty AR CRD 60 Soybean Yield Forecast</t>
  </si>
  <si>
    <t>ZSYAAR60.CM</t>
  </si>
  <si>
    <t>cmdty AR CRD 70 Corn Yield Forecast</t>
  </si>
  <si>
    <t>ZCYAAR70.CM</t>
  </si>
  <si>
    <t>cmdty AR CRD 70 Soybean Yield Forecast</t>
  </si>
  <si>
    <t>ZSYAAR70.CM</t>
  </si>
  <si>
    <t>cmdty AR CRD 90 Corn Yield Forecast</t>
  </si>
  <si>
    <t>ZCYAAR90.CM</t>
  </si>
  <si>
    <t>cmdty AR CRD 90 Soybean Yield Forecast</t>
  </si>
  <si>
    <t>ZSYAAR90.CM</t>
  </si>
  <si>
    <t>cmdty Arenac County, MI Corn Yield Forecast</t>
  </si>
  <si>
    <t>ZCYAMIAR.CM</t>
  </si>
  <si>
    <t>Arenac County</t>
  </si>
  <si>
    <t>cmdty Arenac County, MI Soybean Yield Forecast</t>
  </si>
  <si>
    <t>ZSYAMIAR.CM</t>
  </si>
  <si>
    <t>cmdty Arkansas Corn Yield Forecast</t>
  </si>
  <si>
    <t>ZCYAAR.CM</t>
  </si>
  <si>
    <t>cmdty Arkansas County, AR Corn Yield Forecast</t>
  </si>
  <si>
    <t>ZCYAARAR.CM</t>
  </si>
  <si>
    <t>Arkansas County</t>
  </si>
  <si>
    <t>cmdty Arkansas County, AR Soybean Yield Forecast</t>
  </si>
  <si>
    <t>ZSYAARAR.CM</t>
  </si>
  <si>
    <t>cmdty Arkansas Soybean Yield Forecast</t>
  </si>
  <si>
    <t>ZSYAAR.CM</t>
  </si>
  <si>
    <t>cmdty Armstrong County, PA Corn Yield Forecast</t>
  </si>
  <si>
    <t>ZCYAPAAR.CM</t>
  </si>
  <si>
    <t>Armstrong County</t>
  </si>
  <si>
    <t>cmdty Armstrong County, TX Corn Yield Forecast</t>
  </si>
  <si>
    <t>ZCYATXAD.CM</t>
  </si>
  <si>
    <t>TX</t>
  </si>
  <si>
    <t>cmdty Ashland County, OH Corn Yield Forecast</t>
  </si>
  <si>
    <t>ZCYAOHAS.CM</t>
  </si>
  <si>
    <t>Ashland County</t>
  </si>
  <si>
    <t>cmdty Ashland County, OH Soybean Yield Forecast</t>
  </si>
  <si>
    <t>ZSYAOHAS.CM</t>
  </si>
  <si>
    <t>cmdty Ashland County, WI Corn Yield Forecast</t>
  </si>
  <si>
    <t>ZCYAWIAS.CM</t>
  </si>
  <si>
    <t>cmdty Ashley County, AR Corn Yield Forecast</t>
  </si>
  <si>
    <t>ZCYAARAS.CM</t>
  </si>
  <si>
    <t>Ashley County</t>
  </si>
  <si>
    <t>cmdty Ashley County, AR Soybean Yield Forecast</t>
  </si>
  <si>
    <t>ZSYAARAS.CM</t>
  </si>
  <si>
    <t>cmdty Ashtabula County, OH Corn Yield Forecast</t>
  </si>
  <si>
    <t>ZCYAOHAA.CM</t>
  </si>
  <si>
    <t>Ashtabula County</t>
  </si>
  <si>
    <t>cmdty Ashtabula County, OH Soybean Yield Forecast</t>
  </si>
  <si>
    <t>ZSYAOHAA.CM</t>
  </si>
  <si>
    <t>cmdty Atascosa County, TX Corn Yield Forecast</t>
  </si>
  <si>
    <t>ZCYATXAT.CM</t>
  </si>
  <si>
    <t>Atascosa County</t>
  </si>
  <si>
    <t>cmdty Atchison County, KS Corn Yield Forecast</t>
  </si>
  <si>
    <t>ZCYAKSAT.CM</t>
  </si>
  <si>
    <t>Atchison County</t>
  </si>
  <si>
    <t>cmdty Atchison County, KS Soybean Yield Forecast</t>
  </si>
  <si>
    <t>ZSYAKSAT.CM</t>
  </si>
  <si>
    <t>cmdty Atchison County, MO Corn Yield Forecast</t>
  </si>
  <si>
    <t>ZCYAMOAT.CM</t>
  </si>
  <si>
    <t>cmdty Atchison County, MO Soybean Yield Forecast</t>
  </si>
  <si>
    <t>ZSYAMOAT.CM</t>
  </si>
  <si>
    <t>cmdty Athens County, OH Corn Yield Forecast</t>
  </si>
  <si>
    <t>ZCYAOHAT.CM</t>
  </si>
  <si>
    <t>Athens County</t>
  </si>
  <si>
    <t>cmdty Athens County, OH Soybean Yield Forecast</t>
  </si>
  <si>
    <t>ZSYAOHAT.CM</t>
  </si>
  <si>
    <t>cmdty Attala County, MS Soybean Yield Forecast</t>
  </si>
  <si>
    <t>ZSYAMSAT.CM</t>
  </si>
  <si>
    <t>Attala County</t>
  </si>
  <si>
    <t>cmdty Audrain County, MO Corn Yield Forecast</t>
  </si>
  <si>
    <t>ZCYAMOAU.CM</t>
  </si>
  <si>
    <t>Audrain County</t>
  </si>
  <si>
    <t>cmdty Audrain County, MO Soybean Yield Forecast</t>
  </si>
  <si>
    <t>ZSYAMOAU.CM</t>
  </si>
  <si>
    <t>cmdty Audubon County, IA Corn Yield Forecast</t>
  </si>
  <si>
    <t>ZCYAIAAU.CM</t>
  </si>
  <si>
    <t>Audubon County</t>
  </si>
  <si>
    <t>cmdty Audubon County, IA Soybean Yield Forecast</t>
  </si>
  <si>
    <t>ZSYAIAAU.CM</t>
  </si>
  <si>
    <t>cmdty Auglaize County, OH Corn Yield Forecast</t>
  </si>
  <si>
    <t>ZCYAOHAU.CM</t>
  </si>
  <si>
    <t>Auglaize County</t>
  </si>
  <si>
    <t>cmdty Auglaize County, OH Soybean Yield Forecast</t>
  </si>
  <si>
    <t>ZSYAOHAU.CM</t>
  </si>
  <si>
    <t>cmdty Aurora County, SD Corn Yield Forecast</t>
  </si>
  <si>
    <t>ZCYASDAU.CM</t>
  </si>
  <si>
    <t>SD</t>
  </si>
  <si>
    <t>Aurora County</t>
  </si>
  <si>
    <t>cmdty Aurora County, SD Soybean Yield Forecast</t>
  </si>
  <si>
    <t>ZSYASDAU.CM</t>
  </si>
  <si>
    <t>cmdty Austin County, TX Corn Yield Forecast</t>
  </si>
  <si>
    <t>ZCYATXAU.CM</t>
  </si>
  <si>
    <t>Austin County</t>
  </si>
  <si>
    <t>cmdty Baca County, CO Corn Yield Forecast</t>
  </si>
  <si>
    <t>ZCYACOBA.CM</t>
  </si>
  <si>
    <t>Baca County</t>
  </si>
  <si>
    <t>cmdty Bailey County, TX Corn Yield Forecast</t>
  </si>
  <si>
    <t>ZCYATXBA.CM</t>
  </si>
  <si>
    <t>Bailey County</t>
  </si>
  <si>
    <t>cmdty Ballard County, KY Corn Yield Forecast</t>
  </si>
  <si>
    <t>ZCYAKYBA.CM</t>
  </si>
  <si>
    <t>Ballard County</t>
  </si>
  <si>
    <t>cmdty Ballard County, KY Soybean Yield Forecast</t>
  </si>
  <si>
    <t>ZSYAKYBA.CM</t>
  </si>
  <si>
    <t>cmdty Banner County, NE Corn Yield Forecast</t>
  </si>
  <si>
    <t>ZCYANEBA.CM</t>
  </si>
  <si>
    <t>Banner County</t>
  </si>
  <si>
    <t>cmdty Barber County, KS Corn Yield Forecast</t>
  </si>
  <si>
    <t>ZCYAKSBA.CM</t>
  </si>
  <si>
    <t>Barber County</t>
  </si>
  <si>
    <t>cmdty Barber County, KS Soybean Yield Forecast</t>
  </si>
  <si>
    <t>ZSYAKSBA.CM</t>
  </si>
  <si>
    <t>cmdty Barnes County, ND Corn Yield Forecast</t>
  </si>
  <si>
    <t>ZCYANDBA.CM</t>
  </si>
  <si>
    <t>Barnes County</t>
  </si>
  <si>
    <t>cmdty Barnes County, ND Soybean Yield Forecast</t>
  </si>
  <si>
    <t>ZSYANDBA.CM</t>
  </si>
  <si>
    <t>cmdty Barren County, KY Corn Yield Forecast</t>
  </si>
  <si>
    <t>ZCYAKYBB.CM</t>
  </si>
  <si>
    <t>Barren County</t>
  </si>
  <si>
    <t>cmdty Barren County, KY Soybean Yield Forecast</t>
  </si>
  <si>
    <t>ZSYAKYBB.CM</t>
  </si>
  <si>
    <t>cmdty Barron County, WI Corn Yield Forecast</t>
  </si>
  <si>
    <t>ZCYAWIBA.CM</t>
  </si>
  <si>
    <t>Barron County</t>
  </si>
  <si>
    <t>cmdty Barron County, WI Soybean Yield Forecast</t>
  </si>
  <si>
    <t>ZSYAWIBA.CM</t>
  </si>
  <si>
    <t>cmdty Barry County, MI Corn Yield Forecast</t>
  </si>
  <si>
    <t>ZCYAMIBB.CM</t>
  </si>
  <si>
    <t>Barry County</t>
  </si>
  <si>
    <t>cmdty Barry County, MI Soybean Yield Forecast</t>
  </si>
  <si>
    <t>ZSYAMIBB.CM</t>
  </si>
  <si>
    <t>cmdty Barry County, MO Corn Yield Forecast</t>
  </si>
  <si>
    <t>ZCYAMOBA.CM</t>
  </si>
  <si>
    <t>cmdty Barry County, MO Soybean Yield Forecast</t>
  </si>
  <si>
    <t>ZSYAMOBA.CM</t>
  </si>
  <si>
    <t>cmdty Bartholomew County, IN Corn Yield Forecast</t>
  </si>
  <si>
    <t>ZCYAINBA.CM</t>
  </si>
  <si>
    <t>Bartholomew County</t>
  </si>
  <si>
    <t>cmdty Bartholomew County, IN Soybean Yield Forecast</t>
  </si>
  <si>
    <t>ZSYAINBA.CM</t>
  </si>
  <si>
    <t>cmdty Barton County, KS Corn Yield Forecast</t>
  </si>
  <si>
    <t>ZCYAKSBB.CM</t>
  </si>
  <si>
    <t>Barton County</t>
  </si>
  <si>
    <t>cmdty Barton County, KS Soybean Yield Forecast</t>
  </si>
  <si>
    <t>ZSYAKSBB.CM</t>
  </si>
  <si>
    <t>cmdty Barton County, MO Corn Yield Forecast</t>
  </si>
  <si>
    <t>ZCYAMOBB.CM</t>
  </si>
  <si>
    <t>cmdty Barton County, MO Soybean Yield Forecast</t>
  </si>
  <si>
    <t>ZSYAMOBB.CM</t>
  </si>
  <si>
    <t>cmdty Bastrop County, TX Corn Yield Forecast</t>
  </si>
  <si>
    <t>ZCYATXBC.CM</t>
  </si>
  <si>
    <t>Bastrop County</t>
  </si>
  <si>
    <t>cmdty Bates County, MO Corn Yield Forecast</t>
  </si>
  <si>
    <t>ZCYAMOBC.CM</t>
  </si>
  <si>
    <t>Bates County</t>
  </si>
  <si>
    <t>cmdty Bates County, MO Soybean Yield Forecast</t>
  </si>
  <si>
    <t>ZSYAMOBC.CM</t>
  </si>
  <si>
    <t>cmdty Bath County, KY Corn Yield Forecast</t>
  </si>
  <si>
    <t>ZCYAKYBC.CM</t>
  </si>
  <si>
    <t>Bath County</t>
  </si>
  <si>
    <t>cmdty Bath County, KY Soybean Yield Forecast</t>
  </si>
  <si>
    <t>ZSYAKYBC.CM</t>
  </si>
  <si>
    <t>cmdty Bay County, MI Corn Yield Forecast</t>
  </si>
  <si>
    <t>ZCYAMIBC.CM</t>
  </si>
  <si>
    <t>Bay County</t>
  </si>
  <si>
    <t>cmdty Bay County, MI Soybean Yield Forecast</t>
  </si>
  <si>
    <t>ZSYAMIBC.CM</t>
  </si>
  <si>
    <t>cmdty Bayfield County, WI Soybean Yield Forecast</t>
  </si>
  <si>
    <t>ZSYAWIBB.CM</t>
  </si>
  <si>
    <t>Bayfield County</t>
  </si>
  <si>
    <t>cmdty Beadle County, SD Corn Yield Forecast</t>
  </si>
  <si>
    <t>ZCYASDBE.CM</t>
  </si>
  <si>
    <t>Beadle County</t>
  </si>
  <si>
    <t>cmdty Beadle County, SD Soybean Yield Forecast</t>
  </si>
  <si>
    <t>ZSYASDBE.CM</t>
  </si>
  <si>
    <t>cmdty Beaufort County, NC Corn Yield Forecast</t>
  </si>
  <si>
    <t>ZCYANCBE.CM</t>
  </si>
  <si>
    <t>Beaufort County</t>
  </si>
  <si>
    <t>cmdty Beaufort County, NC Soybean Yield Forecast</t>
  </si>
  <si>
    <t>ZSYANCBE.CM</t>
  </si>
  <si>
    <t>cmdty Beaver County, PA Corn Yield Forecast</t>
  </si>
  <si>
    <t>ZCYAPABE.CM</t>
  </si>
  <si>
    <t>Beaver County</t>
  </si>
  <si>
    <t>cmdty Becker County, MN Corn Yield Forecast</t>
  </si>
  <si>
    <t>ZCYAMNBE.CM</t>
  </si>
  <si>
    <t>Becker County</t>
  </si>
  <si>
    <t>cmdty Becker County, MN Soybean Yield Forecast</t>
  </si>
  <si>
    <t>ZSYAMNBE.CM</t>
  </si>
  <si>
    <t>cmdty Bedford County, PA Corn Yield Forecast</t>
  </si>
  <si>
    <t>ZCYAPABA.CM</t>
  </si>
  <si>
    <t>Bedford County</t>
  </si>
  <si>
    <t>cmdty Bedford County, TN Corn Yield Forecast</t>
  </si>
  <si>
    <t>ZCYATNBE.CM</t>
  </si>
  <si>
    <t>TN</t>
  </si>
  <si>
    <t>cmdty Bedford County, TN Soybean Yield Forecast</t>
  </si>
  <si>
    <t>ZSYATNBE.CM</t>
  </si>
  <si>
    <t>cmdty Bee County, TX Corn Yield Forecast</t>
  </si>
  <si>
    <t>ZCYATXBE.CM</t>
  </si>
  <si>
    <t>Bee County</t>
  </si>
  <si>
    <t>cmdty Bell County, TX Corn Yield Forecast</t>
  </si>
  <si>
    <t>ZCYATXBF.CM</t>
  </si>
  <si>
    <t>Bell County</t>
  </si>
  <si>
    <t>cmdty Beltrami County, MN Corn Yield Forecast</t>
  </si>
  <si>
    <t>ZCYAMNBA.CM</t>
  </si>
  <si>
    <t>Beltrami County</t>
  </si>
  <si>
    <t>cmdty Bennett County, SD Corn Yield Forecast</t>
  </si>
  <si>
    <t>ZCYASDBA.CM</t>
  </si>
  <si>
    <t>Bennett County</t>
  </si>
  <si>
    <t>cmdty Benson County, ND Corn Yield Forecast</t>
  </si>
  <si>
    <t>ZCYANDBE.CM</t>
  </si>
  <si>
    <t>Benson County</t>
  </si>
  <si>
    <t>cmdty Benson County, ND Soybean Yield Forecast</t>
  </si>
  <si>
    <t>ZSYANDBE.CM</t>
  </si>
  <si>
    <t>cmdty Bent County, CO Corn Yield Forecast</t>
  </si>
  <si>
    <t>ZCYACOBE.CM</t>
  </si>
  <si>
    <t>Bent County</t>
  </si>
  <si>
    <t>cmdty Benton County, IA Corn Yield Forecast</t>
  </si>
  <si>
    <t>ZCYAIABE.CM</t>
  </si>
  <si>
    <t>Benton County</t>
  </si>
  <si>
    <t>cmdty Benton County, IA Soybean Yield Forecast</t>
  </si>
  <si>
    <t>ZSYAIABE.CM</t>
  </si>
  <si>
    <t>cmdty Benton County, IN Corn Yield Forecast</t>
  </si>
  <si>
    <t>ZCYAINBE.CM</t>
  </si>
  <si>
    <t>cmdty Benton County, IN Soybean Yield Forecast</t>
  </si>
  <si>
    <t>ZSYAINBE.CM</t>
  </si>
  <si>
    <t>cmdty Benton County, MN Corn Yield Forecast</t>
  </si>
  <si>
    <t>ZCYAMNBB.CM</t>
  </si>
  <si>
    <t>cmdty Benton County, MN Soybean Yield Forecast</t>
  </si>
  <si>
    <t>ZSYAMNBB.CM</t>
  </si>
  <si>
    <t>cmdty Benton County, MO Corn Yield Forecast</t>
  </si>
  <si>
    <t>ZCYAMOBE.CM</t>
  </si>
  <si>
    <t>cmdty Benton County, MO Soybean Yield Forecast</t>
  </si>
  <si>
    <t>ZSYAMOBE.CM</t>
  </si>
  <si>
    <t>cmdty Benton County, MS Soybean Yield Forecast</t>
  </si>
  <si>
    <t>ZSYAMSBE.CM</t>
  </si>
  <si>
    <t>cmdty Benton County, TN Corn Yield Forecast</t>
  </si>
  <si>
    <t>ZCYATNBA.CM</t>
  </si>
  <si>
    <t>cmdty Benton County, TN Soybean Yield Forecast</t>
  </si>
  <si>
    <t>ZSYATNBA.CM</t>
  </si>
  <si>
    <t>cmdty Benzie County, MI Corn Yield Forecast</t>
  </si>
  <si>
    <t>ZCYAMIBE.CM</t>
  </si>
  <si>
    <t>Benzie County</t>
  </si>
  <si>
    <t>cmdty Berks County, PA Corn Yield Forecast</t>
  </si>
  <si>
    <t>ZCYAPABB.CM</t>
  </si>
  <si>
    <t>Berks County</t>
  </si>
  <si>
    <t>cmdty Berrien County, MI Corn Yield Forecast</t>
  </si>
  <si>
    <t>ZCYAMIBD.CM</t>
  </si>
  <si>
    <t>Berrien County</t>
  </si>
  <si>
    <t>cmdty Berrien County, MI Soybean Yield Forecast</t>
  </si>
  <si>
    <t>ZSYAMIBD.CM</t>
  </si>
  <si>
    <t>cmdty Bertie County, NC Corn Yield Forecast</t>
  </si>
  <si>
    <t>ZCYANCBA.CM</t>
  </si>
  <si>
    <t>Bertie County</t>
  </si>
  <si>
    <t>cmdty Bertie County, NC Soybean Yield Forecast</t>
  </si>
  <si>
    <t>ZSYANCBA.CM</t>
  </si>
  <si>
    <t>cmdty Bexar County, TX Corn Yield Forecast</t>
  </si>
  <si>
    <t>ZCYATXBG.CM</t>
  </si>
  <si>
    <t>Bexar County</t>
  </si>
  <si>
    <t>cmdty Big Stone County, MN Corn Yield Forecast</t>
  </si>
  <si>
    <t>ZCYAMNBI.CM</t>
  </si>
  <si>
    <t>Big Stone County</t>
  </si>
  <si>
    <t>cmdty Big Stone County, MN Soybean Yield Forecast</t>
  </si>
  <si>
    <t>ZSYAMNBI.CM</t>
  </si>
  <si>
    <t>cmdty Billings County, ND Corn Yield Forecast</t>
  </si>
  <si>
    <t>ZCYANDBI.CM</t>
  </si>
  <si>
    <t>Billings County</t>
  </si>
  <si>
    <t>cmdty Blackford County, IN Corn Yield Forecast</t>
  </si>
  <si>
    <t>ZCYAINBL.CM</t>
  </si>
  <si>
    <t>Blackford County</t>
  </si>
  <si>
    <t>cmdty Blackford County, IN Soybean Yield Forecast</t>
  </si>
  <si>
    <t>ZSYAINBL.CM</t>
  </si>
  <si>
    <t>cmdty Black Hawk County, IA Corn Yield Forecast</t>
  </si>
  <si>
    <t>ZCYAIABL.CM</t>
  </si>
  <si>
    <t>Black Hawk County</t>
  </si>
  <si>
    <t>cmdty Black Hawk County, IA Soybean Yield Forecast</t>
  </si>
  <si>
    <t>ZSYAIABL.CM</t>
  </si>
  <si>
    <t>cmdty Bladen County, NC Corn Yield Forecast</t>
  </si>
  <si>
    <t>ZCYANCBL.CM</t>
  </si>
  <si>
    <t>Bladen County</t>
  </si>
  <si>
    <t>cmdty Bladen County, NC Soybean Yield Forecast</t>
  </si>
  <si>
    <t>ZSYANCBL.CM</t>
  </si>
  <si>
    <t>cmdty Blaine County, NE Corn Yield Forecast</t>
  </si>
  <si>
    <t>ZCYANEBL.CM</t>
  </si>
  <si>
    <t>Blaine County</t>
  </si>
  <si>
    <t>cmdty Blair County, PA Corn Yield Forecast</t>
  </si>
  <si>
    <t>ZCYAPABL.CM</t>
  </si>
  <si>
    <t>Blair County</t>
  </si>
  <si>
    <t>cmdty Bledsoe County, TN Corn Yield Forecast</t>
  </si>
  <si>
    <t>ZCYATNBL.CM</t>
  </si>
  <si>
    <t>Bledsoe County</t>
  </si>
  <si>
    <t>cmdty Bledsoe County, TN Soybean Yield Forecast</t>
  </si>
  <si>
    <t>ZSYATNBL.CM</t>
  </si>
  <si>
    <t>cmdty Blount County, TN Corn Yield Forecast</t>
  </si>
  <si>
    <t>ZCYATNBB.CM</t>
  </si>
  <si>
    <t>Blount County</t>
  </si>
  <si>
    <t>cmdty Blount County, TN Soybean Yield Forecast</t>
  </si>
  <si>
    <t>ZSYATNBB.CM</t>
  </si>
  <si>
    <t>cmdty Blue Earth County, MN Corn Yield Forecast</t>
  </si>
  <si>
    <t>ZCYAMNBL.CM</t>
  </si>
  <si>
    <t>Blue Earth County</t>
  </si>
  <si>
    <t>cmdty Blue Earth County, MN Soybean Yield Forecast</t>
  </si>
  <si>
    <t>ZSYAMNBL.CM</t>
  </si>
  <si>
    <t>cmdty Bolivar County, MS Soybean Yield Forecast</t>
  </si>
  <si>
    <t>ZSYAMSBO.CM</t>
  </si>
  <si>
    <t>Bolivar County</t>
  </si>
  <si>
    <t>cmdty Bollinger County, MO Corn Yield Forecast</t>
  </si>
  <si>
    <t>ZCYAMOBO.CM</t>
  </si>
  <si>
    <t>Bollinger County</t>
  </si>
  <si>
    <t>cmdty Bollinger County, MO Soybean Yield Forecast</t>
  </si>
  <si>
    <t>ZSYAMOBO.CM</t>
  </si>
  <si>
    <t>cmdty Bond County, IL Corn Yield Forecast</t>
  </si>
  <si>
    <t>ZCYAILBO.CM</t>
  </si>
  <si>
    <t>Bond County</t>
  </si>
  <si>
    <t>cmdty Bond County, IL Soybean Yield Forecast</t>
  </si>
  <si>
    <t>ZSYAILBO.CM</t>
  </si>
  <si>
    <t>cmdty Bon Homme County, SD Corn Yield Forecast</t>
  </si>
  <si>
    <t>ZCYASDBO.CM</t>
  </si>
  <si>
    <t>Bon Homme County</t>
  </si>
  <si>
    <t>cmdty Bon Homme County, SD Soybean Yield Forecast</t>
  </si>
  <si>
    <t>ZSYASDBO.CM</t>
  </si>
  <si>
    <t>cmdty Boone County, IA Corn Yield Forecast</t>
  </si>
  <si>
    <t>ZCYAIABO.CM</t>
  </si>
  <si>
    <t>Boone County</t>
  </si>
  <si>
    <t>cmdty Boone County, IA Soybean Yield Forecast</t>
  </si>
  <si>
    <t>ZSYAIABO.CM</t>
  </si>
  <si>
    <t>cmdty Boone County, IL Corn Yield Forecast</t>
  </si>
  <si>
    <t>ZCYAILBA.CM</t>
  </si>
  <si>
    <t>cmdty Boone County, IL Soybean Yield Forecast</t>
  </si>
  <si>
    <t>ZSYAILBA.CM</t>
  </si>
  <si>
    <t>cmdty Boone County, IN Corn Yield Forecast</t>
  </si>
  <si>
    <t>ZCYAINBO.CM</t>
  </si>
  <si>
    <t>cmdty Boone County, IN Soybean Yield Forecast</t>
  </si>
  <si>
    <t>ZSYAINBO.CM</t>
  </si>
  <si>
    <t>cmdty Boone County, KY Corn Yield Forecast</t>
  </si>
  <si>
    <t>ZCYAKYBO.CM</t>
  </si>
  <si>
    <t>cmdty Boone County, KY Soybean Yield Forecast</t>
  </si>
  <si>
    <t>ZSYAKYBO.CM</t>
  </si>
  <si>
    <t>cmdty Boone County, MO Corn Yield Forecast</t>
  </si>
  <si>
    <t>ZCYAMOBD.CM</t>
  </si>
  <si>
    <t>cmdty Boone County, MO Soybean Yield Forecast</t>
  </si>
  <si>
    <t>ZSYAMOBD.CM</t>
  </si>
  <si>
    <t>cmdty Boone County, NE Corn Yield Forecast</t>
  </si>
  <si>
    <t>ZCYANEBO.CM</t>
  </si>
  <si>
    <t>cmdty Boone County, NE Soybean Yield Forecast</t>
  </si>
  <si>
    <t>ZSYANEBO.CM</t>
  </si>
  <si>
    <t>cmdty Bosque County, TX Corn Yield Forecast</t>
  </si>
  <si>
    <t>ZCYATXBH.CM</t>
  </si>
  <si>
    <t>Bosque County</t>
  </si>
  <si>
    <t>cmdty Bottineau County, ND Corn Yield Forecast</t>
  </si>
  <si>
    <t>ZCYANDBO.CM</t>
  </si>
  <si>
    <t>Bottineau County</t>
  </si>
  <si>
    <t>cmdty Bottineau County, ND Soybean Yield Forecast</t>
  </si>
  <si>
    <t>ZSYANDBO.CM</t>
  </si>
  <si>
    <t>cmdty Boulder County, CO Corn Yield Forecast</t>
  </si>
  <si>
    <t>ZCYACOBO.CM</t>
  </si>
  <si>
    <t>Boulder County</t>
  </si>
  <si>
    <t>cmdty Bourbon County, KS Corn Yield Forecast</t>
  </si>
  <si>
    <t>ZCYAKSBO.CM</t>
  </si>
  <si>
    <t>Bourbon County</t>
  </si>
  <si>
    <t>cmdty Bourbon County, KS Soybean Yield Forecast</t>
  </si>
  <si>
    <t>ZSYAKSBO.CM</t>
  </si>
  <si>
    <t>cmdty Bourbon County, KY Corn Yield Forecast</t>
  </si>
  <si>
    <t>ZCYAKYBD.CM</t>
  </si>
  <si>
    <t>cmdty Bourbon County, KY Soybean Yield Forecast</t>
  </si>
  <si>
    <t>ZSYAKYBD.CM</t>
  </si>
  <si>
    <t>cmdty Bowman County, ND Corn Yield Forecast</t>
  </si>
  <si>
    <t>ZCYANDBB.CM</t>
  </si>
  <si>
    <t>Bowman County</t>
  </si>
  <si>
    <t>cmdty Box Butte County, NE Corn Yield Forecast</t>
  </si>
  <si>
    <t>ZCYANEBB.CM</t>
  </si>
  <si>
    <t>Box Butte County</t>
  </si>
  <si>
    <t>cmdty Boyd County, NE Corn Yield Forecast</t>
  </si>
  <si>
    <t>ZCYANEBC.CM</t>
  </si>
  <si>
    <t>Boyd County</t>
  </si>
  <si>
    <t>cmdty Boyd County, NE Soybean Yield Forecast</t>
  </si>
  <si>
    <t>ZSYANEBC.CM</t>
  </si>
  <si>
    <t>cmdty Boyle County, KY Corn Yield Forecast</t>
  </si>
  <si>
    <t>ZCYAKYBG.CM</t>
  </si>
  <si>
    <t>Boyle County</t>
  </si>
  <si>
    <t>cmdty Boyle County, KY Soybean Yield Forecast</t>
  </si>
  <si>
    <t>ZSYAKYBG.CM</t>
  </si>
  <si>
    <t>cmdty Bracken County, KY Corn Yield Forecast</t>
  </si>
  <si>
    <t>ZCYAKYBR.CM</t>
  </si>
  <si>
    <t>Bracken County</t>
  </si>
  <si>
    <t>cmdty Bracken County, KY Soybean Yield Forecast</t>
  </si>
  <si>
    <t>ZSYAKYBR.CM</t>
  </si>
  <si>
    <t>cmdty Bradford County, PA Corn Yield Forecast</t>
  </si>
  <si>
    <t>ZCYAPABR.CM</t>
  </si>
  <si>
    <t>Bradford County</t>
  </si>
  <si>
    <t>cmdty Bradley County, TN Corn Yield Forecast</t>
  </si>
  <si>
    <t>ZCYATNBR.CM</t>
  </si>
  <si>
    <t>Bradley County</t>
  </si>
  <si>
    <t>cmdty Bradley County, TN Soybean Yield Forecast</t>
  </si>
  <si>
    <t>ZSYATNBR.CM</t>
  </si>
  <si>
    <t>cmdty Branch County, MI Corn Yield Forecast</t>
  </si>
  <si>
    <t>ZCYAMIBR.CM</t>
  </si>
  <si>
    <t>Branch County</t>
  </si>
  <si>
    <t>cmdty Branch County, MI Soybean Yield Forecast</t>
  </si>
  <si>
    <t>ZSYAMIBR.CM</t>
  </si>
  <si>
    <t>cmdty Brazoria County, TX Corn Yield Forecast</t>
  </si>
  <si>
    <t>ZCYATXBR.CM</t>
  </si>
  <si>
    <t>Brazoria County</t>
  </si>
  <si>
    <t>cmdty Brazos County, TX Corn Yield Forecast</t>
  </si>
  <si>
    <t>ZCYATXBK.CM</t>
  </si>
  <si>
    <t>Brazos County</t>
  </si>
  <si>
    <t>cmdty Breckinridge County, KY Corn Yield Forecast</t>
  </si>
  <si>
    <t>ZCYAKYBI.CM</t>
  </si>
  <si>
    <t>Breckinridge County</t>
  </si>
  <si>
    <t>cmdty Breckinridge County, KY Soybean Yield Forecast</t>
  </si>
  <si>
    <t>ZSYAKYBI.CM</t>
  </si>
  <si>
    <t>cmdty Bremer County, IA Corn Yield Forecast</t>
  </si>
  <si>
    <t>ZCYAIABR.CM</t>
  </si>
  <si>
    <t>Bremer County</t>
  </si>
  <si>
    <t>cmdty Bremer County, IA Soybean Yield Forecast</t>
  </si>
  <si>
    <t>ZSYAIABR.CM</t>
  </si>
  <si>
    <t>cmdty Briscoe County, TX Corn Yield Forecast</t>
  </si>
  <si>
    <t>ZCYATXBN.CM</t>
  </si>
  <si>
    <t>Briscoe County</t>
  </si>
  <si>
    <t>cmdty Brookings County, SD Corn Yield Forecast</t>
  </si>
  <si>
    <t>ZCYASDBR.CM</t>
  </si>
  <si>
    <t>Brookings County</t>
  </si>
  <si>
    <t>cmdty Brookings County, SD Soybean Yield Forecast</t>
  </si>
  <si>
    <t>ZSYASDBR.CM</t>
  </si>
  <si>
    <t>cmdty Brown County, IL Corn Yield Forecast</t>
  </si>
  <si>
    <t>ZCYAILBR.CM</t>
  </si>
  <si>
    <t>Brown County</t>
  </si>
  <si>
    <t>cmdty Brown County, IL Soybean Yield Forecast</t>
  </si>
  <si>
    <t>ZSYAILBR.CM</t>
  </si>
  <si>
    <t>cmdty Brown County, IN Corn Yield Forecast</t>
  </si>
  <si>
    <t>ZCYAINBR.CM</t>
  </si>
  <si>
    <t>cmdty Brown County, IN Soybean Yield Forecast</t>
  </si>
  <si>
    <t>ZSYAINBR.CM</t>
  </si>
  <si>
    <t>cmdty Brown County, KS Corn Yield Forecast</t>
  </si>
  <si>
    <t>ZCYAKSBR.CM</t>
  </si>
  <si>
    <t>cmdty Brown County, KS Soybean Yield Forecast</t>
  </si>
  <si>
    <t>ZSYAKSBR.CM</t>
  </si>
  <si>
    <t>cmdty Brown County, MN Corn Yield Forecast</t>
  </si>
  <si>
    <t>ZCYAMNBR.CM</t>
  </si>
  <si>
    <t>cmdty Brown County, MN Soybean Yield Forecast</t>
  </si>
  <si>
    <t>ZSYAMNBR.CM</t>
  </si>
  <si>
    <t>cmdty Brown County, NE Corn Yield Forecast</t>
  </si>
  <si>
    <t>ZCYANEBR.CM</t>
  </si>
  <si>
    <t>cmdty Brown County, NE Soybean Yield Forecast</t>
  </si>
  <si>
    <t>ZSYANEBR.CM</t>
  </si>
  <si>
    <t>cmdty Brown County, OH Corn Yield Forecast</t>
  </si>
  <si>
    <t>ZCYAOHBR.CM</t>
  </si>
  <si>
    <t>cmdty Brown County, OH Soybean Yield Forecast</t>
  </si>
  <si>
    <t>ZSYAOHBR.CM</t>
  </si>
  <si>
    <t>cmdty Brown County, SD Corn Yield Forecast</t>
  </si>
  <si>
    <t>ZCYASDBB.CM</t>
  </si>
  <si>
    <t>cmdty Brown County, SD Soybean Yield Forecast</t>
  </si>
  <si>
    <t>ZSYASDBB.CM</t>
  </si>
  <si>
    <t>cmdty Brown County, WI Corn Yield Forecast</t>
  </si>
  <si>
    <t>ZCYAWIBR.CM</t>
  </si>
  <si>
    <t>cmdty Brown County, WI Soybean Yield Forecast</t>
  </si>
  <si>
    <t>ZSYAWIBR.CM</t>
  </si>
  <si>
    <t>cmdty Brule County, SD Corn Yield Forecast</t>
  </si>
  <si>
    <t>ZCYASDBC.CM</t>
  </si>
  <si>
    <t>Brule County</t>
  </si>
  <si>
    <t>cmdty Brule County, SD Soybean Yield Forecast</t>
  </si>
  <si>
    <t>ZSYASDBC.CM</t>
  </si>
  <si>
    <t>cmdty Brunswick County, NC Corn Yield Forecast</t>
  </si>
  <si>
    <t>ZCYANCBR.CM</t>
  </si>
  <si>
    <t>Brunswick County</t>
  </si>
  <si>
    <t>cmdty Brunswick County, NC Soybean Yield Forecast</t>
  </si>
  <si>
    <t>ZSYANCBR.CM</t>
  </si>
  <si>
    <t>cmdty Buchanan County, IA Corn Yield Forecast</t>
  </si>
  <si>
    <t>ZCYAIABU.CM</t>
  </si>
  <si>
    <t>Buchanan County</t>
  </si>
  <si>
    <t>cmdty Buchanan County, IA Soybean Yield Forecast</t>
  </si>
  <si>
    <t>ZSYAIABU.CM</t>
  </si>
  <si>
    <t>cmdty Buchanan County, MO Corn Yield Forecast</t>
  </si>
  <si>
    <t>ZCYAMOBU.CM</t>
  </si>
  <si>
    <t>cmdty Buchanan County, MO Soybean Yield Forecast</t>
  </si>
  <si>
    <t>ZSYAMOBU.CM</t>
  </si>
  <si>
    <t>cmdty Bucks County, PA Corn Yield Forecast</t>
  </si>
  <si>
    <t>ZCYAPABU.CM</t>
  </si>
  <si>
    <t>Bucks County</t>
  </si>
  <si>
    <t>cmdty Buena Vista County, IA Corn Yield Forecast</t>
  </si>
  <si>
    <t>ZCYAIABA.CM</t>
  </si>
  <si>
    <t>Buena Vista County</t>
  </si>
  <si>
    <t>cmdty Buena Vista County, IA Soybean Yield Forecast</t>
  </si>
  <si>
    <t>ZSYAIABA.CM</t>
  </si>
  <si>
    <t>cmdty Buffalo County, NE Corn Yield Forecast</t>
  </si>
  <si>
    <t>ZCYANEBU.CM</t>
  </si>
  <si>
    <t>Buffalo County</t>
  </si>
  <si>
    <t>cmdty Buffalo County, NE Soybean Yield Forecast</t>
  </si>
  <si>
    <t>ZSYANEBU.CM</t>
  </si>
  <si>
    <t>cmdty Buffalo County, SD Corn Yield Forecast</t>
  </si>
  <si>
    <t>ZCYASDBU.CM</t>
  </si>
  <si>
    <t>cmdty Buffalo County, SD Soybean Yield Forecast</t>
  </si>
  <si>
    <t>ZSYASDBU.CM</t>
  </si>
  <si>
    <t>cmdty Buffalo County, WI Corn Yield Forecast</t>
  </si>
  <si>
    <t>ZCYAWIBU.CM</t>
  </si>
  <si>
    <t>cmdty Buffalo County, WI Soybean Yield Forecast</t>
  </si>
  <si>
    <t>ZSYAWIBU.CM</t>
  </si>
  <si>
    <t>cmdty Bullitt County, KY Corn Yield Forecast</t>
  </si>
  <si>
    <t>ZCYAKYBU.CM</t>
  </si>
  <si>
    <t>Bullitt County</t>
  </si>
  <si>
    <t>cmdty Bullitt County, KY Soybean Yield Forecast</t>
  </si>
  <si>
    <t>ZSYAKYBU.CM</t>
  </si>
  <si>
    <t>cmdty Buncombe County, NC Corn Yield Forecast</t>
  </si>
  <si>
    <t>ZCYANCBU.CM</t>
  </si>
  <si>
    <t>Buncombe County</t>
  </si>
  <si>
    <t>cmdty Bureau County, IL Corn Yield Forecast</t>
  </si>
  <si>
    <t>ZCYAILBU.CM</t>
  </si>
  <si>
    <t>Bureau County</t>
  </si>
  <si>
    <t>cmdty Bureau County, IL Soybean Yield Forecast</t>
  </si>
  <si>
    <t>ZSYAILBU.CM</t>
  </si>
  <si>
    <t>cmdty Burke County, NC Corn Yield Forecast</t>
  </si>
  <si>
    <t>ZCYANCBB.CM</t>
  </si>
  <si>
    <t>Burke County</t>
  </si>
  <si>
    <t>cmdty Burke County, NC Soybean Yield Forecast</t>
  </si>
  <si>
    <t>ZSYANCBB.CM</t>
  </si>
  <si>
    <t>cmdty Burke County, ND Corn Yield Forecast</t>
  </si>
  <si>
    <t>ZCYANDBU.CM</t>
  </si>
  <si>
    <t>cmdty Burke County, ND Soybean Yield Forecast</t>
  </si>
  <si>
    <t>ZSYANDBU.CM</t>
  </si>
  <si>
    <t>cmdty Burleigh County, ND Corn Yield Forecast</t>
  </si>
  <si>
    <t>ZCYANDBC.CM</t>
  </si>
  <si>
    <t>Burleigh County</t>
  </si>
  <si>
    <t>cmdty Burleigh County, ND Soybean Yield Forecast</t>
  </si>
  <si>
    <t>ZSYANDBC.CM</t>
  </si>
  <si>
    <t>cmdty Burleson County, TX Corn Yield Forecast</t>
  </si>
  <si>
    <t>ZCYATXBU.CM</t>
  </si>
  <si>
    <t>Burleson County</t>
  </si>
  <si>
    <t>cmdty Burnett County, WI Corn Yield Forecast</t>
  </si>
  <si>
    <t>ZCYAWIBC.CM</t>
  </si>
  <si>
    <t>Burnett County</t>
  </si>
  <si>
    <t>cmdty Burnett County, WI Soybean Yield Forecast</t>
  </si>
  <si>
    <t>ZSYAWIBC.CM</t>
  </si>
  <si>
    <t>cmdty Burt County, NE Corn Yield Forecast</t>
  </si>
  <si>
    <t>ZCYANEBD.CM</t>
  </si>
  <si>
    <t>Burt County</t>
  </si>
  <si>
    <t>cmdty Burt County, NE Soybean Yield Forecast</t>
  </si>
  <si>
    <t>ZSYANEBD.CM</t>
  </si>
  <si>
    <t>cmdty Butler County, IA Corn Yield Forecast</t>
  </si>
  <si>
    <t>ZCYAIABB.CM</t>
  </si>
  <si>
    <t>Butler County</t>
  </si>
  <si>
    <t>cmdty Butler County, IA Soybean Yield Forecast</t>
  </si>
  <si>
    <t>ZSYAIABB.CM</t>
  </si>
  <si>
    <t>cmdty Butler County, KS Corn Yield Forecast</t>
  </si>
  <si>
    <t>ZCYAKSBU.CM</t>
  </si>
  <si>
    <t>cmdty Butler County, KS Soybean Yield Forecast</t>
  </si>
  <si>
    <t>ZSYAKSBU.CM</t>
  </si>
  <si>
    <t>cmdty Butler County, KY Corn Yield Forecast</t>
  </si>
  <si>
    <t>ZCYAKYBK.CM</t>
  </si>
  <si>
    <t>cmdty Butler County, KY Soybean Yield Forecast</t>
  </si>
  <si>
    <t>ZSYAKYBK.CM</t>
  </si>
  <si>
    <t>cmdty Butler County, MO Corn Yield Forecast</t>
  </si>
  <si>
    <t>ZCYAMOBF.CM</t>
  </si>
  <si>
    <t>cmdty Butler County, MO Soybean Yield Forecast</t>
  </si>
  <si>
    <t>ZSYAMOBF.CM</t>
  </si>
  <si>
    <t>cmdty Butler County, NE Corn Yield Forecast</t>
  </si>
  <si>
    <t>ZCYANEBE.CM</t>
  </si>
  <si>
    <t>cmdty Butler County, NE Soybean Yield Forecast</t>
  </si>
  <si>
    <t>ZSYANEBE.CM</t>
  </si>
  <si>
    <t>cmdty Butler County, OH Corn Yield Forecast</t>
  </si>
  <si>
    <t>ZCYAOHBU.CM</t>
  </si>
  <si>
    <t>cmdty Butler County, OH Soybean Yield Forecast</t>
  </si>
  <si>
    <t>ZSYAOHBU.CM</t>
  </si>
  <si>
    <t>cmdty Butler County, PA Corn Yield Forecast</t>
  </si>
  <si>
    <t>ZCYAPABC.CM</t>
  </si>
  <si>
    <t>cmdty Butte County, SD Corn Yield Forecast</t>
  </si>
  <si>
    <t>ZCYASDBD.CM</t>
  </si>
  <si>
    <t>Butte County</t>
  </si>
  <si>
    <t>cmdty Butte County, SD Soybean Yield Forecast</t>
  </si>
  <si>
    <t>ZSYASDBD.CM</t>
  </si>
  <si>
    <t>cmdty Cabarrus County, NC Corn Yield Forecast</t>
  </si>
  <si>
    <t>ZCYANCCA.CM</t>
  </si>
  <si>
    <t>Cabarrus County</t>
  </si>
  <si>
    <t>cmdty Cabarrus County, NC Soybean Yield Forecast</t>
  </si>
  <si>
    <t>ZSYANCCA.CM</t>
  </si>
  <si>
    <t>cmdty Caldwell County, KY Corn Yield Forecast</t>
  </si>
  <si>
    <t>ZCYAKYCA.CM</t>
  </si>
  <si>
    <t>Caldwell County</t>
  </si>
  <si>
    <t>cmdty Caldwell County, KY Soybean Yield Forecast</t>
  </si>
  <si>
    <t>ZSYAKYCA.CM</t>
  </si>
  <si>
    <t>cmdty Caldwell County, MO Corn Yield Forecast</t>
  </si>
  <si>
    <t>ZCYAMOCA.CM</t>
  </si>
  <si>
    <t>cmdty Caldwell County, MO Soybean Yield Forecast</t>
  </si>
  <si>
    <t>ZSYAMOCA.CM</t>
  </si>
  <si>
    <t>cmdty Caldwell County, NC Corn Yield Forecast</t>
  </si>
  <si>
    <t>ZCYANCCB.CM</t>
  </si>
  <si>
    <t>cmdty Caldwell County, NC Soybean Yield Forecast</t>
  </si>
  <si>
    <t>ZSYANCCB.CM</t>
  </si>
  <si>
    <t>cmdty Caldwell County, TX Corn Yield Forecast</t>
  </si>
  <si>
    <t>ZCYATXCA.CM</t>
  </si>
  <si>
    <t>cmdty Calhoun County, IA Corn Yield Forecast</t>
  </si>
  <si>
    <t>ZCYAIACA.CM</t>
  </si>
  <si>
    <t>Calhoun County</t>
  </si>
  <si>
    <t>cmdty Calhoun County, IA Soybean Yield Forecast</t>
  </si>
  <si>
    <t>ZSYAIACA.CM</t>
  </si>
  <si>
    <t>cmdty Calhoun County, IL Corn Yield Forecast</t>
  </si>
  <si>
    <t>ZCYAILCA.CM</t>
  </si>
  <si>
    <t>cmdty Calhoun County, IL Soybean Yield Forecast</t>
  </si>
  <si>
    <t>ZSYAILCA.CM</t>
  </si>
  <si>
    <t>cmdty Calhoun County, MI Corn Yield Forecast</t>
  </si>
  <si>
    <t>ZCYAMICA.CM</t>
  </si>
  <si>
    <t>cmdty Calhoun County, MI Soybean Yield Forecast</t>
  </si>
  <si>
    <t>ZSYAMICA.CM</t>
  </si>
  <si>
    <t>cmdty Calhoun County, MS Soybean Yield Forecast</t>
  </si>
  <si>
    <t>ZSYAMSCA.CM</t>
  </si>
  <si>
    <t>cmdty Calhoun County, TX Corn Yield Forecast</t>
  </si>
  <si>
    <t>ZCYATXCB.CM</t>
  </si>
  <si>
    <t>cmdty Callaway County, MO Corn Yield Forecast</t>
  </si>
  <si>
    <t>ZCYAMOCB.CM</t>
  </si>
  <si>
    <t>Callaway County</t>
  </si>
  <si>
    <t>cmdty Callaway County, MO Soybean Yield Forecast</t>
  </si>
  <si>
    <t>ZSYAMOCB.CM</t>
  </si>
  <si>
    <t>cmdty Calloway County, KY Corn Yield Forecast</t>
  </si>
  <si>
    <t>ZCYAKYCB.CM</t>
  </si>
  <si>
    <t>Calloway County</t>
  </si>
  <si>
    <t>cmdty Calloway County, KY Soybean Yield Forecast</t>
  </si>
  <si>
    <t>ZSYAKYCB.CM</t>
  </si>
  <si>
    <t>cmdty Calumet County, WI Corn Yield Forecast</t>
  </si>
  <si>
    <t>ZCYAWICA.CM</t>
  </si>
  <si>
    <t>Calumet County</t>
  </si>
  <si>
    <t>cmdty Calumet County, WI Soybean Yield Forecast</t>
  </si>
  <si>
    <t>ZSYAWICA.CM</t>
  </si>
  <si>
    <t>cmdty Cambria County, PA Corn Yield Forecast</t>
  </si>
  <si>
    <t>ZCYAPACA.CM</t>
  </si>
  <si>
    <t>Cambria County</t>
  </si>
  <si>
    <t>cmdty Camden County, NC Corn Yield Forecast</t>
  </si>
  <si>
    <t>ZCYANCCC.CM</t>
  </si>
  <si>
    <t>Camden County</t>
  </si>
  <si>
    <t>cmdty Camden County, NC Soybean Yield Forecast</t>
  </si>
  <si>
    <t>ZSYANCCC.CM</t>
  </si>
  <si>
    <t>cmdty Cameron County, TX Corn Yield Forecast</t>
  </si>
  <si>
    <t>ZCYATXCD.CM</t>
  </si>
  <si>
    <t>Cameron County</t>
  </si>
  <si>
    <t>cmdty Campbell County, SD Corn Yield Forecast</t>
  </si>
  <si>
    <t>ZCYASDCA.CM</t>
  </si>
  <si>
    <t>Campbell County</t>
  </si>
  <si>
    <t>cmdty Campbell County, SD Soybean Yield Forecast</t>
  </si>
  <si>
    <t>ZSYASDCA.CM</t>
  </si>
  <si>
    <t>cmdty Cannon County, TN Corn Yield Forecast</t>
  </si>
  <si>
    <t>ZCYATNCB.CM</t>
  </si>
  <si>
    <t>Cannon County</t>
  </si>
  <si>
    <t>cmdty Cannon County, TN Soybean Yield Forecast</t>
  </si>
  <si>
    <t>ZSYATNCB.CM</t>
  </si>
  <si>
    <t>cmdty Cape Girardeau County, MO Corn Yield Forecast</t>
  </si>
  <si>
    <t>ZCYAMOCD.CM</t>
  </si>
  <si>
    <t>Cape Girardeau County</t>
  </si>
  <si>
    <t>cmdty Cape Girardeau County, MO Soybean Yield Forecast</t>
  </si>
  <si>
    <t>ZSYAMOCD.CM</t>
  </si>
  <si>
    <t>cmdty Carbon County, PA Corn Yield Forecast</t>
  </si>
  <si>
    <t>ZCYAPACC.CM</t>
  </si>
  <si>
    <t>Carbon County</t>
  </si>
  <si>
    <t>cmdty Carlisle County, KY Corn Yield Forecast</t>
  </si>
  <si>
    <t>ZCYAKYCD.CM</t>
  </si>
  <si>
    <t>Carlisle County</t>
  </si>
  <si>
    <t>cmdty Carlisle County, KY Soybean Yield Forecast</t>
  </si>
  <si>
    <t>ZSYAKYCD.CM</t>
  </si>
  <si>
    <t>cmdty Carroll County, IA Corn Yield Forecast</t>
  </si>
  <si>
    <t>ZCYAIACB.CM</t>
  </si>
  <si>
    <t>Carroll County</t>
  </si>
  <si>
    <t>cmdty Carroll County, IA Soybean Yield Forecast</t>
  </si>
  <si>
    <t>ZSYAIACB.CM</t>
  </si>
  <si>
    <t>cmdty Carroll County, IL Corn Yield Forecast</t>
  </si>
  <si>
    <t>ZCYAILCB.CM</t>
  </si>
  <si>
    <t>cmdty Carroll County, IL Soybean Yield Forecast</t>
  </si>
  <si>
    <t>ZSYAILCB.CM</t>
  </si>
  <si>
    <t>cmdty Carroll County, IN Corn Yield Forecast</t>
  </si>
  <si>
    <t>ZCYAINCA.CM</t>
  </si>
  <si>
    <t>cmdty Carroll County, IN Soybean Yield Forecast</t>
  </si>
  <si>
    <t>ZSYAINCA.CM</t>
  </si>
  <si>
    <t>cmdty Carroll County, KY Corn Yield Forecast</t>
  </si>
  <si>
    <t>ZCYAKYCE.CM</t>
  </si>
  <si>
    <t>cmdty Carroll County, KY Soybean Yield Forecast</t>
  </si>
  <si>
    <t>ZSYAKYCE.CM</t>
  </si>
  <si>
    <t>cmdty Carroll County, MO Corn Yield Forecast</t>
  </si>
  <si>
    <t>ZCYAMOCF.CM</t>
  </si>
  <si>
    <t>cmdty Carroll County, MO Soybean Yield Forecast</t>
  </si>
  <si>
    <t>ZSYAMOCF.CM</t>
  </si>
  <si>
    <t>cmdty Carroll County, MS Soybean Yield Forecast</t>
  </si>
  <si>
    <t>ZSYAMSCB.CM</t>
  </si>
  <si>
    <t>cmdty Carroll County, OH Corn Yield Forecast</t>
  </si>
  <si>
    <t>ZCYAOHCA.CM</t>
  </si>
  <si>
    <t>cmdty Carroll County, OH Soybean Yield Forecast</t>
  </si>
  <si>
    <t>ZSYAOHCA.CM</t>
  </si>
  <si>
    <t>cmdty Carroll County, TN Corn Yield Forecast</t>
  </si>
  <si>
    <t>ZCYATNCC.CM</t>
  </si>
  <si>
    <t>cmdty Carroll County, TN Soybean Yield Forecast</t>
  </si>
  <si>
    <t>ZSYATNCC.CM</t>
  </si>
  <si>
    <t>cmdty Carson County, TX Corn Yield Forecast</t>
  </si>
  <si>
    <t>ZCYATXCF.CM</t>
  </si>
  <si>
    <t>Carson County</t>
  </si>
  <si>
    <t>cmdty Carter County, KY Corn Yield Forecast</t>
  </si>
  <si>
    <t>ZCYAKYCF.CM</t>
  </si>
  <si>
    <t>Carter County</t>
  </si>
  <si>
    <t>cmdty Carteret County, NC Corn Yield Forecast</t>
  </si>
  <si>
    <t>ZCYANCCD.CM</t>
  </si>
  <si>
    <t>Carteret County</t>
  </si>
  <si>
    <t>cmdty Carteret County, NC Soybean Yield Forecast</t>
  </si>
  <si>
    <t>ZSYANCCD.CM</t>
  </si>
  <si>
    <t>cmdty Carver County, MN Corn Yield Forecast</t>
  </si>
  <si>
    <t>ZCYAMNCB.CM</t>
  </si>
  <si>
    <t>Carver County</t>
  </si>
  <si>
    <t>cmdty Carver County, MN Soybean Yield Forecast</t>
  </si>
  <si>
    <t>ZSYAMNCB.CM</t>
  </si>
  <si>
    <t>cmdty Casey County, KY Corn Yield Forecast</t>
  </si>
  <si>
    <t>ZCYAKYCG.CM</t>
  </si>
  <si>
    <t>Casey County</t>
  </si>
  <si>
    <t>cmdty Casey County, KY Soybean Yield Forecast</t>
  </si>
  <si>
    <t>ZSYAKYCG.CM</t>
  </si>
  <si>
    <t>cmdty Cass County, IA Corn Yield Forecast</t>
  </si>
  <si>
    <t>ZCYAIACC.CM</t>
  </si>
  <si>
    <t>Cass County</t>
  </si>
  <si>
    <t>cmdty Cass County, IA Soybean Yield Forecast</t>
  </si>
  <si>
    <t>ZSYAIACC.CM</t>
  </si>
  <si>
    <t>cmdty Cass County, IL Corn Yield Forecast</t>
  </si>
  <si>
    <t>ZCYAILCC.CM</t>
  </si>
  <si>
    <t>cmdty Cass County, IL Soybean Yield Forecast</t>
  </si>
  <si>
    <t>ZSYAILCC.CM</t>
  </si>
  <si>
    <t>cmdty Cass County, IN Corn Yield Forecast</t>
  </si>
  <si>
    <t>ZCYAINCB.CM</t>
  </si>
  <si>
    <t>cmdty Cass County, IN Soybean Yield Forecast</t>
  </si>
  <si>
    <t>ZSYAINCB.CM</t>
  </si>
  <si>
    <t>cmdty Cass County, MI Corn Yield Forecast</t>
  </si>
  <si>
    <t>ZCYAMICB.CM</t>
  </si>
  <si>
    <t>cmdty Cass County, MI Soybean Yield Forecast</t>
  </si>
  <si>
    <t>ZSYAMICB.CM</t>
  </si>
  <si>
    <t>cmdty Cass County, MN Corn Yield Forecast</t>
  </si>
  <si>
    <t>ZCYAMNCC.CM</t>
  </si>
  <si>
    <t>cmdty Cass County, MO Corn Yield Forecast</t>
  </si>
  <si>
    <t>ZCYAMOCI.CM</t>
  </si>
  <si>
    <t>cmdty Cass County, MO Soybean Yield Forecast</t>
  </si>
  <si>
    <t>ZSYAMOCI.CM</t>
  </si>
  <si>
    <t>cmdty Cass County, ND Corn Yield Forecast</t>
  </si>
  <si>
    <t>ZCYANDCA.CM</t>
  </si>
  <si>
    <t>cmdty Cass County, ND Soybean Yield Forecast</t>
  </si>
  <si>
    <t>ZSYANDCA.CM</t>
  </si>
  <si>
    <t>cmdty Cass County, NE Corn Yield Forecast</t>
  </si>
  <si>
    <t>ZCYANECA.CM</t>
  </si>
  <si>
    <t>cmdty Cass County, NE Soybean Yield Forecast</t>
  </si>
  <si>
    <t>ZSYANECA.CM</t>
  </si>
  <si>
    <t>cmdty Castro County, TX Corn Yield Forecast</t>
  </si>
  <si>
    <t>ZCYATXCI.CM</t>
  </si>
  <si>
    <t>Castro County</t>
  </si>
  <si>
    <t>cmdty Caswell County, NC Corn Yield Forecast</t>
  </si>
  <si>
    <t>ZCYANCCE.CM</t>
  </si>
  <si>
    <t>Caswell County</t>
  </si>
  <si>
    <t>cmdty Caswell County, NC Soybean Yield Forecast</t>
  </si>
  <si>
    <t>ZSYANCCE.CM</t>
  </si>
  <si>
    <t>cmdty Catawba County, NC Corn Yield Forecast</t>
  </si>
  <si>
    <t>ZCYANCCF.CM</t>
  </si>
  <si>
    <t>Catawba County</t>
  </si>
  <si>
    <t>cmdty Catawba County, NC Soybean Yield Forecast</t>
  </si>
  <si>
    <t>ZSYANCCF.CM</t>
  </si>
  <si>
    <t>cmdty Cavalier County, ND Corn Yield Forecast</t>
  </si>
  <si>
    <t>ZCYANDCB.CM</t>
  </si>
  <si>
    <t>Cavalier County</t>
  </si>
  <si>
    <t>cmdty Cavalier County, ND Soybean Yield Forecast</t>
  </si>
  <si>
    <t>ZSYANDCB.CM</t>
  </si>
  <si>
    <t>cmdty Cedar County, IA Corn Yield Forecast</t>
  </si>
  <si>
    <t>ZCYAIACE.CM</t>
  </si>
  <si>
    <t>Cedar County</t>
  </si>
  <si>
    <t>cmdty Cedar County, IA Soybean Yield Forecast</t>
  </si>
  <si>
    <t>ZSYAIACE.CM</t>
  </si>
  <si>
    <t>cmdty Cedar County, MO Corn Yield Forecast</t>
  </si>
  <si>
    <t>ZCYAMOCE.CM</t>
  </si>
  <si>
    <t>cmdty Cedar County, MO Soybean Yield Forecast</t>
  </si>
  <si>
    <t>ZSYAMOCE.CM</t>
  </si>
  <si>
    <t>cmdty Cedar County, NE Corn Yield Forecast</t>
  </si>
  <si>
    <t>ZCYANECE.CM</t>
  </si>
  <si>
    <t>cmdty Cedar County, NE Soybean Yield Forecast</t>
  </si>
  <si>
    <t>ZSYANECE.CM</t>
  </si>
  <si>
    <t>cmdty Centre County, PA Corn Yield Forecast</t>
  </si>
  <si>
    <t>ZCYAPACE.CM</t>
  </si>
  <si>
    <t>Centre County</t>
  </si>
  <si>
    <t>cmdty Cerro Gordo County, IA Corn Yield Forecast</t>
  </si>
  <si>
    <t>ZCYAIACD.CM</t>
  </si>
  <si>
    <t>Cerro Gordo County</t>
  </si>
  <si>
    <t>cmdty Cerro Gordo County, IA Soybean Yield Forecast</t>
  </si>
  <si>
    <t>ZSYAIACD.CM</t>
  </si>
  <si>
    <t>cmdty Champaign County, IL Corn Yield Forecast</t>
  </si>
  <si>
    <t>ZCYAILCH.CM</t>
  </si>
  <si>
    <t>Champaign County</t>
  </si>
  <si>
    <t>cmdty Champaign County, IL Soybean Yield Forecast</t>
  </si>
  <si>
    <t>ZSYAILCH.CM</t>
  </si>
  <si>
    <t>cmdty Champaign County, OH Corn Yield Forecast</t>
  </si>
  <si>
    <t>ZCYAOHCH.CM</t>
  </si>
  <si>
    <t>cmdty Champaign County, OH Soybean Yield Forecast</t>
  </si>
  <si>
    <t>ZSYAOHCH.CM</t>
  </si>
  <si>
    <t>cmdty Chariton County, MO Corn Yield Forecast</t>
  </si>
  <si>
    <t>ZCYAMOCH.CM</t>
  </si>
  <si>
    <t>Chariton County</t>
  </si>
  <si>
    <t>cmdty Chariton County, MO Soybean Yield Forecast</t>
  </si>
  <si>
    <t>ZSYAMOCH.CM</t>
  </si>
  <si>
    <t>cmdty Charles Mix County, SD Corn Yield Forecast</t>
  </si>
  <si>
    <t>ZCYASDCH.CM</t>
  </si>
  <si>
    <t>Charles Mix County</t>
  </si>
  <si>
    <t>cmdty Charles Mix County, SD Soybean Yield Forecast</t>
  </si>
  <si>
    <t>ZSYASDCH.CM</t>
  </si>
  <si>
    <t>cmdty Charlevoix County, MI Corn Yield Forecast</t>
  </si>
  <si>
    <t>ZCYAMICH.CM</t>
  </si>
  <si>
    <t>Charlevoix County</t>
  </si>
  <si>
    <t>cmdty Chase County, KS Corn Yield Forecast</t>
  </si>
  <si>
    <t>ZCYAKSCH.CM</t>
  </si>
  <si>
    <t>Chase County</t>
  </si>
  <si>
    <t>cmdty Chase County, KS Soybean Yield Forecast</t>
  </si>
  <si>
    <t>ZSYAKSCH.CM</t>
  </si>
  <si>
    <t>cmdty Chase County, NE Corn Yield Forecast</t>
  </si>
  <si>
    <t>ZCYANECH.CM</t>
  </si>
  <si>
    <t>cmdty Chase County, NE Soybean Yield Forecast</t>
  </si>
  <si>
    <t>ZSYANECH.CM</t>
  </si>
  <si>
    <t>cmdty Chatham County, NC Corn Yield Forecast</t>
  </si>
  <si>
    <t>ZCYANCCH.CM</t>
  </si>
  <si>
    <t>Chatham County</t>
  </si>
  <si>
    <t>cmdty Chatham County, NC Soybean Yield Forecast</t>
  </si>
  <si>
    <t>ZSYANCCH.CM</t>
  </si>
  <si>
    <t>cmdty Chautauqua County, KS Corn Yield Forecast</t>
  </si>
  <si>
    <t>ZCYAKSCA.CM</t>
  </si>
  <si>
    <t>Chautauqua County</t>
  </si>
  <si>
    <t>cmdty Chautauqua County, KS Soybean Yield Forecast</t>
  </si>
  <si>
    <t>ZSYAKSCA.CM</t>
  </si>
  <si>
    <t>cmdty Cheatham County, TN Corn Yield Forecast</t>
  </si>
  <si>
    <t>ZCYATNCH.CM</t>
  </si>
  <si>
    <t>Cheatham County</t>
  </si>
  <si>
    <t>cmdty Cheatham County, TN Soybean Yield Forecast</t>
  </si>
  <si>
    <t>ZSYATNCH.CM</t>
  </si>
  <si>
    <t>cmdty Cheboygan County, MI Corn Yield Forecast</t>
  </si>
  <si>
    <t>ZCYAMICC.CM</t>
  </si>
  <si>
    <t>Cheboygan County</t>
  </si>
  <si>
    <t>cmdty Cherokee County, IA Corn Yield Forecast</t>
  </si>
  <si>
    <t>ZCYAIACH.CM</t>
  </si>
  <si>
    <t>Cherokee County</t>
  </si>
  <si>
    <t>cmdty Cherokee County, IA Soybean Yield Forecast</t>
  </si>
  <si>
    <t>ZSYAIACH.CM</t>
  </si>
  <si>
    <t>cmdty Cherokee County, KS Corn Yield Forecast</t>
  </si>
  <si>
    <t>ZCYAKSCB.CM</t>
  </si>
  <si>
    <t>cmdty Cherokee County, KS Soybean Yield Forecast</t>
  </si>
  <si>
    <t>ZSYAKSCB.CM</t>
  </si>
  <si>
    <t>cmdty Cherokee County, NC Corn Yield Forecast</t>
  </si>
  <si>
    <t>ZCYANCCG.CM</t>
  </si>
  <si>
    <t>cmdty Cherokee County, NC Soybean Yield Forecast</t>
  </si>
  <si>
    <t>ZSYANCCG.CM</t>
  </si>
  <si>
    <t>cmdty Cherry County, NE Corn Yield Forecast</t>
  </si>
  <si>
    <t>ZCYANECB.CM</t>
  </si>
  <si>
    <t>Cherry County</t>
  </si>
  <si>
    <t>cmdty Cherry County, NE Soybean Yield Forecast</t>
  </si>
  <si>
    <t>ZSYANECB.CM</t>
  </si>
  <si>
    <t>cmdty Chester County, PA Corn Yield Forecast</t>
  </si>
  <si>
    <t>ZCYAPACH.CM</t>
  </si>
  <si>
    <t>Chester County</t>
  </si>
  <si>
    <t>cmdty Chester County, TN Corn Yield Forecast</t>
  </si>
  <si>
    <t>ZCYATNCE.CM</t>
  </si>
  <si>
    <t>cmdty Chester County, TN Soybean Yield Forecast</t>
  </si>
  <si>
    <t>ZSYATNCE.CM</t>
  </si>
  <si>
    <t>cmdty Cheyenne County, CO Corn Yield Forecast</t>
  </si>
  <si>
    <t>ZCYACOCA.CM</t>
  </si>
  <si>
    <t>Cheyenne County</t>
  </si>
  <si>
    <t>cmdty Cheyenne County, KS Corn Yield Forecast</t>
  </si>
  <si>
    <t>ZCYAKSCC.CM</t>
  </si>
  <si>
    <t>cmdty Cheyenne County, KS Soybean Yield Forecast</t>
  </si>
  <si>
    <t>ZSYAKSCC.CM</t>
  </si>
  <si>
    <t>cmdty Cheyenne County, NE Corn Yield Forecast</t>
  </si>
  <si>
    <t>ZCYANECC.CM</t>
  </si>
  <si>
    <t>cmdty Cheyenne County, NE Soybean Yield Forecast</t>
  </si>
  <si>
    <t>ZSYANECC.CM</t>
  </si>
  <si>
    <t>cmdty Chickasaw County, IA Corn Yield Forecast</t>
  </si>
  <si>
    <t>ZCYAIACF.CM</t>
  </si>
  <si>
    <t>Chickasaw County</t>
  </si>
  <si>
    <t>cmdty Chickasaw County, IA Soybean Yield Forecast</t>
  </si>
  <si>
    <t>ZSYAIACF.CM</t>
  </si>
  <si>
    <t>cmdty Chickasaw County, MS Soybean Yield Forecast</t>
  </si>
  <si>
    <t>ZSYAMSCH.CM</t>
  </si>
  <si>
    <t>cmdty Chicot County, AR Corn Yield Forecast</t>
  </si>
  <si>
    <t>ZCYAARCH.CM</t>
  </si>
  <si>
    <t>Chicot County</t>
  </si>
  <si>
    <t>cmdty Chicot County, AR Soybean Yield Forecast</t>
  </si>
  <si>
    <t>ZSYAARCH.CM</t>
  </si>
  <si>
    <t>cmdty Chippewa County, MN Corn Yield Forecast</t>
  </si>
  <si>
    <t>ZCYAMNCH.CM</t>
  </si>
  <si>
    <t>Chippewa County</t>
  </si>
  <si>
    <t>cmdty Chippewa County, MN Soybean Yield Forecast</t>
  </si>
  <si>
    <t>ZSYAMNCH.CM</t>
  </si>
  <si>
    <t>cmdty Chippewa County, WI Corn Yield Forecast</t>
  </si>
  <si>
    <t>ZCYAWICH.CM</t>
  </si>
  <si>
    <t>cmdty Chippewa County, WI Soybean Yield Forecast</t>
  </si>
  <si>
    <t>ZSYAWICH.CM</t>
  </si>
  <si>
    <t>cmdty Chisago County, MN Corn Yield Forecast</t>
  </si>
  <si>
    <t>ZCYAMNCD.CM</t>
  </si>
  <si>
    <t>Chisago County</t>
  </si>
  <si>
    <t>cmdty Chisago County, MN Soybean Yield Forecast</t>
  </si>
  <si>
    <t>ZSYAMNCD.CM</t>
  </si>
  <si>
    <t>cmdty Chowan County, NC Corn Yield Forecast</t>
  </si>
  <si>
    <t>ZCYANCCI.CM</t>
  </si>
  <si>
    <t>Chowan County</t>
  </si>
  <si>
    <t>cmdty Chowan County, NC Soybean Yield Forecast</t>
  </si>
  <si>
    <t>ZSYANCCI.CM</t>
  </si>
  <si>
    <t>cmdty Christian County, IL Corn Yield Forecast</t>
  </si>
  <si>
    <t>ZCYAILCD.CM</t>
  </si>
  <si>
    <t>Christian County</t>
  </si>
  <si>
    <t>cmdty Christian County, IL Soybean Yield Forecast</t>
  </si>
  <si>
    <t>ZSYAILCD.CM</t>
  </si>
  <si>
    <t>cmdty Christian County, KY Corn Yield Forecast</t>
  </si>
  <si>
    <t>ZCYAKYCH.CM</t>
  </si>
  <si>
    <t>cmdty Christian County, KY Soybean Yield Forecast</t>
  </si>
  <si>
    <t>ZSYAKYCH.CM</t>
  </si>
  <si>
    <t>cmdty Christian County, MO Corn Yield Forecast</t>
  </si>
  <si>
    <t>ZCYAMOCK.CM</t>
  </si>
  <si>
    <t>cmdty Christian County, MO Soybean Yield Forecast</t>
  </si>
  <si>
    <t>ZSYAMOCK.CM</t>
  </si>
  <si>
    <t>cmdty Claiborne County, MS Soybean Yield Forecast</t>
  </si>
  <si>
    <t>ZSYAMSCL.CM</t>
  </si>
  <si>
    <t>Claiborne County</t>
  </si>
  <si>
    <t>cmdty Claiborne County, TN Corn Yield Forecast</t>
  </si>
  <si>
    <t>ZCYATNCL.CM</t>
  </si>
  <si>
    <t>cmdty Clare County, MI Corn Yield Forecast</t>
  </si>
  <si>
    <t>ZCYAMICL.CM</t>
  </si>
  <si>
    <t>Clare County</t>
  </si>
  <si>
    <t>cmdty Clare County, MI Soybean Yield Forecast</t>
  </si>
  <si>
    <t>ZSYAMICL.CM</t>
  </si>
  <si>
    <t>cmdty Clarion County, PA Corn Yield Forecast</t>
  </si>
  <si>
    <t>ZCYAPACL.CM</t>
  </si>
  <si>
    <t>Clarion County</t>
  </si>
  <si>
    <t>cmdty Clark County, IL Corn Yield Forecast</t>
  </si>
  <si>
    <t>ZCYAILCL.CM</t>
  </si>
  <si>
    <t>Clark County</t>
  </si>
  <si>
    <t>cmdty Clark County, IL Soybean Yield Forecast</t>
  </si>
  <si>
    <t>ZSYAILCL.CM</t>
  </si>
  <si>
    <t>cmdty Clark County, IN Corn Yield Forecast</t>
  </si>
  <si>
    <t>ZCYAINCL.CM</t>
  </si>
  <si>
    <t>cmdty Clark County, IN Soybean Yield Forecast</t>
  </si>
  <si>
    <t>ZSYAINCL.CM</t>
  </si>
  <si>
    <t>cmdty Clark County, KY Corn Yield Forecast</t>
  </si>
  <si>
    <t>ZCYAKYCL.CM</t>
  </si>
  <si>
    <t>cmdty Clark County, KY Soybean Yield Forecast</t>
  </si>
  <si>
    <t>ZSYAKYCL.CM</t>
  </si>
  <si>
    <t>cmdty Clark County, MO Corn Yield Forecast</t>
  </si>
  <si>
    <t>ZCYAMOCL.CM</t>
  </si>
  <si>
    <t>cmdty Clark County, MO Soybean Yield Forecast</t>
  </si>
  <si>
    <t>ZSYAMOCL.CM</t>
  </si>
  <si>
    <t>cmdty Clark County, OH Corn Yield Forecast</t>
  </si>
  <si>
    <t>ZCYAOHCL.CM</t>
  </si>
  <si>
    <t>cmdty Clark County, OH Soybean Yield Forecast</t>
  </si>
  <si>
    <t>ZSYAOHCL.CM</t>
  </si>
  <si>
    <t>cmdty Clark County, SD Corn Yield Forecast</t>
  </si>
  <si>
    <t>ZCYASDCL.CM</t>
  </si>
  <si>
    <t>cmdty Clark County, SD Soybean Yield Forecast</t>
  </si>
  <si>
    <t>ZSYASDCL.CM</t>
  </si>
  <si>
    <t>cmdty Clark County, WI Corn Yield Forecast</t>
  </si>
  <si>
    <t>ZCYAWICL.CM</t>
  </si>
  <si>
    <t>cmdty Clark County, WI Soybean Yield Forecast</t>
  </si>
  <si>
    <t>ZSYAWICL.CM</t>
  </si>
  <si>
    <t>cmdty Clarke County, IA Corn Yield Forecast</t>
  </si>
  <si>
    <t>ZCYAIACL.CM</t>
  </si>
  <si>
    <t>Clarke County</t>
  </si>
  <si>
    <t>cmdty Clarke County, IA Soybean Yield Forecast</t>
  </si>
  <si>
    <t>ZSYAIACL.CM</t>
  </si>
  <si>
    <t>cmdty Clay County, AR Corn Yield Forecast</t>
  </si>
  <si>
    <t>ZCYAARCC.CM</t>
  </si>
  <si>
    <t>Clay County</t>
  </si>
  <si>
    <t>cmdty Clay County, AR Soybean Yield Forecast</t>
  </si>
  <si>
    <t>ZSYAARCC.CM</t>
  </si>
  <si>
    <t>cmdty Clay County, IA Corn Yield Forecast</t>
  </si>
  <si>
    <t>ZCYAIACG.CM</t>
  </si>
  <si>
    <t>cmdty Clay County, IA Soybean Yield Forecast</t>
  </si>
  <si>
    <t>ZSYAIACG.CM</t>
  </si>
  <si>
    <t>cmdty Clay County, IL Corn Yield Forecast</t>
  </si>
  <si>
    <t>ZCYAILCE.CM</t>
  </si>
  <si>
    <t>cmdty Clay County, IL Soybean Yield Forecast</t>
  </si>
  <si>
    <t>ZSYAILCE.CM</t>
  </si>
  <si>
    <t>cmdty Clay County, IN Corn Yield Forecast</t>
  </si>
  <si>
    <t>ZCYAINCC.CM</t>
  </si>
  <si>
    <t>cmdty Clay County, IN Soybean Yield Forecast</t>
  </si>
  <si>
    <t>ZSYAINCC.CM</t>
  </si>
  <si>
    <t>cmdty Clay County, KS Corn Yield Forecast</t>
  </si>
  <si>
    <t>ZCYAKSCD.CM</t>
  </si>
  <si>
    <t>cmdty Clay County, KS Soybean Yield Forecast</t>
  </si>
  <si>
    <t>ZSYAKSCD.CM</t>
  </si>
  <si>
    <t>cmdty Clay County, MN Corn Yield Forecast</t>
  </si>
  <si>
    <t>ZCYAMNCL.CM</t>
  </si>
  <si>
    <t>cmdty Clay County, MN Soybean Yield Forecast</t>
  </si>
  <si>
    <t>ZSYAMNCL.CM</t>
  </si>
  <si>
    <t>cmdty Clay County, MO Corn Yield Forecast</t>
  </si>
  <si>
    <t>ZCYAMOCM.CM</t>
  </si>
  <si>
    <t>cmdty Clay County, MO Soybean Yield Forecast</t>
  </si>
  <si>
    <t>ZSYAMOCM.CM</t>
  </si>
  <si>
    <t>cmdty Clay County, MS Soybean Yield Forecast</t>
  </si>
  <si>
    <t>ZSYAMSCE.CM</t>
  </si>
  <si>
    <t>cmdty Clay County, NE Corn Yield Forecast</t>
  </si>
  <si>
    <t>ZCYANECL.CM</t>
  </si>
  <si>
    <t>cmdty Clay County, NE Soybean Yield Forecast</t>
  </si>
  <si>
    <t>ZSYANECL.CM</t>
  </si>
  <si>
    <t>cmdty Clay County, SD Corn Yield Forecast</t>
  </si>
  <si>
    <t>ZCYASDCB.CM</t>
  </si>
  <si>
    <t>cmdty Clay County, SD Soybean Yield Forecast</t>
  </si>
  <si>
    <t>ZSYASDCB.CM</t>
  </si>
  <si>
    <t>cmdty Clay County, TN Corn Yield Forecast</t>
  </si>
  <si>
    <t>ZCYATNCF.CM</t>
  </si>
  <si>
    <t>cmdty Clay County, TN Soybean Yield Forecast</t>
  </si>
  <si>
    <t>ZSYATNCF.CM</t>
  </si>
  <si>
    <t>cmdty Clayton County, IA Corn Yield Forecast</t>
  </si>
  <si>
    <t>ZCYAIACI.CM</t>
  </si>
  <si>
    <t>Clayton County</t>
  </si>
  <si>
    <t>cmdty Clayton County, IA Soybean Yield Forecast</t>
  </si>
  <si>
    <t>ZSYAIACI.CM</t>
  </si>
  <si>
    <t>cmdty Clearfield County, PA Corn Yield Forecast</t>
  </si>
  <si>
    <t>ZCYAPACD.CM</t>
  </si>
  <si>
    <t>Clearfield County</t>
  </si>
  <si>
    <t>cmdty Clearwater County, MN Corn Yield Forecast</t>
  </si>
  <si>
    <t>ZCYAMNCE.CM</t>
  </si>
  <si>
    <t>Clearwater County</t>
  </si>
  <si>
    <t>cmdty Clearwater County, MN Soybean Yield Forecast</t>
  </si>
  <si>
    <t>ZSYAMNCE.CM</t>
  </si>
  <si>
    <t>cmdty Clermont County, OH Corn Yield Forecast</t>
  </si>
  <si>
    <t>ZCYAOHCB.CM</t>
  </si>
  <si>
    <t>Clermont County</t>
  </si>
  <si>
    <t>cmdty Clermont County, OH Soybean Yield Forecast</t>
  </si>
  <si>
    <t>ZSYAOHCB.CM</t>
  </si>
  <si>
    <t>cmdty Cleveland County, NC Corn Yield Forecast</t>
  </si>
  <si>
    <t>ZCYANCCK.CM</t>
  </si>
  <si>
    <t>Cleveland County</t>
  </si>
  <si>
    <t>cmdty Cleveland County, NC Soybean Yield Forecast</t>
  </si>
  <si>
    <t>ZSYANCCK.CM</t>
  </si>
  <si>
    <t>cmdty Clinton County, IA Corn Yield Forecast</t>
  </si>
  <si>
    <t>ZCYAIACK.CM</t>
  </si>
  <si>
    <t>Clinton County</t>
  </si>
  <si>
    <t>cmdty Clinton County, IA Soybean Yield Forecast</t>
  </si>
  <si>
    <t>ZSYAIACK.CM</t>
  </si>
  <si>
    <t>cmdty Clinton County, IL Corn Yield Forecast</t>
  </si>
  <si>
    <t>ZCYAILCF.CM</t>
  </si>
  <si>
    <t>cmdty Clinton County, IL Soybean Yield Forecast</t>
  </si>
  <si>
    <t>ZSYAILCF.CM</t>
  </si>
  <si>
    <t>cmdty Clinton County, IN Corn Yield Forecast</t>
  </si>
  <si>
    <t>ZCYAINCD.CM</t>
  </si>
  <si>
    <t>cmdty Clinton County, IN Soybean Yield Forecast</t>
  </si>
  <si>
    <t>ZSYAINCD.CM</t>
  </si>
  <si>
    <t>cmdty Clinton County, KY Corn Yield Forecast</t>
  </si>
  <si>
    <t>ZCYAKYCK.CM</t>
  </si>
  <si>
    <t>cmdty Clinton County, KY Soybean Yield Forecast</t>
  </si>
  <si>
    <t>ZSYAKYCK.CM</t>
  </si>
  <si>
    <t>cmdty Clinton County, MI Corn Yield Forecast</t>
  </si>
  <si>
    <t>ZCYAMICE.CM</t>
  </si>
  <si>
    <t>cmdty Clinton County, MI Soybean Yield Forecast</t>
  </si>
  <si>
    <t>ZSYAMICE.CM</t>
  </si>
  <si>
    <t>cmdty Clinton County, MO Corn Yield Forecast</t>
  </si>
  <si>
    <t>ZCYAMOCN.CM</t>
  </si>
  <si>
    <t>cmdty Clinton County, MO Soybean Yield Forecast</t>
  </si>
  <si>
    <t>ZSYAMOCN.CM</t>
  </si>
  <si>
    <t>cmdty Clinton County, OH Corn Yield Forecast</t>
  </si>
  <si>
    <t>ZCYAOHCC.CM</t>
  </si>
  <si>
    <t>cmdty Clinton County, OH Soybean Yield Forecast</t>
  </si>
  <si>
    <t>ZSYAOHCC.CM</t>
  </si>
  <si>
    <t>cmdty Clinton County, PA Corn Yield Forecast</t>
  </si>
  <si>
    <t>ZCYAPACF.CM</t>
  </si>
  <si>
    <t>cmdty Cloud County, KS Corn Yield Forecast</t>
  </si>
  <si>
    <t>ZCYAKSCE.CM</t>
  </si>
  <si>
    <t>Cloud County</t>
  </si>
  <si>
    <t>cmdty Cloud County, KS Soybean Yield Forecast</t>
  </si>
  <si>
    <t>ZSYAKSCE.CM</t>
  </si>
  <si>
    <t>cmdty Coahoma County, MS Soybean Yield Forecast</t>
  </si>
  <si>
    <t>ZSYAMSCO.CM</t>
  </si>
  <si>
    <t>Coahoma County</t>
  </si>
  <si>
    <t>cmdty Cochran County, TX Corn Yield Forecast</t>
  </si>
  <si>
    <t>ZCYATXCO.CM</t>
  </si>
  <si>
    <t>Cochran County</t>
  </si>
  <si>
    <t>cmdty Cocke County, TN Corn Yield Forecast</t>
  </si>
  <si>
    <t>ZCYATNCO.CM</t>
  </si>
  <si>
    <t>Cocke County</t>
  </si>
  <si>
    <t>cmdty Cocke County, TN Soybean Yield Forecast</t>
  </si>
  <si>
    <t>ZSYATNCO.CM</t>
  </si>
  <si>
    <t>cmdty CO CRD 20 Corn Yield Forecast</t>
  </si>
  <si>
    <t>ZCYACO20.CM</t>
  </si>
  <si>
    <t>cmdty CO CRD 60 Corn Yield Forecast</t>
  </si>
  <si>
    <t>ZCYACO60.CM</t>
  </si>
  <si>
    <t>cmdty CO CRD 70 Corn Yield Forecast</t>
  </si>
  <si>
    <t>ZCYACO70.CM</t>
  </si>
  <si>
    <t>cmdty CO CRD 90 Corn Yield Forecast</t>
  </si>
  <si>
    <t>ZCYACO90.CM</t>
  </si>
  <si>
    <t>cmdty Codington County, SD Corn Yield Forecast</t>
  </si>
  <si>
    <t>ZCYASDCO.CM</t>
  </si>
  <si>
    <t>Codington County</t>
  </si>
  <si>
    <t>cmdty Codington County, SD Soybean Yield Forecast</t>
  </si>
  <si>
    <t>ZSYASDCO.CM</t>
  </si>
  <si>
    <t>cmdty Coffee County, TN Corn Yield Forecast</t>
  </si>
  <si>
    <t>ZCYATNCG.CM</t>
  </si>
  <si>
    <t>Coffee County</t>
  </si>
  <si>
    <t>cmdty Coffee County, TN Soybean Yield Forecast</t>
  </si>
  <si>
    <t>ZSYATNCG.CM</t>
  </si>
  <si>
    <t>cmdty Coffey County, KS Corn Yield Forecast</t>
  </si>
  <si>
    <t>ZCYAKSCO.CM</t>
  </si>
  <si>
    <t>Coffey County</t>
  </si>
  <si>
    <t>cmdty Coffey County, KS Soybean Yield Forecast</t>
  </si>
  <si>
    <t>ZSYAKSCO.CM</t>
  </si>
  <si>
    <t>cmdty Cole County, MO Corn Yield Forecast</t>
  </si>
  <si>
    <t>ZCYAMOCO.CM</t>
  </si>
  <si>
    <t>Cole County</t>
  </si>
  <si>
    <t>cmdty Cole County, MO Soybean Yield Forecast</t>
  </si>
  <si>
    <t>ZSYAMOCO.CM</t>
  </si>
  <si>
    <t>cmdty Coleman County, TX Corn Yield Forecast</t>
  </si>
  <si>
    <t>ZCYATXCP.CM</t>
  </si>
  <si>
    <t>Coleman County</t>
  </si>
  <si>
    <t>cmdty Coles County, IL Corn Yield Forecast</t>
  </si>
  <si>
    <t>ZCYAILCO.CM</t>
  </si>
  <si>
    <t>Coles County</t>
  </si>
  <si>
    <t>cmdty Coles County, IL Soybean Yield Forecast</t>
  </si>
  <si>
    <t>ZSYAILCO.CM</t>
  </si>
  <si>
    <t>cmdty Colfax County, NE Corn Yield Forecast</t>
  </si>
  <si>
    <t>ZCYANECO.CM</t>
  </si>
  <si>
    <t>Colfax County</t>
  </si>
  <si>
    <t>cmdty Colfax County, NE Soybean Yield Forecast</t>
  </si>
  <si>
    <t>ZSYANECO.CM</t>
  </si>
  <si>
    <t>cmdty Collin County, TX Corn Yield Forecast</t>
  </si>
  <si>
    <t>ZCYATXCQ.CM</t>
  </si>
  <si>
    <t>Collin County</t>
  </si>
  <si>
    <t>cmdty Colorado Corn Yield Forecast</t>
  </si>
  <si>
    <t>ZCYACO.CM</t>
  </si>
  <si>
    <t>cmdty Colorado County, TX Corn Yield Forecast</t>
  </si>
  <si>
    <t>ZCYATXCT.CM</t>
  </si>
  <si>
    <t>Colorado County</t>
  </si>
  <si>
    <t>cmdty Columbia County, PA Corn Yield Forecast</t>
  </si>
  <si>
    <t>ZCYAPACO.CM</t>
  </si>
  <si>
    <t>Columbia County</t>
  </si>
  <si>
    <t>cmdty Columbia County, WI Corn Yield Forecast</t>
  </si>
  <si>
    <t>ZCYAWICO.CM</t>
  </si>
  <si>
    <t>cmdty Columbia County, WI Soybean Yield Forecast</t>
  </si>
  <si>
    <t>ZSYAWICO.CM</t>
  </si>
  <si>
    <t>cmdty Columbiana County, OH Corn Yield Forecast</t>
  </si>
  <si>
    <t>ZCYAOHCO.CM</t>
  </si>
  <si>
    <t>Columbiana County</t>
  </si>
  <si>
    <t>cmdty Columbiana County, OH Soybean Yield Forecast</t>
  </si>
  <si>
    <t>ZSYAOHCO.CM</t>
  </si>
  <si>
    <t>cmdty Columbus County, NC Corn Yield Forecast</t>
  </si>
  <si>
    <t>ZCYANCCO.CM</t>
  </si>
  <si>
    <t>Columbus County</t>
  </si>
  <si>
    <t>cmdty Columbus County, NC Soybean Yield Forecast</t>
  </si>
  <si>
    <t>ZSYANCCO.CM</t>
  </si>
  <si>
    <t>cmdty Comanche County, KS Corn Yield Forecast</t>
  </si>
  <si>
    <t>ZCYAKSCF.CM</t>
  </si>
  <si>
    <t>Comanche County</t>
  </si>
  <si>
    <t>cmdty Comanche County, KS Soybean Yield Forecast</t>
  </si>
  <si>
    <t>ZSYAKSCF.CM</t>
  </si>
  <si>
    <t>cmdty Concho County, TX Corn Yield Forecast</t>
  </si>
  <si>
    <t>ZCYATXCX.CM</t>
  </si>
  <si>
    <t>Concho County</t>
  </si>
  <si>
    <t>cmdty Conway County, AR Corn Yield Forecast</t>
  </si>
  <si>
    <t>ZCYAARCF.CM</t>
  </si>
  <si>
    <t>Conway County</t>
  </si>
  <si>
    <t>cmdty Conway County, AR Soybean Yield Forecast</t>
  </si>
  <si>
    <t>ZSYAARCF.CM</t>
  </si>
  <si>
    <t>cmdty Cook County, IL Corn Yield Forecast</t>
  </si>
  <si>
    <t>ZCYAILCG.CM</t>
  </si>
  <si>
    <t>Cook County</t>
  </si>
  <si>
    <t>cmdty Cooke County, TX Corn Yield Forecast</t>
  </si>
  <si>
    <t>ZCYATXCY.CM</t>
  </si>
  <si>
    <t>Cooke County</t>
  </si>
  <si>
    <t>cmdty Cooper County, MO Corn Yield Forecast</t>
  </si>
  <si>
    <t>ZCYAMOCP.CM</t>
  </si>
  <si>
    <t>Cooper County</t>
  </si>
  <si>
    <t>cmdty Cooper County, MO Soybean Yield Forecast</t>
  </si>
  <si>
    <t>ZSYAMOCP.CM</t>
  </si>
  <si>
    <t>cmdty Corson County, SD Corn Yield Forecast</t>
  </si>
  <si>
    <t>ZCYASDCC.CM</t>
  </si>
  <si>
    <t>Corson County</t>
  </si>
  <si>
    <t>cmdty Corson County, SD Soybean Yield Forecast</t>
  </si>
  <si>
    <t>ZSYASDCC.CM</t>
  </si>
  <si>
    <t>cmdty Coryell County, TX Corn Yield Forecast</t>
  </si>
  <si>
    <t>ZCYATXCZ.CM</t>
  </si>
  <si>
    <t>Coryell County</t>
  </si>
  <si>
    <t>cmdty Coshocton County, OH Corn Yield Forecast</t>
  </si>
  <si>
    <t>ZCYAOHCD.CM</t>
  </si>
  <si>
    <t>Coshocton County</t>
  </si>
  <si>
    <t>cmdty Coshocton County, OH Soybean Yield Forecast</t>
  </si>
  <si>
    <t>ZSYAOHCD.CM</t>
  </si>
  <si>
    <t>cmdty Cottonwood County, MN Corn Yield Forecast</t>
  </si>
  <si>
    <t>ZCYAMNCF.CM</t>
  </si>
  <si>
    <t>Cottonwood County</t>
  </si>
  <si>
    <t>cmdty Cottonwood County, MN Soybean Yield Forecast</t>
  </si>
  <si>
    <t>ZSYAMNCF.CM</t>
  </si>
  <si>
    <t>cmdty Covington County, MS Soybean Yield Forecast</t>
  </si>
  <si>
    <t>ZSYAMSCG.CM</t>
  </si>
  <si>
    <t>Covington County</t>
  </si>
  <si>
    <t>cmdty Cowley County, KS Corn Yield Forecast</t>
  </si>
  <si>
    <t>ZCYAKSCG.CM</t>
  </si>
  <si>
    <t>Cowley County</t>
  </si>
  <si>
    <t>cmdty Cowley County, KS Soybean Yield Forecast</t>
  </si>
  <si>
    <t>ZSYAKSCG.CM</t>
  </si>
  <si>
    <t>cmdty Craighead County, AR Corn Yield Forecast</t>
  </si>
  <si>
    <t>ZCYAARCR.CM</t>
  </si>
  <si>
    <t>Craighead County</t>
  </si>
  <si>
    <t>cmdty Craighead County, AR Soybean Yield Forecast</t>
  </si>
  <si>
    <t>ZSYAARCR.CM</t>
  </si>
  <si>
    <t>cmdty Craven County, NC Corn Yield Forecast</t>
  </si>
  <si>
    <t>ZCYANCCR.CM</t>
  </si>
  <si>
    <t>Craven County</t>
  </si>
  <si>
    <t>cmdty Craven County, NC Soybean Yield Forecast</t>
  </si>
  <si>
    <t>ZSYANCCR.CM</t>
  </si>
  <si>
    <t>cmdty Crawford County, AR Corn Yield Forecast</t>
  </si>
  <si>
    <t>ZCYAARCG.CM</t>
  </si>
  <si>
    <t>Crawford County</t>
  </si>
  <si>
    <t>cmdty Crawford County, AR Soybean Yield Forecast</t>
  </si>
  <si>
    <t>ZSYAARCG.CM</t>
  </si>
  <si>
    <t>cmdty Crawford County, IA Corn Yield Forecast</t>
  </si>
  <si>
    <t>ZCYAIACR.CM</t>
  </si>
  <si>
    <t>cmdty Crawford County, IA Soybean Yield Forecast</t>
  </si>
  <si>
    <t>ZSYAIACR.CM</t>
  </si>
  <si>
    <t>cmdty Crawford County, IL Corn Yield Forecast</t>
  </si>
  <si>
    <t>ZCYAILCR.CM</t>
  </si>
  <si>
    <t>cmdty Crawford County, IL Soybean Yield Forecast</t>
  </si>
  <si>
    <t>ZSYAILCR.CM</t>
  </si>
  <si>
    <t>cmdty Crawford County, IN Corn Yield Forecast</t>
  </si>
  <si>
    <t>ZCYAINCR.CM</t>
  </si>
  <si>
    <t>cmdty Crawford County, IN Soybean Yield Forecast</t>
  </si>
  <si>
    <t>ZSYAINCR.CM</t>
  </si>
  <si>
    <t>cmdty Crawford County, KS Corn Yield Forecast</t>
  </si>
  <si>
    <t>ZCYAKSCR.CM</t>
  </si>
  <si>
    <t>cmdty Crawford County, KS Soybean Yield Forecast</t>
  </si>
  <si>
    <t>ZSYAKSCR.CM</t>
  </si>
  <si>
    <t>cmdty Crawford County, MO Corn Yield Forecast</t>
  </si>
  <si>
    <t>ZCYAMOCR.CM</t>
  </si>
  <si>
    <t>cmdty Crawford County, MO Soybean Yield Forecast</t>
  </si>
  <si>
    <t>ZSYAMOCR.CM</t>
  </si>
  <si>
    <t>cmdty Crawford County, OH Corn Yield Forecast</t>
  </si>
  <si>
    <t>ZCYAOHCR.CM</t>
  </si>
  <si>
    <t>cmdty Crawford County, OH Soybean Yield Forecast</t>
  </si>
  <si>
    <t>ZSYAOHCR.CM</t>
  </si>
  <si>
    <t>cmdty Crawford County, PA Corn Yield Forecast</t>
  </si>
  <si>
    <t>ZCYAPACR.CM</t>
  </si>
  <si>
    <t>cmdty Crawford County, WI Corn Yield Forecast</t>
  </si>
  <si>
    <t>ZCYAWICR.CM</t>
  </si>
  <si>
    <t>cmdty Crawford County, WI Soybean Yield Forecast</t>
  </si>
  <si>
    <t>ZSYAWICR.CM</t>
  </si>
  <si>
    <t>cmdty Crittenden County, AR Corn Yield Forecast</t>
  </si>
  <si>
    <t>ZCYAARCI.CM</t>
  </si>
  <si>
    <t>Crittenden County</t>
  </si>
  <si>
    <t>cmdty Crittenden County, AR Soybean Yield Forecast</t>
  </si>
  <si>
    <t>ZSYAARCI.CM</t>
  </si>
  <si>
    <t>cmdty Crittenden County, KY Corn Yield Forecast</t>
  </si>
  <si>
    <t>ZCYAKYCR.CM</t>
  </si>
  <si>
    <t>cmdty Crittenden County, KY Soybean Yield Forecast</t>
  </si>
  <si>
    <t>ZSYAKYCR.CM</t>
  </si>
  <si>
    <t>cmdty Crockett County, TN Corn Yield Forecast</t>
  </si>
  <si>
    <t>ZCYATNCR.CM</t>
  </si>
  <si>
    <t>Crockett County</t>
  </si>
  <si>
    <t>cmdty Crockett County, TN Soybean Yield Forecast</t>
  </si>
  <si>
    <t>ZSYATNCR.CM</t>
  </si>
  <si>
    <t>cmdty Crosby County, TX Corn Yield Forecast</t>
  </si>
  <si>
    <t>ZCYATXZD.CM</t>
  </si>
  <si>
    <t>Crosby County</t>
  </si>
  <si>
    <t>cmdty Cross County, AR Corn Yield Forecast</t>
  </si>
  <si>
    <t>ZCYAARCK.CM</t>
  </si>
  <si>
    <t>Cross County</t>
  </si>
  <si>
    <t>cmdty Cross County, AR Soybean Yield Forecast</t>
  </si>
  <si>
    <t>ZSYAARCK.CM</t>
  </si>
  <si>
    <t>cmdty Crowley County, CO Corn Yield Forecast</t>
  </si>
  <si>
    <t>ZCYACOCR.CM</t>
  </si>
  <si>
    <t>Crowley County</t>
  </si>
  <si>
    <t>cmdty Crow Wing County, MN Corn Yield Forecast</t>
  </si>
  <si>
    <t>ZCYAMNCR.CM</t>
  </si>
  <si>
    <t>Crow Wing County</t>
  </si>
  <si>
    <t>cmdty Crow Wing County, MN Soybean Yield Forecast</t>
  </si>
  <si>
    <t>ZSYAMNCR.CM</t>
  </si>
  <si>
    <t>cmdty Cumberland County, IL Corn Yield Forecast</t>
  </si>
  <si>
    <t>ZCYAILCU.CM</t>
  </si>
  <si>
    <t>Cumberland County</t>
  </si>
  <si>
    <t>cmdty Cumberland County, IL Soybean Yield Forecast</t>
  </si>
  <si>
    <t>ZSYAILCU.CM</t>
  </si>
  <si>
    <t>cmdty Cumberland County, KY Corn Yield Forecast</t>
  </si>
  <si>
    <t>ZCYAKYCU.CM</t>
  </si>
  <si>
    <t>cmdty Cumberland County, KY Soybean Yield Forecast</t>
  </si>
  <si>
    <t>ZSYAKYCU.CM</t>
  </si>
  <si>
    <t>cmdty Cumberland County, NC Corn Yield Forecast</t>
  </si>
  <si>
    <t>ZCYANCCU.CM</t>
  </si>
  <si>
    <t>cmdty Cumberland County, NC Soybean Yield Forecast</t>
  </si>
  <si>
    <t>ZSYANCCU.CM</t>
  </si>
  <si>
    <t>cmdty Cumberland County, PA Corn Yield Forecast</t>
  </si>
  <si>
    <t>ZCYAPACU.CM</t>
  </si>
  <si>
    <t>cmdty Cumberland County, TN Corn Yield Forecast</t>
  </si>
  <si>
    <t>ZCYATNCU.CM</t>
  </si>
  <si>
    <t>cmdty Cuming County, NE Corn Yield Forecast</t>
  </si>
  <si>
    <t>ZCYANECU.CM</t>
  </si>
  <si>
    <t>Cuming County</t>
  </si>
  <si>
    <t>cmdty Cuming County, NE Soybean Yield Forecast</t>
  </si>
  <si>
    <t>ZSYANECU.CM</t>
  </si>
  <si>
    <t>cmdty Currituck County, NC Corn Yield Forecast</t>
  </si>
  <si>
    <t>ZCYANCCM.CM</t>
  </si>
  <si>
    <t>Currituck County</t>
  </si>
  <si>
    <t>cmdty Currituck County, NC Soybean Yield Forecast</t>
  </si>
  <si>
    <t>ZSYANCCM.CM</t>
  </si>
  <si>
    <t>cmdty Custer County, NE Corn Yield Forecast</t>
  </si>
  <si>
    <t>ZCYANECD.CM</t>
  </si>
  <si>
    <t>Custer County</t>
  </si>
  <si>
    <t>cmdty Custer County, NE Soybean Yield Forecast</t>
  </si>
  <si>
    <t>ZSYANECD.CM</t>
  </si>
  <si>
    <t>cmdty Custer County, SD Corn Yield Forecast</t>
  </si>
  <si>
    <t>ZCYASDCU.CM</t>
  </si>
  <si>
    <t>cmdty Dade County, MO Corn Yield Forecast</t>
  </si>
  <si>
    <t>ZCYAMODA.CM</t>
  </si>
  <si>
    <t>Dade County</t>
  </si>
  <si>
    <t>cmdty Dade County, MO Soybean Yield Forecast</t>
  </si>
  <si>
    <t>ZSYAMODA.CM</t>
  </si>
  <si>
    <t>cmdty Dakota County, MN Corn Yield Forecast</t>
  </si>
  <si>
    <t>ZCYAMNDA.CM</t>
  </si>
  <si>
    <t>Dakota County</t>
  </si>
  <si>
    <t>cmdty Dakota County, MN Soybean Yield Forecast</t>
  </si>
  <si>
    <t>ZSYAMNDA.CM</t>
  </si>
  <si>
    <t>cmdty Dakota County, NE Corn Yield Forecast</t>
  </si>
  <si>
    <t>ZCYANEDA.CM</t>
  </si>
  <si>
    <t>cmdty Dakota County, NE Soybean Yield Forecast</t>
  </si>
  <si>
    <t>ZSYANEDA.CM</t>
  </si>
  <si>
    <t>cmdty Dallam County, TX Corn Yield Forecast</t>
  </si>
  <si>
    <t>ZCYATXDA.CM</t>
  </si>
  <si>
    <t>Dallam County</t>
  </si>
  <si>
    <t>cmdty Dallas County, IA Corn Yield Forecast</t>
  </si>
  <si>
    <t>ZCYAIADA.CM</t>
  </si>
  <si>
    <t>Dallas County</t>
  </si>
  <si>
    <t>cmdty Dallas County, IA Soybean Yield Forecast</t>
  </si>
  <si>
    <t>ZSYAIADA.CM</t>
  </si>
  <si>
    <t>cmdty Dallas County, MO Corn Yield Forecast</t>
  </si>
  <si>
    <t>ZCYAMODB.CM</t>
  </si>
  <si>
    <t>cmdty Dallas County, MO Soybean Yield Forecast</t>
  </si>
  <si>
    <t>ZSYAMODB.CM</t>
  </si>
  <si>
    <t>cmdty Dallas County, TX Corn Yield Forecast</t>
  </si>
  <si>
    <t>ZCYATXDB.CM</t>
  </si>
  <si>
    <t>cmdty Dane County, WI Corn Yield Forecast</t>
  </si>
  <si>
    <t>ZCYAWIDA.CM</t>
  </si>
  <si>
    <t>Dane County</t>
  </si>
  <si>
    <t>cmdty Dane County, WI Soybean Yield Forecast</t>
  </si>
  <si>
    <t>ZSYAWIDA.CM</t>
  </si>
  <si>
    <t>cmdty Darke County, OH Corn Yield Forecast</t>
  </si>
  <si>
    <t>ZCYAOHDA.CM</t>
  </si>
  <si>
    <t>Darke County</t>
  </si>
  <si>
    <t>cmdty Darke County, OH Soybean Yield Forecast</t>
  </si>
  <si>
    <t>ZSYAOHDA.CM</t>
  </si>
  <si>
    <t>cmdty Dauphin County, PA Corn Yield Forecast</t>
  </si>
  <si>
    <t>ZCYAPADA.CM</t>
  </si>
  <si>
    <t>Dauphin County</t>
  </si>
  <si>
    <t>cmdty Davidson County, NC Corn Yield Forecast</t>
  </si>
  <si>
    <t>ZCYANCDB.CM</t>
  </si>
  <si>
    <t>Davidson County</t>
  </si>
  <si>
    <t>cmdty Davidson County, NC Soybean Yield Forecast</t>
  </si>
  <si>
    <t>ZSYANCDB.CM</t>
  </si>
  <si>
    <t>cmdty Davie County, NC Corn Yield Forecast</t>
  </si>
  <si>
    <t>ZCYANCDC.CM</t>
  </si>
  <si>
    <t>Davie County</t>
  </si>
  <si>
    <t>cmdty Davie County, NC Soybean Yield Forecast</t>
  </si>
  <si>
    <t>ZSYANCDC.CM</t>
  </si>
  <si>
    <t>cmdty Daviess County, IN Corn Yield Forecast</t>
  </si>
  <si>
    <t>ZCYAINDA.CM</t>
  </si>
  <si>
    <t>Daviess County</t>
  </si>
  <si>
    <t>cmdty Daviess County, IN Soybean Yield Forecast</t>
  </si>
  <si>
    <t>ZSYAINDA.CM</t>
  </si>
  <si>
    <t>cmdty Daviess County, KY Corn Yield Forecast</t>
  </si>
  <si>
    <t>ZCYAKYDA.CM</t>
  </si>
  <si>
    <t>cmdty Daviess County, KY Soybean Yield Forecast</t>
  </si>
  <si>
    <t>ZSYAKYDA.CM</t>
  </si>
  <si>
    <t>cmdty Daviess County, MO Corn Yield Forecast</t>
  </si>
  <si>
    <t>ZCYAMODC.CM</t>
  </si>
  <si>
    <t>cmdty Daviess County, MO Soybean Yield Forecast</t>
  </si>
  <si>
    <t>ZSYAMODC.CM</t>
  </si>
  <si>
    <t>cmdty Davis County, IA Corn Yield Forecast</t>
  </si>
  <si>
    <t>ZCYAIADB.CM</t>
  </si>
  <si>
    <t>Davis County</t>
  </si>
  <si>
    <t>cmdty Davis County, IA Soybean Yield Forecast</t>
  </si>
  <si>
    <t>ZSYAIADB.CM</t>
  </si>
  <si>
    <t>cmdty Davison County, SD Corn Yield Forecast</t>
  </si>
  <si>
    <t>ZCYASDDA.CM</t>
  </si>
  <si>
    <t>Davison County</t>
  </si>
  <si>
    <t>cmdty Davison County, SD Soybean Yield Forecast</t>
  </si>
  <si>
    <t>ZSYASDDA.CM</t>
  </si>
  <si>
    <t>cmdty Dawes County, NE Corn Yield Forecast</t>
  </si>
  <si>
    <t>ZCYANEDB.CM</t>
  </si>
  <si>
    <t>Dawes County</t>
  </si>
  <si>
    <t>cmdty Dawson County, NE Corn Yield Forecast</t>
  </si>
  <si>
    <t>ZCYANEDC.CM</t>
  </si>
  <si>
    <t>Dawson County</t>
  </si>
  <si>
    <t>cmdty Dawson County, NE Soybean Yield Forecast</t>
  </si>
  <si>
    <t>ZSYANEDC.CM</t>
  </si>
  <si>
    <t>cmdty Day County, SD Corn Yield Forecast</t>
  </si>
  <si>
    <t>ZCYASDDB.CM</t>
  </si>
  <si>
    <t>Day County</t>
  </si>
  <si>
    <t>cmdty Day County, SD Soybean Yield Forecast</t>
  </si>
  <si>
    <t>ZSYASDDB.CM</t>
  </si>
  <si>
    <t>cmdty Deaf Smith County, TX Corn Yield Forecast</t>
  </si>
  <si>
    <t>ZCYATXDE.CM</t>
  </si>
  <si>
    <t>Deaf Smith County</t>
  </si>
  <si>
    <t>cmdty Dearborn County, IN Corn Yield Forecast</t>
  </si>
  <si>
    <t>ZCYAINDE.CM</t>
  </si>
  <si>
    <t>Dearborn County</t>
  </si>
  <si>
    <t>cmdty Dearborn County, IN Soybean Yield Forecast</t>
  </si>
  <si>
    <t>ZSYAINDE.CM</t>
  </si>
  <si>
    <t>cmdty Decatur County, IA Corn Yield Forecast</t>
  </si>
  <si>
    <t>ZCYAIADE.CM</t>
  </si>
  <si>
    <t>Decatur County</t>
  </si>
  <si>
    <t>cmdty Decatur County, IA Soybean Yield Forecast</t>
  </si>
  <si>
    <t>ZSYAIADE.CM</t>
  </si>
  <si>
    <t>cmdty Decatur County, IN Corn Yield Forecast</t>
  </si>
  <si>
    <t>ZCYAINDB.CM</t>
  </si>
  <si>
    <t>cmdty Decatur County, IN Soybean Yield Forecast</t>
  </si>
  <si>
    <t>ZSYAINDB.CM</t>
  </si>
  <si>
    <t>cmdty Decatur County, KS Corn Yield Forecast</t>
  </si>
  <si>
    <t>ZCYAKSDE.CM</t>
  </si>
  <si>
    <t>cmdty Decatur County, KS Soybean Yield Forecast</t>
  </si>
  <si>
    <t>ZSYAKSDE.CM</t>
  </si>
  <si>
    <t>cmdty Decatur County, TN Corn Yield Forecast</t>
  </si>
  <si>
    <t>ZCYATNDE.CM</t>
  </si>
  <si>
    <t>cmdty Decatur County, TN Soybean Yield Forecast</t>
  </si>
  <si>
    <t>ZSYATNDE.CM</t>
  </si>
  <si>
    <t>cmdty Defiance County, OH Corn Yield Forecast</t>
  </si>
  <si>
    <t>ZCYAOHDE.CM</t>
  </si>
  <si>
    <t>Defiance County</t>
  </si>
  <si>
    <t>cmdty Defiance County, OH Soybean Yield Forecast</t>
  </si>
  <si>
    <t>ZSYAOHDE.CM</t>
  </si>
  <si>
    <t>cmdty DeKalb County, IL Corn Yield Forecast</t>
  </si>
  <si>
    <t>ZCYAILDE.CM</t>
  </si>
  <si>
    <t>DeKalb County</t>
  </si>
  <si>
    <t>cmdty DeKalb County, IL Soybean Yield Forecast</t>
  </si>
  <si>
    <t>ZSYAILDE.CM</t>
  </si>
  <si>
    <t>cmdty De Kalb County, IN Corn Yield Forecast</t>
  </si>
  <si>
    <t>ZCYAINDC.CM</t>
  </si>
  <si>
    <t>De Kalb County</t>
  </si>
  <si>
    <t>cmdty De Kalb County, IN Soybean Yield Forecast</t>
  </si>
  <si>
    <t>ZSYAINDC.CM</t>
  </si>
  <si>
    <t>cmdty De Kalb County, MO Corn Yield Forecast</t>
  </si>
  <si>
    <t>ZCYAMODE.CM</t>
  </si>
  <si>
    <t>cmdty De Kalb County, MO Soybean Yield Forecast</t>
  </si>
  <si>
    <t>ZSYAMODE.CM</t>
  </si>
  <si>
    <t>cmdty De Kalb County, TN Corn Yield Forecast</t>
  </si>
  <si>
    <t>ZCYATNDB.CM</t>
  </si>
  <si>
    <t>cmdty De Kalb County, TN Soybean Yield Forecast</t>
  </si>
  <si>
    <t>ZSYATNDB.CM</t>
  </si>
  <si>
    <t>cmdty Delaware County, IA Corn Yield Forecast</t>
  </si>
  <si>
    <t>ZCYAIADC.CM</t>
  </si>
  <si>
    <t>Delaware County</t>
  </si>
  <si>
    <t>cmdty Delaware County, IA Soybean Yield Forecast</t>
  </si>
  <si>
    <t>ZSYAIADC.CM</t>
  </si>
  <si>
    <t>cmdty Delaware County, IN Corn Yield Forecast</t>
  </si>
  <si>
    <t>ZCYAINDD.CM</t>
  </si>
  <si>
    <t>cmdty Delaware County, IN Soybean Yield Forecast</t>
  </si>
  <si>
    <t>ZSYAINDD.CM</t>
  </si>
  <si>
    <t>cmdty Delaware County, OH Corn Yield Forecast</t>
  </si>
  <si>
    <t>ZCYAOHDB.CM</t>
  </si>
  <si>
    <t>cmdty Delaware County, OH Soybean Yield Forecast</t>
  </si>
  <si>
    <t>ZSYAOHDB.CM</t>
  </si>
  <si>
    <t>cmdty Delta County, CO Corn Yield Forecast</t>
  </si>
  <si>
    <t>ZCYACODE.CM</t>
  </si>
  <si>
    <t>Delta County</t>
  </si>
  <si>
    <t>cmdty Delta County, MI Corn Yield Forecast</t>
  </si>
  <si>
    <t>ZCYAMIDE.CM</t>
  </si>
  <si>
    <t>cmdty Delta County, TX Corn Yield Forecast</t>
  </si>
  <si>
    <t>ZCYATXDD.CM</t>
  </si>
  <si>
    <t>cmdty Denton County, TX Corn Yield Forecast</t>
  </si>
  <si>
    <t>ZCYATXDF.CM</t>
  </si>
  <si>
    <t>Denton County</t>
  </si>
  <si>
    <t>cmdty Desha County, AR Corn Yield Forecast</t>
  </si>
  <si>
    <t>ZCYAARDE.CM</t>
  </si>
  <si>
    <t>Desha County</t>
  </si>
  <si>
    <t>cmdty Desha County, AR Soybean Yield Forecast</t>
  </si>
  <si>
    <t>ZSYAARDE.CM</t>
  </si>
  <si>
    <t>cmdty Des Moines County, IA Corn Yield Forecast</t>
  </si>
  <si>
    <t>ZCYAIADD.CM</t>
  </si>
  <si>
    <t>Des Moines County</t>
  </si>
  <si>
    <t>cmdty Des Moines County, IA Soybean Yield Forecast</t>
  </si>
  <si>
    <t>ZSYAIADD.CM</t>
  </si>
  <si>
    <t>cmdty Desoto County, MS Soybean Yield Forecast</t>
  </si>
  <si>
    <t>ZSYAMSDE.CM</t>
  </si>
  <si>
    <t>Desoto County</t>
  </si>
  <si>
    <t>cmdty Deuel County, NE Corn Yield Forecast</t>
  </si>
  <si>
    <t>ZCYANEDE.CM</t>
  </si>
  <si>
    <t>Deuel County</t>
  </si>
  <si>
    <t>cmdty Deuel County, SD Corn Yield Forecast</t>
  </si>
  <si>
    <t>ZCYASDDE.CM</t>
  </si>
  <si>
    <t>cmdty Deuel County, SD Soybean Yield Forecast</t>
  </si>
  <si>
    <t>ZSYASDDE.CM</t>
  </si>
  <si>
    <t>cmdty Dewey County, SD Corn Yield Forecast</t>
  </si>
  <si>
    <t>ZCYASDDC.CM</t>
  </si>
  <si>
    <t>Dewey County</t>
  </si>
  <si>
    <t>cmdty De Witt County, IL Corn Yield Forecast</t>
  </si>
  <si>
    <t>ZCYAILDA.CM</t>
  </si>
  <si>
    <t>De Witt County</t>
  </si>
  <si>
    <t>cmdty De Witt County, IL Soybean Yield Forecast</t>
  </si>
  <si>
    <t>ZSYAILDA.CM</t>
  </si>
  <si>
    <t>cmdty De Witt County, TX Corn Yield Forecast</t>
  </si>
  <si>
    <t>ZCYATXDG.CM</t>
  </si>
  <si>
    <t>cmdty Dickey County, ND Corn Yield Forecast</t>
  </si>
  <si>
    <t>ZCYANDDI.CM</t>
  </si>
  <si>
    <t>Dickey County</t>
  </si>
  <si>
    <t>cmdty Dickey County, ND Soybean Yield Forecast</t>
  </si>
  <si>
    <t>ZSYANDDI.CM</t>
  </si>
  <si>
    <t>cmdty Dickinson County, IA Corn Yield Forecast</t>
  </si>
  <si>
    <t>ZCYAIADI.CM</t>
  </si>
  <si>
    <t>Dickinson County</t>
  </si>
  <si>
    <t>cmdty Dickinson County, IA Soybean Yield Forecast</t>
  </si>
  <si>
    <t>ZSYAIADI.CM</t>
  </si>
  <si>
    <t>cmdty Dickinson County, KS Corn Yield Forecast</t>
  </si>
  <si>
    <t>ZCYAKSDI.CM</t>
  </si>
  <si>
    <t>cmdty Dickinson County, KS Soybean Yield Forecast</t>
  </si>
  <si>
    <t>ZSYAKSDI.CM</t>
  </si>
  <si>
    <t>cmdty Dickinson County, MI Corn Yield Forecast</t>
  </si>
  <si>
    <t>ZCYAMIDI.CM</t>
  </si>
  <si>
    <t>cmdty Dickson County, TN Corn Yield Forecast</t>
  </si>
  <si>
    <t>ZCYATNDI.CM</t>
  </si>
  <si>
    <t>Dickson County</t>
  </si>
  <si>
    <t>cmdty Dickson County, TN Soybean Yield Forecast</t>
  </si>
  <si>
    <t>ZSYATNDI.CM</t>
  </si>
  <si>
    <t>cmdty Divide County, ND Corn Yield Forecast</t>
  </si>
  <si>
    <t>ZCYANDDA.CM</t>
  </si>
  <si>
    <t>Divide County</t>
  </si>
  <si>
    <t>cmdty Divide County, ND Soybean Yield Forecast</t>
  </si>
  <si>
    <t>ZSYANDDA.CM</t>
  </si>
  <si>
    <t>cmdty Dixon County, NE Corn Yield Forecast</t>
  </si>
  <si>
    <t>ZCYANEDI.CM</t>
  </si>
  <si>
    <t>Dixon County</t>
  </si>
  <si>
    <t>cmdty Dixon County, NE Soybean Yield Forecast</t>
  </si>
  <si>
    <t>ZSYANEDI.CM</t>
  </si>
  <si>
    <t>cmdty Dodge County, MN Corn Yield Forecast</t>
  </si>
  <si>
    <t>ZCYAMNDO.CM</t>
  </si>
  <si>
    <t>Dodge County</t>
  </si>
  <si>
    <t>cmdty Dodge County, MN Soybean Yield Forecast</t>
  </si>
  <si>
    <t>ZSYAMNDO.CM</t>
  </si>
  <si>
    <t>cmdty Dodge County, NE Corn Yield Forecast</t>
  </si>
  <si>
    <t>ZCYANEDO.CM</t>
  </si>
  <si>
    <t>cmdty Dodge County, NE Soybean Yield Forecast</t>
  </si>
  <si>
    <t>ZSYANEDO.CM</t>
  </si>
  <si>
    <t>cmdty Dodge County, WI Corn Yield Forecast</t>
  </si>
  <si>
    <t>ZCYAWIDO.CM</t>
  </si>
  <si>
    <t>cmdty Dodge County, WI Soybean Yield Forecast</t>
  </si>
  <si>
    <t>ZSYAWIDO.CM</t>
  </si>
  <si>
    <t>cmdty Doniphan County, KS Corn Yield Forecast</t>
  </si>
  <si>
    <t>ZCYAKSDO.CM</t>
  </si>
  <si>
    <t>Doniphan County</t>
  </si>
  <si>
    <t>cmdty Doniphan County, KS Soybean Yield Forecast</t>
  </si>
  <si>
    <t>ZSYAKSDO.CM</t>
  </si>
  <si>
    <t>cmdty Donley County, TX Corn Yield Forecast</t>
  </si>
  <si>
    <t>ZCYATXDO.CM</t>
  </si>
  <si>
    <t>Donley County</t>
  </si>
  <si>
    <t>cmdty Door County, WI Corn Yield Forecast</t>
  </si>
  <si>
    <t>ZCYAWIDB.CM</t>
  </si>
  <si>
    <t>Door County</t>
  </si>
  <si>
    <t>cmdty Door County, WI Soybean Yield Forecast</t>
  </si>
  <si>
    <t>ZSYAWIDB.CM</t>
  </si>
  <si>
    <t>cmdty Douglas County, IL Corn Yield Forecast</t>
  </si>
  <si>
    <t>ZCYAILDO.CM</t>
  </si>
  <si>
    <t>Douglas County</t>
  </si>
  <si>
    <t>cmdty Douglas County, IL Soybean Yield Forecast</t>
  </si>
  <si>
    <t>ZSYAILDO.CM</t>
  </si>
  <si>
    <t>cmdty Douglas County, KS Corn Yield Forecast</t>
  </si>
  <si>
    <t>ZCYAKSDA.CM</t>
  </si>
  <si>
    <t>cmdty Douglas County, KS Soybean Yield Forecast</t>
  </si>
  <si>
    <t>ZSYAKSDA.CM</t>
  </si>
  <si>
    <t>cmdty Douglas County, MN Corn Yield Forecast</t>
  </si>
  <si>
    <t>ZCYAMNDB.CM</t>
  </si>
  <si>
    <t>cmdty Douglas County, MN Soybean Yield Forecast</t>
  </si>
  <si>
    <t>ZSYAMNDB.CM</t>
  </si>
  <si>
    <t>cmdty Douglas County, NE Corn Yield Forecast</t>
  </si>
  <si>
    <t>ZCYANEDD.CM</t>
  </si>
  <si>
    <t>cmdty Douglas County, NE Soybean Yield Forecast</t>
  </si>
  <si>
    <t>ZSYANEDD.CM</t>
  </si>
  <si>
    <t>cmdty Douglas County, SD Corn Yield Forecast</t>
  </si>
  <si>
    <t>ZCYASDDO.CM</t>
  </si>
  <si>
    <t>cmdty Douglas County, SD Soybean Yield Forecast</t>
  </si>
  <si>
    <t>ZSYASDDO.CM</t>
  </si>
  <si>
    <t>cmdty Drew County, AR Corn Yield Forecast</t>
  </si>
  <si>
    <t>ZCYAARDR.CM</t>
  </si>
  <si>
    <t>Drew County</t>
  </si>
  <si>
    <t>cmdty Drew County, AR Soybean Yield Forecast</t>
  </si>
  <si>
    <t>ZSYAARDR.CM</t>
  </si>
  <si>
    <t>cmdty Dubois County, IN Corn Yield Forecast</t>
  </si>
  <si>
    <t>ZCYAINDU.CM</t>
  </si>
  <si>
    <t>Dubois County</t>
  </si>
  <si>
    <t>cmdty Dubois County, IN Soybean Yield Forecast</t>
  </si>
  <si>
    <t>ZSYAINDU.CM</t>
  </si>
  <si>
    <t>cmdty Dubuque County, IA Corn Yield Forecast</t>
  </si>
  <si>
    <t>ZCYAIADU.CM</t>
  </si>
  <si>
    <t>Dubuque County</t>
  </si>
  <si>
    <t>cmdty Dubuque County, IA Soybean Yield Forecast</t>
  </si>
  <si>
    <t>ZSYAIADU.CM</t>
  </si>
  <si>
    <t>cmdty Dundy County, NE Corn Yield Forecast</t>
  </si>
  <si>
    <t>ZCYANEDU.CM</t>
  </si>
  <si>
    <t>Dundy County</t>
  </si>
  <si>
    <t>cmdty Dundy County, NE Soybean Yield Forecast</t>
  </si>
  <si>
    <t>ZSYANEDU.CM</t>
  </si>
  <si>
    <t>cmdty Dunklin County, MO Corn Yield Forecast</t>
  </si>
  <si>
    <t>ZCYAMODU.CM</t>
  </si>
  <si>
    <t>Dunklin County</t>
  </si>
  <si>
    <t>cmdty Dunklin County, MO Soybean Yield Forecast</t>
  </si>
  <si>
    <t>ZSYAMODU.CM</t>
  </si>
  <si>
    <t>cmdty Dunn County, ND Corn Yield Forecast</t>
  </si>
  <si>
    <t>ZCYANDDU.CM</t>
  </si>
  <si>
    <t>Dunn County</t>
  </si>
  <si>
    <t>cmdty Dunn County, WI Corn Yield Forecast</t>
  </si>
  <si>
    <t>ZCYAWIDU.CM</t>
  </si>
  <si>
    <t>cmdty Dunn County, WI Soybean Yield Forecast</t>
  </si>
  <si>
    <t>ZSYAWIDU.CM</t>
  </si>
  <si>
    <t>cmdty Du Page County, IL Corn Yield Forecast</t>
  </si>
  <si>
    <t>ZCYAILDU.CM</t>
  </si>
  <si>
    <t>Du Page County</t>
  </si>
  <si>
    <t>cmdty Duplin County, NC Corn Yield Forecast</t>
  </si>
  <si>
    <t>ZCYANCDU.CM</t>
  </si>
  <si>
    <t>Duplin County</t>
  </si>
  <si>
    <t>cmdty Duplin County, NC Soybean Yield Forecast</t>
  </si>
  <si>
    <t>ZSYANCDU.CM</t>
  </si>
  <si>
    <t>cmdty Dyer County, TN Corn Yield Forecast</t>
  </si>
  <si>
    <t>ZCYATNDY.CM</t>
  </si>
  <si>
    <t>Dyer County</t>
  </si>
  <si>
    <t>cmdty Dyer County, TN Soybean Yield Forecast</t>
  </si>
  <si>
    <t>ZSYATNDY.CM</t>
  </si>
  <si>
    <t>cmdty Eaton County, MI Corn Yield Forecast</t>
  </si>
  <si>
    <t>ZCYAMIEA.CM</t>
  </si>
  <si>
    <t>Eaton County</t>
  </si>
  <si>
    <t>cmdty Eaton County, MI Soybean Yield Forecast</t>
  </si>
  <si>
    <t>ZSYAMIEA.CM</t>
  </si>
  <si>
    <t>cmdty Eau Claire County, WI Corn Yield Forecast</t>
  </si>
  <si>
    <t>ZCYAWIEA.CM</t>
  </si>
  <si>
    <t>Eau Claire County</t>
  </si>
  <si>
    <t>cmdty Eau Claire County, WI Soybean Yield Forecast</t>
  </si>
  <si>
    <t>ZSYAWIEA.CM</t>
  </si>
  <si>
    <t>cmdty Eddy County, ND Corn Yield Forecast</t>
  </si>
  <si>
    <t>ZCYANDED.CM</t>
  </si>
  <si>
    <t>Eddy County</t>
  </si>
  <si>
    <t>cmdty Eddy County, ND Soybean Yield Forecast</t>
  </si>
  <si>
    <t>ZSYANDED.CM</t>
  </si>
  <si>
    <t>cmdty Edgar County, IL Corn Yield Forecast</t>
  </si>
  <si>
    <t>ZCYAILED.CM</t>
  </si>
  <si>
    <t>Edgar County</t>
  </si>
  <si>
    <t>cmdty Edgar County, IL Soybean Yield Forecast</t>
  </si>
  <si>
    <t>ZSYAILED.CM</t>
  </si>
  <si>
    <t>cmdty Edgecombe County, NC Corn Yield Forecast</t>
  </si>
  <si>
    <t>ZCYANCED.CM</t>
  </si>
  <si>
    <t>Edgecombe County</t>
  </si>
  <si>
    <t>cmdty Edgecombe County, NC Soybean Yield Forecast</t>
  </si>
  <si>
    <t>ZSYANCED.CM</t>
  </si>
  <si>
    <t>cmdty Edmonson County, KY Corn Yield Forecast</t>
  </si>
  <si>
    <t>ZCYAKYED.CM</t>
  </si>
  <si>
    <t>Edmonson County</t>
  </si>
  <si>
    <t>cmdty Edmonson County, KY Soybean Yield Forecast</t>
  </si>
  <si>
    <t>ZSYAKYED.CM</t>
  </si>
  <si>
    <t>cmdty Edmunds County, SD Corn Yield Forecast</t>
  </si>
  <si>
    <t>ZCYASDED.CM</t>
  </si>
  <si>
    <t>Edmunds County</t>
  </si>
  <si>
    <t>cmdty Edmunds County, SD Soybean Yield Forecast</t>
  </si>
  <si>
    <t>ZSYASDED.CM</t>
  </si>
  <si>
    <t>cmdty Edwards County, IL Corn Yield Forecast</t>
  </si>
  <si>
    <t>ZCYAILEA.CM</t>
  </si>
  <si>
    <t>Edwards County</t>
  </si>
  <si>
    <t>cmdty Edwards County, IL Soybean Yield Forecast</t>
  </si>
  <si>
    <t>ZSYAILEA.CM</t>
  </si>
  <si>
    <t>cmdty Edwards County, KS Corn Yield Forecast</t>
  </si>
  <si>
    <t>ZCYAKSED.CM</t>
  </si>
  <si>
    <t>cmdty Edwards County, KS Soybean Yield Forecast</t>
  </si>
  <si>
    <t>ZSYAKSED.CM</t>
  </si>
  <si>
    <t>cmdty Effingham County, IL Corn Yield Forecast</t>
  </si>
  <si>
    <t>ZCYAILEF.CM</t>
  </si>
  <si>
    <t>Effingham County</t>
  </si>
  <si>
    <t>cmdty Effingham County, IL Soybean Yield Forecast</t>
  </si>
  <si>
    <t>ZSYAILEF.CM</t>
  </si>
  <si>
    <t>cmdty Elbert County, CO Corn Yield Forecast</t>
  </si>
  <si>
    <t>ZCYACOEL.CM</t>
  </si>
  <si>
    <t>Elbert County</t>
  </si>
  <si>
    <t>cmdty Elk County, KS Corn Yield Forecast</t>
  </si>
  <si>
    <t>ZCYAKSEL.CM</t>
  </si>
  <si>
    <t>Elk County</t>
  </si>
  <si>
    <t>cmdty Elk County, KS Soybean Yield Forecast</t>
  </si>
  <si>
    <t>ZSYAKSEL.CM</t>
  </si>
  <si>
    <t>cmdty Elkhart County, IN Corn Yield Forecast</t>
  </si>
  <si>
    <t>ZCYAINEL.CM</t>
  </si>
  <si>
    <t>Elkhart County</t>
  </si>
  <si>
    <t>cmdty Elkhart County, IN Soybean Yield Forecast</t>
  </si>
  <si>
    <t>ZSYAINEL.CM</t>
  </si>
  <si>
    <t>cmdty Ellis County, KS Corn Yield Forecast</t>
  </si>
  <si>
    <t>ZCYAKSEA.CM</t>
  </si>
  <si>
    <t>Ellis County</t>
  </si>
  <si>
    <t>cmdty Ellis County, KS Soybean Yield Forecast</t>
  </si>
  <si>
    <t>ZSYAKSEA.CM</t>
  </si>
  <si>
    <t>cmdty Ellis County, TX Corn Yield Forecast</t>
  </si>
  <si>
    <t>ZCYATXEL.CM</t>
  </si>
  <si>
    <t>cmdty Ellsworth County, KS Corn Yield Forecast</t>
  </si>
  <si>
    <t>ZCYAKSEB.CM</t>
  </si>
  <si>
    <t>Ellsworth County</t>
  </si>
  <si>
    <t>cmdty Ellsworth County, KS Soybean Yield Forecast</t>
  </si>
  <si>
    <t>ZSYAKSEB.CM</t>
  </si>
  <si>
    <t>cmdty Emmet County, IA Corn Yield Forecast</t>
  </si>
  <si>
    <t>ZCYAIAEM.CM</t>
  </si>
  <si>
    <t>Emmet County</t>
  </si>
  <si>
    <t>cmdty Emmet County, IA Soybean Yield Forecast</t>
  </si>
  <si>
    <t>ZSYAIAEM.CM</t>
  </si>
  <si>
    <t>cmdty Emmet County, MI Corn Yield Forecast</t>
  </si>
  <si>
    <t>ZCYAMIEM.CM</t>
  </si>
  <si>
    <t>cmdty Emmons County, ND Corn Yield Forecast</t>
  </si>
  <si>
    <t>ZCYANDEM.CM</t>
  </si>
  <si>
    <t>Emmons County</t>
  </si>
  <si>
    <t>cmdty Emmons County, ND Soybean Yield Forecast</t>
  </si>
  <si>
    <t>ZSYANDEM.CM</t>
  </si>
  <si>
    <t>cmdty Erie County, OH Corn Yield Forecast</t>
  </si>
  <si>
    <t>ZCYAOHER.CM</t>
  </si>
  <si>
    <t>Erie County</t>
  </si>
  <si>
    <t>cmdty Erie County, OH Soybean Yield Forecast</t>
  </si>
  <si>
    <t>ZSYAOHER.CM</t>
  </si>
  <si>
    <t>cmdty Erie County, PA Corn Yield Forecast</t>
  </si>
  <si>
    <t>ZCYAPAER.CM</t>
  </si>
  <si>
    <t>cmdty Estill County, KY Corn Yield Forecast</t>
  </si>
  <si>
    <t>ZCYAKYES.CM</t>
  </si>
  <si>
    <t>Estill County</t>
  </si>
  <si>
    <t>cmdty Estill County, KY Soybean Yield Forecast</t>
  </si>
  <si>
    <t>ZSYAKYES.CM</t>
  </si>
  <si>
    <t>cmdty Fairfield County, OH Corn Yield Forecast</t>
  </si>
  <si>
    <t>ZCYAOHFA.CM</t>
  </si>
  <si>
    <t>Fairfield County</t>
  </si>
  <si>
    <t>cmdty Fairfield County, OH Soybean Yield Forecast</t>
  </si>
  <si>
    <t>ZSYAOHFA.CM</t>
  </si>
  <si>
    <t>cmdty Fall River County, SD Corn Yield Forecast</t>
  </si>
  <si>
    <t>ZCYASDFA.CM</t>
  </si>
  <si>
    <t>Fall River County</t>
  </si>
  <si>
    <t>cmdty Falls County, TX Corn Yield Forecast</t>
  </si>
  <si>
    <t>ZCYATXFA.CM</t>
  </si>
  <si>
    <t>Falls County</t>
  </si>
  <si>
    <t>cmdty Fannin County, TX Corn Yield Forecast</t>
  </si>
  <si>
    <t>ZCYATXFB.CM</t>
  </si>
  <si>
    <t>Fannin County</t>
  </si>
  <si>
    <t>cmdty Faribault County, MN Corn Yield Forecast</t>
  </si>
  <si>
    <t>ZCYAMNFA.CM</t>
  </si>
  <si>
    <t>Faribault County</t>
  </si>
  <si>
    <t>cmdty Faribault County, MN Soybean Yield Forecast</t>
  </si>
  <si>
    <t>ZSYAMNFA.CM</t>
  </si>
  <si>
    <t>cmdty Faulk County, SD Corn Yield Forecast</t>
  </si>
  <si>
    <t>ZCYASDFB.CM</t>
  </si>
  <si>
    <t>Faulk County</t>
  </si>
  <si>
    <t>cmdty Faulk County, SD Soybean Yield Forecast</t>
  </si>
  <si>
    <t>ZSYASDFB.CM</t>
  </si>
  <si>
    <t>cmdty Faulkner County, AR Corn Yield Forecast</t>
  </si>
  <si>
    <t>ZCYAARFA.CM</t>
  </si>
  <si>
    <t>Faulkner County</t>
  </si>
  <si>
    <t>cmdty Faulkner County, AR Soybean Yield Forecast</t>
  </si>
  <si>
    <t>ZSYAARFA.CM</t>
  </si>
  <si>
    <t>cmdty Fayette County, IA Corn Yield Forecast</t>
  </si>
  <si>
    <t>ZCYAIAFA.CM</t>
  </si>
  <si>
    <t>Fayette County</t>
  </si>
  <si>
    <t>cmdty Fayette County, IA Soybean Yield Forecast</t>
  </si>
  <si>
    <t>ZSYAIAFA.CM</t>
  </si>
  <si>
    <t>cmdty Fayette County, IL Corn Yield Forecast</t>
  </si>
  <si>
    <t>ZCYAILFA.CM</t>
  </si>
  <si>
    <t>cmdty Fayette County, IL Soybean Yield Forecast</t>
  </si>
  <si>
    <t>ZSYAILFA.CM</t>
  </si>
  <si>
    <t>cmdty Fayette County, IN Corn Yield Forecast</t>
  </si>
  <si>
    <t>ZCYAINFA.CM</t>
  </si>
  <si>
    <t>cmdty Fayette County, IN Soybean Yield Forecast</t>
  </si>
  <si>
    <t>ZSYAINFA.CM</t>
  </si>
  <si>
    <t>cmdty Fayette County, KY Corn Yield Forecast</t>
  </si>
  <si>
    <t>ZCYAKYFA.CM</t>
  </si>
  <si>
    <t>cmdty Fayette County, KY Soybean Yield Forecast</t>
  </si>
  <si>
    <t>ZSYAKYFA.CM</t>
  </si>
  <si>
    <t>cmdty Fayette County, OH Corn Yield Forecast</t>
  </si>
  <si>
    <t>ZCYAOHFB.CM</t>
  </si>
  <si>
    <t>cmdty Fayette County, OH Soybean Yield Forecast</t>
  </si>
  <si>
    <t>ZSYAOHFB.CM</t>
  </si>
  <si>
    <t>cmdty Fayette County, PA Corn Yield Forecast</t>
  </si>
  <si>
    <t>ZCYAPAFA.CM</t>
  </si>
  <si>
    <t>cmdty Fayette County, TN Corn Yield Forecast</t>
  </si>
  <si>
    <t>ZCYATNFA.CM</t>
  </si>
  <si>
    <t>cmdty Fayette County, TN Soybean Yield Forecast</t>
  </si>
  <si>
    <t>ZSYATNFA.CM</t>
  </si>
  <si>
    <t>cmdty Fayette County, TX Corn Yield Forecast</t>
  </si>
  <si>
    <t>ZCYATXFC.CM</t>
  </si>
  <si>
    <t>cmdty Fentress County, TN Corn Yield Forecast</t>
  </si>
  <si>
    <t>ZCYATNFE.CM</t>
  </si>
  <si>
    <t>Fentress County</t>
  </si>
  <si>
    <t>cmdty Fentress County, TN Soybean Yield Forecast</t>
  </si>
  <si>
    <t>ZSYATNFE.CM</t>
  </si>
  <si>
    <t>cmdty Fillmore County, MN Corn Yield Forecast</t>
  </si>
  <si>
    <t>ZCYAMNFI.CM</t>
  </si>
  <si>
    <t>Fillmore County</t>
  </si>
  <si>
    <t>cmdty Fillmore County, MN Soybean Yield Forecast</t>
  </si>
  <si>
    <t>ZSYAMNFI.CM</t>
  </si>
  <si>
    <t>cmdty Fillmore County, NE Corn Yield Forecast</t>
  </si>
  <si>
    <t>ZCYANEFI.CM</t>
  </si>
  <si>
    <t>cmdty Fillmore County, NE Soybean Yield Forecast</t>
  </si>
  <si>
    <t>ZSYANEFI.CM</t>
  </si>
  <si>
    <t>cmdty Finney County, KS Corn Yield Forecast</t>
  </si>
  <si>
    <t>ZCYAKSFI.CM</t>
  </si>
  <si>
    <t>Finney County</t>
  </si>
  <si>
    <t>cmdty Finney County, KS Soybean Yield Forecast</t>
  </si>
  <si>
    <t>ZSYAKSFI.CM</t>
  </si>
  <si>
    <t>cmdty Fleming County, KY Corn Yield Forecast</t>
  </si>
  <si>
    <t>ZCYAKYFL.CM</t>
  </si>
  <si>
    <t>Fleming County</t>
  </si>
  <si>
    <t>cmdty Fleming County, KY Soybean Yield Forecast</t>
  </si>
  <si>
    <t>ZSYAKYFL.CM</t>
  </si>
  <si>
    <t>cmdty Floyd County, IA Corn Yield Forecast</t>
  </si>
  <si>
    <t>ZCYAIAFL.CM</t>
  </si>
  <si>
    <t>Floyd County</t>
  </si>
  <si>
    <t>cmdty Floyd County, IA Soybean Yield Forecast</t>
  </si>
  <si>
    <t>ZSYAIAFL.CM</t>
  </si>
  <si>
    <t>cmdty Floyd County, IN Corn Yield Forecast</t>
  </si>
  <si>
    <t>ZCYAINFL.CM</t>
  </si>
  <si>
    <t>cmdty Floyd County, IN Soybean Yield Forecast</t>
  </si>
  <si>
    <t>ZSYAINFL.CM</t>
  </si>
  <si>
    <t>cmdty Floyd County, TX Corn Yield Forecast</t>
  </si>
  <si>
    <t>ZCYATXFL.CM</t>
  </si>
  <si>
    <t>cmdty Fond Du Lac County, WI Corn Yield Forecast</t>
  </si>
  <si>
    <t>ZCYAWIFO.CM</t>
  </si>
  <si>
    <t>Fond Du Lac County</t>
  </si>
  <si>
    <t>cmdty Fond Du Lac County, WI Soybean Yield Forecast</t>
  </si>
  <si>
    <t>ZSYAWIFO.CM</t>
  </si>
  <si>
    <t>cmdty Ford County, IL Corn Yield Forecast</t>
  </si>
  <si>
    <t>ZCYAILFO.CM</t>
  </si>
  <si>
    <t>Ford County</t>
  </si>
  <si>
    <t>cmdty Ford County, IL Soybean Yield Forecast</t>
  </si>
  <si>
    <t>ZSYAILFO.CM</t>
  </si>
  <si>
    <t>cmdty Ford County, KS Corn Yield Forecast</t>
  </si>
  <si>
    <t>ZCYAKSFO.CM</t>
  </si>
  <si>
    <t>cmdty Ford County, KS Soybean Yield Forecast</t>
  </si>
  <si>
    <t>ZSYAKSFO.CM</t>
  </si>
  <si>
    <t>cmdty Forsyth County, NC Corn Yield Forecast</t>
  </si>
  <si>
    <t>ZCYANCFO.CM</t>
  </si>
  <si>
    <t>Forsyth County</t>
  </si>
  <si>
    <t>cmdty Forsyth County, NC Soybean Yield Forecast</t>
  </si>
  <si>
    <t>ZSYANCFO.CM</t>
  </si>
  <si>
    <t>cmdty Fort Bend County, TX Corn Yield Forecast</t>
  </si>
  <si>
    <t>ZCYATXFD.CM</t>
  </si>
  <si>
    <t>Fort Bend County</t>
  </si>
  <si>
    <t>cmdty Foster County, ND Corn Yield Forecast</t>
  </si>
  <si>
    <t>ZCYANDFO.CM</t>
  </si>
  <si>
    <t>Foster County</t>
  </si>
  <si>
    <t>cmdty Foster County, ND Soybean Yield Forecast</t>
  </si>
  <si>
    <t>ZSYANDFO.CM</t>
  </si>
  <si>
    <t>cmdty Fountain County, IN Corn Yield Forecast</t>
  </si>
  <si>
    <t>ZCYAINFO.CM</t>
  </si>
  <si>
    <t>Fountain County</t>
  </si>
  <si>
    <t>cmdty Fountain County, IN Soybean Yield Forecast</t>
  </si>
  <si>
    <t>ZSYAINFO.CM</t>
  </si>
  <si>
    <t>cmdty Franklin County, AR Corn Yield Forecast</t>
  </si>
  <si>
    <t>ZCYAARFR.CM</t>
  </si>
  <si>
    <t>Franklin County</t>
  </si>
  <si>
    <t>cmdty Franklin County, AR Soybean Yield Forecast</t>
  </si>
  <si>
    <t>ZSYAARFR.CM</t>
  </si>
  <si>
    <t>cmdty Franklin County, IA Corn Yield Forecast</t>
  </si>
  <si>
    <t>ZCYAIAFR.CM</t>
  </si>
  <si>
    <t>cmdty Franklin County, IA Soybean Yield Forecast</t>
  </si>
  <si>
    <t>ZSYAIAFR.CM</t>
  </si>
  <si>
    <t>cmdty Franklin County, IL Corn Yield Forecast</t>
  </si>
  <si>
    <t>ZCYAILFR.CM</t>
  </si>
  <si>
    <t>cmdty Franklin County, IL Soybean Yield Forecast</t>
  </si>
  <si>
    <t>ZSYAILFR.CM</t>
  </si>
  <si>
    <t>cmdty Franklin County, IN Corn Yield Forecast</t>
  </si>
  <si>
    <t>ZCYAINFR.CM</t>
  </si>
  <si>
    <t>cmdty Franklin County, IN Soybean Yield Forecast</t>
  </si>
  <si>
    <t>ZSYAINFR.CM</t>
  </si>
  <si>
    <t>cmdty Franklin County, KS Corn Yield Forecast</t>
  </si>
  <si>
    <t>ZCYAKSFR.CM</t>
  </si>
  <si>
    <t>cmdty Franklin County, KS Soybean Yield Forecast</t>
  </si>
  <si>
    <t>ZSYAKSFR.CM</t>
  </si>
  <si>
    <t>cmdty Franklin County, KY Corn Yield Forecast</t>
  </si>
  <si>
    <t>ZCYAKYFR.CM</t>
  </si>
  <si>
    <t>cmdty Franklin County, KY Soybean Yield Forecast</t>
  </si>
  <si>
    <t>ZSYAKYFR.CM</t>
  </si>
  <si>
    <t>cmdty Franklin County, MO Corn Yield Forecast</t>
  </si>
  <si>
    <t>ZCYAMOFR.CM</t>
  </si>
  <si>
    <t>cmdty Franklin County, MO Soybean Yield Forecast</t>
  </si>
  <si>
    <t>ZSYAMOFR.CM</t>
  </si>
  <si>
    <t>cmdty Franklin County, NC Corn Yield Forecast</t>
  </si>
  <si>
    <t>ZCYANCFR.CM</t>
  </si>
  <si>
    <t>cmdty Franklin County, NC Soybean Yield Forecast</t>
  </si>
  <si>
    <t>ZSYANCFR.CM</t>
  </si>
  <si>
    <t>cmdty Franklin County, NE Corn Yield Forecast</t>
  </si>
  <si>
    <t>ZCYANEFR.CM</t>
  </si>
  <si>
    <t>cmdty Franklin County, NE Soybean Yield Forecast</t>
  </si>
  <si>
    <t>ZSYANEFR.CM</t>
  </si>
  <si>
    <t>cmdty Franklin County, OH Corn Yield Forecast</t>
  </si>
  <si>
    <t>ZCYAOHFR.CM</t>
  </si>
  <si>
    <t>cmdty Franklin County, OH Soybean Yield Forecast</t>
  </si>
  <si>
    <t>ZSYAOHFR.CM</t>
  </si>
  <si>
    <t>cmdty Franklin County, PA Corn Yield Forecast</t>
  </si>
  <si>
    <t>ZCYAPAFR.CM</t>
  </si>
  <si>
    <t>cmdty Franklin County, TN Corn Yield Forecast</t>
  </si>
  <si>
    <t>ZCYATNFR.CM</t>
  </si>
  <si>
    <t>cmdty Franklin County, TN Soybean Yield Forecast</t>
  </si>
  <si>
    <t>ZSYATNFR.CM</t>
  </si>
  <si>
    <t>cmdty Freeborn County, MN Corn Yield Forecast</t>
  </si>
  <si>
    <t>ZCYAMNFR.CM</t>
  </si>
  <si>
    <t>Freeborn County</t>
  </si>
  <si>
    <t>cmdty Freeborn County, MN Soybean Yield Forecast</t>
  </si>
  <si>
    <t>ZSYAMNFR.CM</t>
  </si>
  <si>
    <t>cmdty Fremont County, IA Corn Yield Forecast</t>
  </si>
  <si>
    <t>ZCYAIAFB.CM</t>
  </si>
  <si>
    <t>Fremont County</t>
  </si>
  <si>
    <t>cmdty Fremont County, IA Soybean Yield Forecast</t>
  </si>
  <si>
    <t>ZSYAIAFB.CM</t>
  </si>
  <si>
    <t>cmdty Frio County, TX Corn Yield Forecast</t>
  </si>
  <si>
    <t>ZCYATXFF.CM</t>
  </si>
  <si>
    <t>Frio County</t>
  </si>
  <si>
    <t>cmdty Frontier County, NE Corn Yield Forecast</t>
  </si>
  <si>
    <t>ZCYANEFA.CM</t>
  </si>
  <si>
    <t>Frontier County</t>
  </si>
  <si>
    <t>cmdty Frontier County, NE Soybean Yield Forecast</t>
  </si>
  <si>
    <t>ZSYANEFA.CM</t>
  </si>
  <si>
    <t>cmdty Fulton County, IL Corn Yield Forecast</t>
  </si>
  <si>
    <t>ZCYAILFU.CM</t>
  </si>
  <si>
    <t>Fulton County</t>
  </si>
  <si>
    <t>cmdty Fulton County, IL Soybean Yield Forecast</t>
  </si>
  <si>
    <t>ZSYAILFU.CM</t>
  </si>
  <si>
    <t>cmdty Fulton County, IN Corn Yield Forecast</t>
  </si>
  <si>
    <t>ZCYAINFU.CM</t>
  </si>
  <si>
    <t>cmdty Fulton County, IN Soybean Yield Forecast</t>
  </si>
  <si>
    <t>ZSYAINFU.CM</t>
  </si>
  <si>
    <t>cmdty Fulton County, KY Corn Yield Forecast</t>
  </si>
  <si>
    <t>ZCYAKYFU.CM</t>
  </si>
  <si>
    <t>cmdty Fulton County, KY Soybean Yield Forecast</t>
  </si>
  <si>
    <t>ZSYAKYFU.CM</t>
  </si>
  <si>
    <t>cmdty Fulton County, OH Corn Yield Forecast</t>
  </si>
  <si>
    <t>ZCYAOHFU.CM</t>
  </si>
  <si>
    <t>cmdty Fulton County, OH Soybean Yield Forecast</t>
  </si>
  <si>
    <t>ZSYAOHFU.CM</t>
  </si>
  <si>
    <t>cmdty Fulton County, PA Corn Yield Forecast</t>
  </si>
  <si>
    <t>ZCYAPAFU.CM</t>
  </si>
  <si>
    <t>cmdty Furnas County, NE Corn Yield Forecast</t>
  </si>
  <si>
    <t>ZCYANEFU.CM</t>
  </si>
  <si>
    <t>Furnas County</t>
  </si>
  <si>
    <t>cmdty Furnas County, NE Soybean Yield Forecast</t>
  </si>
  <si>
    <t>ZSYANEFU.CM</t>
  </si>
  <si>
    <t>cmdty Gage County, NE Corn Yield Forecast</t>
  </si>
  <si>
    <t>ZCYANEGA.CM</t>
  </si>
  <si>
    <t>Gage County</t>
  </si>
  <si>
    <t>cmdty Gage County, NE Soybean Yield Forecast</t>
  </si>
  <si>
    <t>ZSYANEGA.CM</t>
  </si>
  <si>
    <t>cmdty Gallatin County, IL Corn Yield Forecast</t>
  </si>
  <si>
    <t>ZCYAILGA.CM</t>
  </si>
  <si>
    <t>Gallatin County</t>
  </si>
  <si>
    <t>cmdty Gallatin County, IL Soybean Yield Forecast</t>
  </si>
  <si>
    <t>ZSYAILGA.CM</t>
  </si>
  <si>
    <t>cmdty Gallatin County, KY Corn Yield Forecast</t>
  </si>
  <si>
    <t>ZCYAKYGA.CM</t>
  </si>
  <si>
    <t>cmdty Gallatin County, KY Soybean Yield Forecast</t>
  </si>
  <si>
    <t>ZSYAKYGA.CM</t>
  </si>
  <si>
    <t>cmdty Gallia County, OH Corn Yield Forecast</t>
  </si>
  <si>
    <t>ZCYAOHGA.CM</t>
  </si>
  <si>
    <t>Gallia County</t>
  </si>
  <si>
    <t>cmdty Gallia County, OH Soybean Yield Forecast</t>
  </si>
  <si>
    <t>ZSYAOHGA.CM</t>
  </si>
  <si>
    <t>cmdty Garden County, NE Corn Yield Forecast</t>
  </si>
  <si>
    <t>ZCYANEGB.CM</t>
  </si>
  <si>
    <t>Garden County</t>
  </si>
  <si>
    <t>cmdty Garden County, NE Soybean Yield Forecast</t>
  </si>
  <si>
    <t>ZSYANEGB.CM</t>
  </si>
  <si>
    <t>cmdty Garfield County, NE Corn Yield Forecast</t>
  </si>
  <si>
    <t>ZCYANEGC.CM</t>
  </si>
  <si>
    <t>Garfield County</t>
  </si>
  <si>
    <t>cmdty Garfield County, NE Soybean Yield Forecast</t>
  </si>
  <si>
    <t>ZSYANEGC.CM</t>
  </si>
  <si>
    <t>cmdty Garrard County, KY Corn Yield Forecast</t>
  </si>
  <si>
    <t>ZCYAKYGB.CM</t>
  </si>
  <si>
    <t>Garrard County</t>
  </si>
  <si>
    <t>cmdty Garrard County, KY Soybean Yield Forecast</t>
  </si>
  <si>
    <t>ZSYAKYGB.CM</t>
  </si>
  <si>
    <t>cmdty Gasconade County, MO Corn Yield Forecast</t>
  </si>
  <si>
    <t>ZCYAMOGA.CM</t>
  </si>
  <si>
    <t>Gasconade County</t>
  </si>
  <si>
    <t>cmdty Gasconade County, MO Soybean Yield Forecast</t>
  </si>
  <si>
    <t>ZSYAMOGA.CM</t>
  </si>
  <si>
    <t>cmdty Gaston County, NC Corn Yield Forecast</t>
  </si>
  <si>
    <t>ZCYANCGA.CM</t>
  </si>
  <si>
    <t>Gaston County</t>
  </si>
  <si>
    <t>cmdty Gaston County, NC Soybean Yield Forecast</t>
  </si>
  <si>
    <t>ZSYANCGA.CM</t>
  </si>
  <si>
    <t>cmdty Gates County, NC Corn Yield Forecast</t>
  </si>
  <si>
    <t>ZCYANCGB.CM</t>
  </si>
  <si>
    <t>Gates County</t>
  </si>
  <si>
    <t>cmdty Gates County, NC Soybean Yield Forecast</t>
  </si>
  <si>
    <t>ZSYANCGB.CM</t>
  </si>
  <si>
    <t>cmdty Geary County, KS Corn Yield Forecast</t>
  </si>
  <si>
    <t>ZCYAKSGE.CM</t>
  </si>
  <si>
    <t>Geary County</t>
  </si>
  <si>
    <t>cmdty Geary County, KS Soybean Yield Forecast</t>
  </si>
  <si>
    <t>ZSYAKSGE.CM</t>
  </si>
  <si>
    <t>cmdty Geauga County, OH Corn Yield Forecast</t>
  </si>
  <si>
    <t>ZCYAOHGE.CM</t>
  </si>
  <si>
    <t>Geauga County</t>
  </si>
  <si>
    <t>cmdty Geauga County, OH Soybean Yield Forecast</t>
  </si>
  <si>
    <t>ZSYAOHGE.CM</t>
  </si>
  <si>
    <t>cmdty Genesee County, MI Corn Yield Forecast</t>
  </si>
  <si>
    <t>ZCYAMIGE.CM</t>
  </si>
  <si>
    <t>Genesee County</t>
  </si>
  <si>
    <t>cmdty Genesee County, MI Soybean Yield Forecast</t>
  </si>
  <si>
    <t>ZSYAMIGE.CM</t>
  </si>
  <si>
    <t>cmdty Gentry County, MO Corn Yield Forecast</t>
  </si>
  <si>
    <t>ZCYAMOGE.CM</t>
  </si>
  <si>
    <t>Gentry County</t>
  </si>
  <si>
    <t>cmdty Gentry County, MO Soybean Yield Forecast</t>
  </si>
  <si>
    <t>ZSYAMOGE.CM</t>
  </si>
  <si>
    <t>cmdty George County, MS Soybean Yield Forecast</t>
  </si>
  <si>
    <t>ZSYAMSGE.CM</t>
  </si>
  <si>
    <t>George County</t>
  </si>
  <si>
    <t>cmdty Gibson County, IN Corn Yield Forecast</t>
  </si>
  <si>
    <t>ZCYAINGI.CM</t>
  </si>
  <si>
    <t>Gibson County</t>
  </si>
  <si>
    <t>cmdty Gibson County, IN Soybean Yield Forecast</t>
  </si>
  <si>
    <t>ZSYAINGI.CM</t>
  </si>
  <si>
    <t>cmdty Gibson County, TN Corn Yield Forecast</t>
  </si>
  <si>
    <t>ZCYATNGI.CM</t>
  </si>
  <si>
    <t>cmdty Gibson County, TN Soybean Yield Forecast</t>
  </si>
  <si>
    <t>ZSYATNGI.CM</t>
  </si>
  <si>
    <t>cmdty Giles County, TN Corn Yield Forecast</t>
  </si>
  <si>
    <t>ZCYATNGA.CM</t>
  </si>
  <si>
    <t>Giles County</t>
  </si>
  <si>
    <t>cmdty Giles County, TN Soybean Yield Forecast</t>
  </si>
  <si>
    <t>ZSYATNGA.CM</t>
  </si>
  <si>
    <t>cmdty Gillespie County, TX Corn Yield Forecast</t>
  </si>
  <si>
    <t>ZCYATXGI.CM</t>
  </si>
  <si>
    <t>Gillespie County</t>
  </si>
  <si>
    <t>cmdty Gladwin County, MI Corn Yield Forecast</t>
  </si>
  <si>
    <t>ZCYAMIGL.CM</t>
  </si>
  <si>
    <t>Gladwin County</t>
  </si>
  <si>
    <t>cmdty Gladwin County, MI Soybean Yield Forecast</t>
  </si>
  <si>
    <t>ZSYAMIGL.CM</t>
  </si>
  <si>
    <t>cmdty Golden Valley County, ND Corn Yield Forecast</t>
  </si>
  <si>
    <t>ZCYANDGO.CM</t>
  </si>
  <si>
    <t>Golden Valley County</t>
  </si>
  <si>
    <t>cmdty Goliad County, TX Corn Yield Forecast</t>
  </si>
  <si>
    <t>ZCYATXGO.CM</t>
  </si>
  <si>
    <t>Goliad County</t>
  </si>
  <si>
    <t>cmdty Gonzales County, TX Corn Yield Forecast</t>
  </si>
  <si>
    <t>ZCYATXGD.CM</t>
  </si>
  <si>
    <t>Gonzales County</t>
  </si>
  <si>
    <t>cmdty Goodhue County, MN Corn Yield Forecast</t>
  </si>
  <si>
    <t>ZCYAMNGO.CM</t>
  </si>
  <si>
    <t>Goodhue County</t>
  </si>
  <si>
    <t>cmdty Goodhue County, MN Soybean Yield Forecast</t>
  </si>
  <si>
    <t>ZSYAMNGO.CM</t>
  </si>
  <si>
    <t>cmdty Gosper County, NE Corn Yield Forecast</t>
  </si>
  <si>
    <t>ZCYANEGO.CM</t>
  </si>
  <si>
    <t>Gosper County</t>
  </si>
  <si>
    <t>cmdty Gosper County, NE Soybean Yield Forecast</t>
  </si>
  <si>
    <t>ZSYANEGO.CM</t>
  </si>
  <si>
    <t>cmdty Gove County, KS Corn Yield Forecast</t>
  </si>
  <si>
    <t>ZCYAKSGO.CM</t>
  </si>
  <si>
    <t>Gove County</t>
  </si>
  <si>
    <t>cmdty Gove County, KS Soybean Yield Forecast</t>
  </si>
  <si>
    <t>ZSYAKSGO.CM</t>
  </si>
  <si>
    <t>cmdty Graham County, KS Corn Yield Forecast</t>
  </si>
  <si>
    <t>ZCYAKSGR.CM</t>
  </si>
  <si>
    <t>Graham County</t>
  </si>
  <si>
    <t>cmdty Graham County, KS Soybean Yield Forecast</t>
  </si>
  <si>
    <t>ZSYAKSGR.CM</t>
  </si>
  <si>
    <t>cmdty Grainger County, TN Corn Yield Forecast</t>
  </si>
  <si>
    <t>ZCYATNGR.CM</t>
  </si>
  <si>
    <t>Grainger County</t>
  </si>
  <si>
    <t>cmdty Grand Forks County, ND Corn Yield Forecast</t>
  </si>
  <si>
    <t>ZCYANDGR.CM</t>
  </si>
  <si>
    <t>Grand Forks County</t>
  </si>
  <si>
    <t>cmdty Grand Forks County, ND Soybean Yield Forecast</t>
  </si>
  <si>
    <t>ZSYANDGR.CM</t>
  </si>
  <si>
    <t>cmdty Grand Traverse County, MI Corn Yield Forecast</t>
  </si>
  <si>
    <t>ZCYAMIGR.CM</t>
  </si>
  <si>
    <t>Grand Traverse County</t>
  </si>
  <si>
    <t>cmdty Grand Traverse County, MI Soybean Yield Forecast</t>
  </si>
  <si>
    <t>ZSYAMIGR.CM</t>
  </si>
  <si>
    <t>cmdty Grant County, IN Corn Yield Forecast</t>
  </si>
  <si>
    <t>ZCYAINGR.CM</t>
  </si>
  <si>
    <t>Grant County</t>
  </si>
  <si>
    <t>cmdty Grant County, IN Soybean Yield Forecast</t>
  </si>
  <si>
    <t>ZSYAINGR.CM</t>
  </si>
  <si>
    <t>cmdty Grant County, KS Corn Yield Forecast</t>
  </si>
  <si>
    <t>ZCYAKSGA.CM</t>
  </si>
  <si>
    <t>cmdty Grant County, MN Corn Yield Forecast</t>
  </si>
  <si>
    <t>ZCYAMNGR.CM</t>
  </si>
  <si>
    <t>cmdty Grant County, MN Soybean Yield Forecast</t>
  </si>
  <si>
    <t>ZSYAMNGR.CM</t>
  </si>
  <si>
    <t>cmdty Grant County, ND Corn Yield Forecast</t>
  </si>
  <si>
    <t>ZCYANDGA.CM</t>
  </si>
  <si>
    <t>cmdty Grant County, ND Soybean Yield Forecast</t>
  </si>
  <si>
    <t>ZSYANDGA.CM</t>
  </si>
  <si>
    <t>cmdty Grant County, SD Corn Yield Forecast</t>
  </si>
  <si>
    <t>ZCYASDGR.CM</t>
  </si>
  <si>
    <t>cmdty Grant County, SD Soybean Yield Forecast</t>
  </si>
  <si>
    <t>ZSYASDGR.CM</t>
  </si>
  <si>
    <t>cmdty Grant County, WI Corn Yield Forecast</t>
  </si>
  <si>
    <t>ZCYAWIGR.CM</t>
  </si>
  <si>
    <t>cmdty Grant County, WI Soybean Yield Forecast</t>
  </si>
  <si>
    <t>ZSYAWIGR.CM</t>
  </si>
  <si>
    <t>cmdty Granville County, NC Corn Yield Forecast</t>
  </si>
  <si>
    <t>ZCYANCGC.CM</t>
  </si>
  <si>
    <t>Granville County</t>
  </si>
  <si>
    <t>cmdty Granville County, NC Soybean Yield Forecast</t>
  </si>
  <si>
    <t>ZSYANCGC.CM</t>
  </si>
  <si>
    <t>cmdty Gratiot County, MI Corn Yield Forecast</t>
  </si>
  <si>
    <t>ZCYAMIGA.CM</t>
  </si>
  <si>
    <t>Gratiot County</t>
  </si>
  <si>
    <t>cmdty Gratiot County, MI Soybean Yield Forecast</t>
  </si>
  <si>
    <t>ZSYAMIGA.CM</t>
  </si>
  <si>
    <t>cmdty Graves County, KY Corn Yield Forecast</t>
  </si>
  <si>
    <t>ZCYAKYGC.CM</t>
  </si>
  <si>
    <t>Graves County</t>
  </si>
  <si>
    <t>cmdty Graves County, KY Soybean Yield Forecast</t>
  </si>
  <si>
    <t>ZSYAKYGC.CM</t>
  </si>
  <si>
    <t>cmdty Gray County, KS Corn Yield Forecast</t>
  </si>
  <si>
    <t>ZCYAKSGB.CM</t>
  </si>
  <si>
    <t>Gray County</t>
  </si>
  <si>
    <t>cmdty Gray County, KS Soybean Yield Forecast</t>
  </si>
  <si>
    <t>ZSYAKSGB.CM</t>
  </si>
  <si>
    <t>cmdty Gray County, TX Corn Yield Forecast</t>
  </si>
  <si>
    <t>ZCYATXGR.CM</t>
  </si>
  <si>
    <t>cmdty Grayson County, KY Corn Yield Forecast</t>
  </si>
  <si>
    <t>ZCYAKYGD.CM</t>
  </si>
  <si>
    <t>Grayson County</t>
  </si>
  <si>
    <t>cmdty Grayson County, KY Soybean Yield Forecast</t>
  </si>
  <si>
    <t>ZSYAKYGD.CM</t>
  </si>
  <si>
    <t>cmdty Grayson County, TX Corn Yield Forecast</t>
  </si>
  <si>
    <t>ZCYATXGE.CM</t>
  </si>
  <si>
    <t>cmdty Greeley County, KS Corn Yield Forecast</t>
  </si>
  <si>
    <t>ZCYAKSGC.CM</t>
  </si>
  <si>
    <t>Greeley County</t>
  </si>
  <si>
    <t>cmdty Greeley County, NE Corn Yield Forecast</t>
  </si>
  <si>
    <t>ZCYANEGD.CM</t>
  </si>
  <si>
    <t>cmdty Greeley County, NE Soybean Yield Forecast</t>
  </si>
  <si>
    <t>ZSYANEGD.CM</t>
  </si>
  <si>
    <t>cmdty Green County, KY Corn Yield Forecast</t>
  </si>
  <si>
    <t>ZCYAKYGE.CM</t>
  </si>
  <si>
    <t>Green County</t>
  </si>
  <si>
    <t>cmdty Green County, KY Soybean Yield Forecast</t>
  </si>
  <si>
    <t>ZSYAKYGE.CM</t>
  </si>
  <si>
    <t>cmdty Green County, WI Corn Yield Forecast</t>
  </si>
  <si>
    <t>ZCYAWIGA.CM</t>
  </si>
  <si>
    <t>cmdty Green County, WI Soybean Yield Forecast</t>
  </si>
  <si>
    <t>ZSYAWIGA.CM</t>
  </si>
  <si>
    <t>cmdty Greene County, AR Corn Yield Forecast</t>
  </si>
  <si>
    <t>ZCYAARGB.CM</t>
  </si>
  <si>
    <t>Greene County</t>
  </si>
  <si>
    <t>cmdty Greene County, AR Soybean Yield Forecast</t>
  </si>
  <si>
    <t>ZSYAARGB.CM</t>
  </si>
  <si>
    <t>cmdty Greene County, IA Corn Yield Forecast</t>
  </si>
  <si>
    <t>ZCYAIAGR.CM</t>
  </si>
  <si>
    <t>cmdty Greene County, IA Soybean Yield Forecast</t>
  </si>
  <si>
    <t>ZSYAIAGR.CM</t>
  </si>
  <si>
    <t>cmdty Greene County, IL Corn Yield Forecast</t>
  </si>
  <si>
    <t>ZCYAILGR.CM</t>
  </si>
  <si>
    <t>cmdty Greene County, IL Soybean Yield Forecast</t>
  </si>
  <si>
    <t>ZSYAILGR.CM</t>
  </si>
  <si>
    <t>cmdty Greene County, IN Corn Yield Forecast</t>
  </si>
  <si>
    <t>ZCYAINGA.CM</t>
  </si>
  <si>
    <t>cmdty Greene County, IN Soybean Yield Forecast</t>
  </si>
  <si>
    <t>ZSYAINGA.CM</t>
  </si>
  <si>
    <t>cmdty Greene County, MO Corn Yield Forecast</t>
  </si>
  <si>
    <t>ZCYAMOGR.CM</t>
  </si>
  <si>
    <t>cmdty Greene County, MO Soybean Yield Forecast</t>
  </si>
  <si>
    <t>ZSYAMOGR.CM</t>
  </si>
  <si>
    <t>cmdty Greene County, NC Corn Yield Forecast</t>
  </si>
  <si>
    <t>ZCYANCGD.CM</t>
  </si>
  <si>
    <t>cmdty Greene County, NC Soybean Yield Forecast</t>
  </si>
  <si>
    <t>ZSYANCGD.CM</t>
  </si>
  <si>
    <t>cmdty Greene County, OH Corn Yield Forecast</t>
  </si>
  <si>
    <t>ZCYAOHGR.CM</t>
  </si>
  <si>
    <t>cmdty Greene County, OH Soybean Yield Forecast</t>
  </si>
  <si>
    <t>ZSYAOHGR.CM</t>
  </si>
  <si>
    <t>cmdty Greene County, TN Corn Yield Forecast</t>
  </si>
  <si>
    <t>ZCYATNGB.CM</t>
  </si>
  <si>
    <t>cmdty Greene County, TN Soybean Yield Forecast</t>
  </si>
  <si>
    <t>ZSYATNGB.CM</t>
  </si>
  <si>
    <t>cmdty Green Lake County, WI Corn Yield Forecast</t>
  </si>
  <si>
    <t>ZCYAWIGB.CM</t>
  </si>
  <si>
    <t>Green Lake County</t>
  </si>
  <si>
    <t>cmdty Green Lake County, WI Soybean Yield Forecast</t>
  </si>
  <si>
    <t>ZSYAWIGB.CM</t>
  </si>
  <si>
    <t>cmdty Greenup County, KY Corn Yield Forecast</t>
  </si>
  <si>
    <t>ZCYAKYGF.CM</t>
  </si>
  <si>
    <t>Greenup County</t>
  </si>
  <si>
    <t>cmdty Greenup County, KY Soybean Yield Forecast</t>
  </si>
  <si>
    <t>ZSYAKYGF.CM</t>
  </si>
  <si>
    <t>cmdty Greenwood County, KS Corn Yield Forecast</t>
  </si>
  <si>
    <t>ZCYAKSGD.CM</t>
  </si>
  <si>
    <t>Greenwood County</t>
  </si>
  <si>
    <t>cmdty Greenwood County, KS Soybean Yield Forecast</t>
  </si>
  <si>
    <t>ZSYAKSGD.CM</t>
  </si>
  <si>
    <t>cmdty Gregory County, SD Corn Yield Forecast</t>
  </si>
  <si>
    <t>ZCYASDGA.CM</t>
  </si>
  <si>
    <t>Gregory County</t>
  </si>
  <si>
    <t>cmdty Gregory County, SD Soybean Yield Forecast</t>
  </si>
  <si>
    <t>ZSYASDGA.CM</t>
  </si>
  <si>
    <t>cmdty Grenada County, MS Soybean Yield Forecast</t>
  </si>
  <si>
    <t>ZSYAMSGA.CM</t>
  </si>
  <si>
    <t>Grenada County</t>
  </si>
  <si>
    <t>cmdty Griggs County, ND Corn Yield Forecast</t>
  </si>
  <si>
    <t>ZCYANDGB.CM</t>
  </si>
  <si>
    <t>Griggs County</t>
  </si>
  <si>
    <t>cmdty Griggs County, ND Soybean Yield Forecast</t>
  </si>
  <si>
    <t>ZSYANDGB.CM</t>
  </si>
  <si>
    <t>cmdty Grundy County, IA Corn Yield Forecast</t>
  </si>
  <si>
    <t>ZCYAIAGA.CM</t>
  </si>
  <si>
    <t>Grundy County</t>
  </si>
  <si>
    <t>cmdty Grundy County, IA Soybean Yield Forecast</t>
  </si>
  <si>
    <t>ZSYAIAGA.CM</t>
  </si>
  <si>
    <t>cmdty Grundy County, IL Corn Yield Forecast</t>
  </si>
  <si>
    <t>ZCYAILGB.CM</t>
  </si>
  <si>
    <t>cmdty Grundy County, IL Soybean Yield Forecast</t>
  </si>
  <si>
    <t>ZSYAILGB.CM</t>
  </si>
  <si>
    <t>cmdty Grundy County, MO Corn Yield Forecast</t>
  </si>
  <si>
    <t>ZCYAMOGB.CM</t>
  </si>
  <si>
    <t>cmdty Grundy County, MO Soybean Yield Forecast</t>
  </si>
  <si>
    <t>ZSYAMOGB.CM</t>
  </si>
  <si>
    <t>cmdty Grundy County, TN Corn Yield Forecast</t>
  </si>
  <si>
    <t>ZCYATNGC.CM</t>
  </si>
  <si>
    <t>cmdty Grundy County, TN Soybean Yield Forecast</t>
  </si>
  <si>
    <t>ZSYATNGC.CM</t>
  </si>
  <si>
    <t>cmdty Guadalupe County, TX Corn Yield Forecast</t>
  </si>
  <si>
    <t>ZCYATXGU.CM</t>
  </si>
  <si>
    <t>Guadalupe County</t>
  </si>
  <si>
    <t>cmdty Guernsey County, OH Corn Yield Forecast</t>
  </si>
  <si>
    <t>ZCYAOHGU.CM</t>
  </si>
  <si>
    <t>Guernsey County</t>
  </si>
  <si>
    <t>cmdty Guernsey County, OH Soybean Yield Forecast</t>
  </si>
  <si>
    <t>ZSYAOHGU.CM</t>
  </si>
  <si>
    <t>cmdty Guilford County, NC Corn Yield Forecast</t>
  </si>
  <si>
    <t>ZCYANCGU.CM</t>
  </si>
  <si>
    <t>Guilford County</t>
  </si>
  <si>
    <t>cmdty Guilford County, NC Soybean Yield Forecast</t>
  </si>
  <si>
    <t>ZSYANCGU.CM</t>
  </si>
  <si>
    <t>cmdty Guthrie County, IA Corn Yield Forecast</t>
  </si>
  <si>
    <t>ZCYAIAGU.CM</t>
  </si>
  <si>
    <t>Guthrie County</t>
  </si>
  <si>
    <t>cmdty Guthrie County, IA Soybean Yield Forecast</t>
  </si>
  <si>
    <t>ZSYAIAGU.CM</t>
  </si>
  <si>
    <t>cmdty Haakon County, SD Corn Yield Forecast</t>
  </si>
  <si>
    <t>ZCYASDHA.CM</t>
  </si>
  <si>
    <t>Haakon County</t>
  </si>
  <si>
    <t>cmdty Hale County, TX Corn Yield Forecast</t>
  </si>
  <si>
    <t>ZCYATXHA.CM</t>
  </si>
  <si>
    <t>Hale County</t>
  </si>
  <si>
    <t>cmdty Halifax County, NC Corn Yield Forecast</t>
  </si>
  <si>
    <t>ZCYANCHA.CM</t>
  </si>
  <si>
    <t>Halifax County</t>
  </si>
  <si>
    <t>cmdty Halifax County, NC Soybean Yield Forecast</t>
  </si>
  <si>
    <t>ZSYANCHA.CM</t>
  </si>
  <si>
    <t>cmdty Hall County, NE Corn Yield Forecast</t>
  </si>
  <si>
    <t>ZCYANEHA.CM</t>
  </si>
  <si>
    <t>Hall County</t>
  </si>
  <si>
    <t>cmdty Hall County, NE Soybean Yield Forecast</t>
  </si>
  <si>
    <t>ZSYANEHA.CM</t>
  </si>
  <si>
    <t>cmdty Hamblen County, TN Corn Yield Forecast</t>
  </si>
  <si>
    <t>ZCYATNHA.CM</t>
  </si>
  <si>
    <t>Hamblen County</t>
  </si>
  <si>
    <t>cmdty Hamblen County, TN Soybean Yield Forecast</t>
  </si>
  <si>
    <t>ZSYATNHA.CM</t>
  </si>
  <si>
    <t>cmdty Hamilton County, IA Corn Yield Forecast</t>
  </si>
  <si>
    <t>ZCYAIAHA.CM</t>
  </si>
  <si>
    <t>Hamilton County</t>
  </si>
  <si>
    <t>cmdty Hamilton County, IA Soybean Yield Forecast</t>
  </si>
  <si>
    <t>ZSYAIAHA.CM</t>
  </si>
  <si>
    <t>cmdty Hamilton County, IL Corn Yield Forecast</t>
  </si>
  <si>
    <t>ZCYAILHA.CM</t>
  </si>
  <si>
    <t>cmdty Hamilton County, IL Soybean Yield Forecast</t>
  </si>
  <si>
    <t>ZSYAILHA.CM</t>
  </si>
  <si>
    <t>cmdty Hamilton County, IN Corn Yield Forecast</t>
  </si>
  <si>
    <t>ZCYAINHA.CM</t>
  </si>
  <si>
    <t>cmdty Hamilton County, IN Soybean Yield Forecast</t>
  </si>
  <si>
    <t>ZSYAINHA.CM</t>
  </si>
  <si>
    <t>cmdty Hamilton County, KS Corn Yield Forecast</t>
  </si>
  <si>
    <t>ZCYAKSHA.CM</t>
  </si>
  <si>
    <t>cmdty Hamilton County, NE Corn Yield Forecast</t>
  </si>
  <si>
    <t>ZCYANEHB.CM</t>
  </si>
  <si>
    <t>cmdty Hamilton County, NE Soybean Yield Forecast</t>
  </si>
  <si>
    <t>ZSYANEHB.CM</t>
  </si>
  <si>
    <t>cmdty Hamilton County, OH Corn Yield Forecast</t>
  </si>
  <si>
    <t>ZCYAOHHA.CM</t>
  </si>
  <si>
    <t>cmdty Hamilton County, OH Soybean Yield Forecast</t>
  </si>
  <si>
    <t>ZSYAOHHA.CM</t>
  </si>
  <si>
    <t>cmdty Hamilton County, TX Corn Yield Forecast</t>
  </si>
  <si>
    <t>ZCYATXHC.CM</t>
  </si>
  <si>
    <t>cmdty Hamlin County, SD Corn Yield Forecast</t>
  </si>
  <si>
    <t>ZCYASDHB.CM</t>
  </si>
  <si>
    <t>Hamlin County</t>
  </si>
  <si>
    <t>cmdty Hamlin County, SD Soybean Yield Forecast</t>
  </si>
  <si>
    <t>ZSYASDHB.CM</t>
  </si>
  <si>
    <t>cmdty Hancock County, IA Corn Yield Forecast</t>
  </si>
  <si>
    <t>ZCYAIAHB.CM</t>
  </si>
  <si>
    <t>Hancock County</t>
  </si>
  <si>
    <t>cmdty Hancock County, IA Soybean Yield Forecast</t>
  </si>
  <si>
    <t>ZSYAIAHB.CM</t>
  </si>
  <si>
    <t>cmdty Hancock County, IL Corn Yield Forecast</t>
  </si>
  <si>
    <t>ZCYAILHB.CM</t>
  </si>
  <si>
    <t>cmdty Hancock County, IL Soybean Yield Forecast</t>
  </si>
  <si>
    <t>ZSYAILHB.CM</t>
  </si>
  <si>
    <t>cmdty Hancock County, IN Corn Yield Forecast</t>
  </si>
  <si>
    <t>ZCYAINHB.CM</t>
  </si>
  <si>
    <t>cmdty Hancock County, IN Soybean Yield Forecast</t>
  </si>
  <si>
    <t>ZSYAINHB.CM</t>
  </si>
  <si>
    <t>cmdty Hancock County, KY Corn Yield Forecast</t>
  </si>
  <si>
    <t>ZCYAKYHA.CM</t>
  </si>
  <si>
    <t>cmdty Hancock County, KY Soybean Yield Forecast</t>
  </si>
  <si>
    <t>ZSYAKYHA.CM</t>
  </si>
  <si>
    <t>cmdty Hancock County, OH Corn Yield Forecast</t>
  </si>
  <si>
    <t>ZCYAOHHB.CM</t>
  </si>
  <si>
    <t>cmdty Hancock County, OH Soybean Yield Forecast</t>
  </si>
  <si>
    <t>ZSYAOHHB.CM</t>
  </si>
  <si>
    <t>cmdty Hand County, SD Corn Yield Forecast</t>
  </si>
  <si>
    <t>ZCYASDHC.CM</t>
  </si>
  <si>
    <t>Hand County</t>
  </si>
  <si>
    <t>cmdty Hand County, SD Soybean Yield Forecast</t>
  </si>
  <si>
    <t>ZSYASDHC.CM</t>
  </si>
  <si>
    <t>cmdty Hansford County, TX Corn Yield Forecast</t>
  </si>
  <si>
    <t>ZCYATXHD.CM</t>
  </si>
  <si>
    <t>Hansford County</t>
  </si>
  <si>
    <t>cmdty Hanson County, SD Corn Yield Forecast</t>
  </si>
  <si>
    <t>ZCYASDHD.CM</t>
  </si>
  <si>
    <t>Hanson County</t>
  </si>
  <si>
    <t>cmdty Hanson County, SD Soybean Yield Forecast</t>
  </si>
  <si>
    <t>ZSYASDHD.CM</t>
  </si>
  <si>
    <t>cmdty Hardeman County, TN Corn Yield Forecast</t>
  </si>
  <si>
    <t>ZCYATNHD.CM</t>
  </si>
  <si>
    <t>Hardeman County</t>
  </si>
  <si>
    <t>cmdty Hardeman County, TN Soybean Yield Forecast</t>
  </si>
  <si>
    <t>ZSYATNHD.CM</t>
  </si>
  <si>
    <t>cmdty Hardin County, IA Corn Yield Forecast</t>
  </si>
  <si>
    <t>ZCYAIAHC.CM</t>
  </si>
  <si>
    <t>Hardin County</t>
  </si>
  <si>
    <t>cmdty Hardin County, IA Soybean Yield Forecast</t>
  </si>
  <si>
    <t>ZSYAIAHC.CM</t>
  </si>
  <si>
    <t>cmdty Hardin County, IL Corn Yield Forecast</t>
  </si>
  <si>
    <t>ZCYAILHC.CM</t>
  </si>
  <si>
    <t>cmdty Hardin County, IL Soybean Yield Forecast</t>
  </si>
  <si>
    <t>ZSYAILHC.CM</t>
  </si>
  <si>
    <t>cmdty Hardin County, KY Corn Yield Forecast</t>
  </si>
  <si>
    <t>ZCYAKYHB.CM</t>
  </si>
  <si>
    <t>cmdty Hardin County, KY Soybean Yield Forecast</t>
  </si>
  <si>
    <t>ZSYAKYHB.CM</t>
  </si>
  <si>
    <t>cmdty Hardin County, OH Corn Yield Forecast</t>
  </si>
  <si>
    <t>ZCYAOHHC.CM</t>
  </si>
  <si>
    <t>cmdty Hardin County, OH Soybean Yield Forecast</t>
  </si>
  <si>
    <t>ZSYAOHHC.CM</t>
  </si>
  <si>
    <t>cmdty Hardin County, TN Corn Yield Forecast</t>
  </si>
  <si>
    <t>ZCYATNHF.CM</t>
  </si>
  <si>
    <t>cmdty Hardin County, TN Soybean Yield Forecast</t>
  </si>
  <si>
    <t>ZSYATNHF.CM</t>
  </si>
  <si>
    <t>cmdty Harding County, SD Corn Yield Forecast</t>
  </si>
  <si>
    <t>ZCYASDHE.CM</t>
  </si>
  <si>
    <t>Harding County</t>
  </si>
  <si>
    <t>cmdty Harlan County, NE Corn Yield Forecast</t>
  </si>
  <si>
    <t>ZCYANEHC.CM</t>
  </si>
  <si>
    <t>Harlan County</t>
  </si>
  <si>
    <t>cmdty Harlan County, NE Soybean Yield Forecast</t>
  </si>
  <si>
    <t>ZSYANEHC.CM</t>
  </si>
  <si>
    <t>cmdty Harnett County, NC Corn Yield Forecast</t>
  </si>
  <si>
    <t>ZCYANCHB.CM</t>
  </si>
  <si>
    <t>Harnett County</t>
  </si>
  <si>
    <t>cmdty Harnett County, NC Soybean Yield Forecast</t>
  </si>
  <si>
    <t>ZSYANCHB.CM</t>
  </si>
  <si>
    <t>cmdty Harper County, KS Corn Yield Forecast</t>
  </si>
  <si>
    <t>ZCYAKSHB.CM</t>
  </si>
  <si>
    <t>Harper County</t>
  </si>
  <si>
    <t>cmdty Harper County, KS Soybean Yield Forecast</t>
  </si>
  <si>
    <t>ZSYAKSHB.CM</t>
  </si>
  <si>
    <t>cmdty Harrison County, IA Corn Yield Forecast</t>
  </si>
  <si>
    <t>ZCYAIAHD.CM</t>
  </si>
  <si>
    <t>Harrison County</t>
  </si>
  <si>
    <t>cmdty Harrison County, IA Soybean Yield Forecast</t>
  </si>
  <si>
    <t>ZSYAIAHD.CM</t>
  </si>
  <si>
    <t>cmdty Harrison County, IN Corn Yield Forecast</t>
  </si>
  <si>
    <t>ZCYAINHC.CM</t>
  </si>
  <si>
    <t>cmdty Harrison County, IN Soybean Yield Forecast</t>
  </si>
  <si>
    <t>ZSYAINHC.CM</t>
  </si>
  <si>
    <t>cmdty Harrison County, KY Corn Yield Forecast</t>
  </si>
  <si>
    <t>ZCYAKYHD.CM</t>
  </si>
  <si>
    <t>cmdty Harrison County, KY Soybean Yield Forecast</t>
  </si>
  <si>
    <t>ZSYAKYHD.CM</t>
  </si>
  <si>
    <t>cmdty Harrison County, MO Corn Yield Forecast</t>
  </si>
  <si>
    <t>ZCYAMOHA.CM</t>
  </si>
  <si>
    <t>cmdty Harrison County, MO Soybean Yield Forecast</t>
  </si>
  <si>
    <t>ZSYAMOHA.CM</t>
  </si>
  <si>
    <t>cmdty Harrison County, OH Corn Yield Forecast</t>
  </si>
  <si>
    <t>ZCYAOHHD.CM</t>
  </si>
  <si>
    <t>cmdty Harrison County, OH Soybean Yield Forecast</t>
  </si>
  <si>
    <t>ZSYAOHHD.CM</t>
  </si>
  <si>
    <t>cmdty Hart County, KY Corn Yield Forecast</t>
  </si>
  <si>
    <t>ZCYAKYHF.CM</t>
  </si>
  <si>
    <t>Hart County</t>
  </si>
  <si>
    <t>cmdty Hart County, KY Soybean Yield Forecast</t>
  </si>
  <si>
    <t>ZSYAKYHF.CM</t>
  </si>
  <si>
    <t>cmdty Hartley County, TX Corn Yield Forecast</t>
  </si>
  <si>
    <t>ZCYATXHL.CM</t>
  </si>
  <si>
    <t>Hartley County</t>
  </si>
  <si>
    <t>cmdty Harvey County, KS Corn Yield Forecast</t>
  </si>
  <si>
    <t>ZCYAKSHC.CM</t>
  </si>
  <si>
    <t>Harvey County</t>
  </si>
  <si>
    <t>cmdty Harvey County, KS Soybean Yield Forecast</t>
  </si>
  <si>
    <t>ZSYAKSHC.CM</t>
  </si>
  <si>
    <t>cmdty Haskell County, KS Corn Yield Forecast</t>
  </si>
  <si>
    <t>ZCYAKSHD.CM</t>
  </si>
  <si>
    <t>Haskell County</t>
  </si>
  <si>
    <t>cmdty Haskell County, KS Soybean Yield Forecast</t>
  </si>
  <si>
    <t>ZSYAKSHD.CM</t>
  </si>
  <si>
    <t>cmdty Hawkins County, TN Corn Yield Forecast</t>
  </si>
  <si>
    <t>ZCYATNHG.CM</t>
  </si>
  <si>
    <t>Hawkins County</t>
  </si>
  <si>
    <t>cmdty Hawkins County, TN Soybean Yield Forecast</t>
  </si>
  <si>
    <t>ZSYATNHG.CM</t>
  </si>
  <si>
    <t>cmdty Hayes County, NE Corn Yield Forecast</t>
  </si>
  <si>
    <t>ZCYANEHD.CM</t>
  </si>
  <si>
    <t>Hayes County</t>
  </si>
  <si>
    <t>cmdty Hayes County, NE Soybean Yield Forecast</t>
  </si>
  <si>
    <t>ZSYANEHD.CM</t>
  </si>
  <si>
    <t>cmdty Hays County, TX Corn Yield Forecast</t>
  </si>
  <si>
    <t>ZCYATXHN.CM</t>
  </si>
  <si>
    <t>Hays County</t>
  </si>
  <si>
    <t>cmdty Haywood County, NC Corn Yield Forecast</t>
  </si>
  <si>
    <t>ZCYANCHC.CM</t>
  </si>
  <si>
    <t>Haywood County</t>
  </si>
  <si>
    <t>cmdty Haywood County, TN Corn Yield Forecast</t>
  </si>
  <si>
    <t>ZCYATNHH.CM</t>
  </si>
  <si>
    <t>cmdty Haywood County, TN Soybean Yield Forecast</t>
  </si>
  <si>
    <t>ZSYATNHH.CM</t>
  </si>
  <si>
    <t>cmdty Henderson County, IL Corn Yield Forecast</t>
  </si>
  <si>
    <t>ZCYAILHE.CM</t>
  </si>
  <si>
    <t>Henderson County</t>
  </si>
  <si>
    <t>cmdty Henderson County, IL Soybean Yield Forecast</t>
  </si>
  <si>
    <t>ZSYAILHE.CM</t>
  </si>
  <si>
    <t>cmdty Henderson County, KY Corn Yield Forecast</t>
  </si>
  <si>
    <t>ZCYAKYHE.CM</t>
  </si>
  <si>
    <t>cmdty Henderson County, KY Soybean Yield Forecast</t>
  </si>
  <si>
    <t>ZSYAKYHE.CM</t>
  </si>
  <si>
    <t>cmdty Henderson County, NC Corn Yield Forecast</t>
  </si>
  <si>
    <t>ZCYANCHE.CM</t>
  </si>
  <si>
    <t>cmdty Henderson County, NC Soybean Yield Forecast</t>
  </si>
  <si>
    <t>ZSYANCHE.CM</t>
  </si>
  <si>
    <t>cmdty Henderson County, TN Corn Yield Forecast</t>
  </si>
  <si>
    <t>ZCYATNHE.CM</t>
  </si>
  <si>
    <t>cmdty Henderson County, TN Soybean Yield Forecast</t>
  </si>
  <si>
    <t>ZSYATNHE.CM</t>
  </si>
  <si>
    <t>cmdty Hendricks County, IN Corn Yield Forecast</t>
  </si>
  <si>
    <t>ZCYAINHE.CM</t>
  </si>
  <si>
    <t>Hendricks County</t>
  </si>
  <si>
    <t>cmdty Hendricks County, IN Soybean Yield Forecast</t>
  </si>
  <si>
    <t>ZSYAINHE.CM</t>
  </si>
  <si>
    <t>cmdty Hennepin County, MN Corn Yield Forecast</t>
  </si>
  <si>
    <t>ZCYAMNHE.CM</t>
  </si>
  <si>
    <t>Hennepin County</t>
  </si>
  <si>
    <t>cmdty Hennepin County, MN Soybean Yield Forecast</t>
  </si>
  <si>
    <t>ZSYAMNHE.CM</t>
  </si>
  <si>
    <t>cmdty Henry County, IA Corn Yield Forecast</t>
  </si>
  <si>
    <t>ZCYAIAHE.CM</t>
  </si>
  <si>
    <t>Henry County</t>
  </si>
  <si>
    <t>cmdty Henry County, IA Soybean Yield Forecast</t>
  </si>
  <si>
    <t>ZSYAIAHE.CM</t>
  </si>
  <si>
    <t>cmdty Henry County, IL Corn Yield Forecast</t>
  </si>
  <si>
    <t>ZCYAILHD.CM</t>
  </si>
  <si>
    <t>cmdty Henry County, IL Soybean Yield Forecast</t>
  </si>
  <si>
    <t>ZSYAILHD.CM</t>
  </si>
  <si>
    <t>cmdty Henry County, IN Corn Yield Forecast</t>
  </si>
  <si>
    <t>ZCYAINHD.CM</t>
  </si>
  <si>
    <t>cmdty Henry County, IN Soybean Yield Forecast</t>
  </si>
  <si>
    <t>ZSYAINHD.CM</t>
  </si>
  <si>
    <t>cmdty Henry County, KY Corn Yield Forecast</t>
  </si>
  <si>
    <t>ZCYAKYHG.CM</t>
  </si>
  <si>
    <t>cmdty Henry County, KY Soybean Yield Forecast</t>
  </si>
  <si>
    <t>ZSYAKYHG.CM</t>
  </si>
  <si>
    <t>cmdty Henry County, MO Corn Yield Forecast</t>
  </si>
  <si>
    <t>ZCYAMOHE.CM</t>
  </si>
  <si>
    <t>cmdty Henry County, MO Soybean Yield Forecast</t>
  </si>
  <si>
    <t>ZSYAMOHE.CM</t>
  </si>
  <si>
    <t>cmdty Henry County, OH Corn Yield Forecast</t>
  </si>
  <si>
    <t>ZCYAOHHE.CM</t>
  </si>
  <si>
    <t>cmdty Henry County, OH Soybean Yield Forecast</t>
  </si>
  <si>
    <t>ZSYAOHHE.CM</t>
  </si>
  <si>
    <t>cmdty Henry County, TN Corn Yield Forecast</t>
  </si>
  <si>
    <t>ZCYATNHK.CM</t>
  </si>
  <si>
    <t>cmdty Henry County, TN Soybean Yield Forecast</t>
  </si>
  <si>
    <t>ZSYATNHK.CM</t>
  </si>
  <si>
    <t>cmdty Hertford County, NC Corn Yield Forecast</t>
  </si>
  <si>
    <t>ZCYANCHD.CM</t>
  </si>
  <si>
    <t>Hertford County</t>
  </si>
  <si>
    <t>cmdty Hertford County, NC Soybean Yield Forecast</t>
  </si>
  <si>
    <t>ZSYANCHD.CM</t>
  </si>
  <si>
    <t>cmdty Hettinger County, ND Corn Yield Forecast</t>
  </si>
  <si>
    <t>ZCYANDHE.CM</t>
  </si>
  <si>
    <t>Hettinger County</t>
  </si>
  <si>
    <t>cmdty Hettinger County, ND Soybean Yield Forecast</t>
  </si>
  <si>
    <t>ZSYANDHE.CM</t>
  </si>
  <si>
    <t>cmdty Hickman County, KY Corn Yield Forecast</t>
  </si>
  <si>
    <t>ZCYAKYHI.CM</t>
  </si>
  <si>
    <t>Hickman County</t>
  </si>
  <si>
    <t>cmdty Hickman County, KY Soybean Yield Forecast</t>
  </si>
  <si>
    <t>ZSYAKYHI.CM</t>
  </si>
  <si>
    <t>cmdty Hickman County, TN Corn Yield Forecast</t>
  </si>
  <si>
    <t>ZCYATNHI.CM</t>
  </si>
  <si>
    <t>cmdty Hickman County, TN Soybean Yield Forecast</t>
  </si>
  <si>
    <t>ZSYATNHI.CM</t>
  </si>
  <si>
    <t>cmdty Hickory County, MO Corn Yield Forecast</t>
  </si>
  <si>
    <t>ZCYAMOHI.CM</t>
  </si>
  <si>
    <t>Hickory County</t>
  </si>
  <si>
    <t>cmdty Hickory County, MO Soybean Yield Forecast</t>
  </si>
  <si>
    <t>ZSYAMOHI.CM</t>
  </si>
  <si>
    <t>cmdty Hidalgo County, TX Corn Yield Forecast</t>
  </si>
  <si>
    <t>ZCYATXHI.CM</t>
  </si>
  <si>
    <t>Hidalgo County</t>
  </si>
  <si>
    <t>cmdty Highland County, OH Corn Yield Forecast</t>
  </si>
  <si>
    <t>ZCYAOHHI.CM</t>
  </si>
  <si>
    <t>Highland County</t>
  </si>
  <si>
    <t>cmdty Highland County, OH Soybean Yield Forecast</t>
  </si>
  <si>
    <t>ZSYAOHHI.CM</t>
  </si>
  <si>
    <t>cmdty Hill County, TX Corn Yield Forecast</t>
  </si>
  <si>
    <t>ZCYATXHQ.CM</t>
  </si>
  <si>
    <t>Hill County</t>
  </si>
  <si>
    <t>cmdty Hillsdale County, MI Corn Yield Forecast</t>
  </si>
  <si>
    <t>ZCYAMIHI.CM</t>
  </si>
  <si>
    <t>Hillsdale County</t>
  </si>
  <si>
    <t>cmdty Hillsdale County, MI Soybean Yield Forecast</t>
  </si>
  <si>
    <t>ZSYAMIHI.CM</t>
  </si>
  <si>
    <t>cmdty Hinds County, MS Soybean Yield Forecast</t>
  </si>
  <si>
    <t>ZSYAMSHI.CM</t>
  </si>
  <si>
    <t>Hinds County</t>
  </si>
  <si>
    <t>cmdty Hitchcock County, NE Corn Yield Forecast</t>
  </si>
  <si>
    <t>ZCYANEHI.CM</t>
  </si>
  <si>
    <t>Hitchcock County</t>
  </si>
  <si>
    <t>cmdty Hitchcock County, NE Soybean Yield Forecast</t>
  </si>
  <si>
    <t>ZSYANEHI.CM</t>
  </si>
  <si>
    <t>cmdty Hocking County, OH Corn Yield Forecast</t>
  </si>
  <si>
    <t>ZCYAOHHO.CM</t>
  </si>
  <si>
    <t>Hocking County</t>
  </si>
  <si>
    <t>cmdty Hocking County, OH Soybean Yield Forecast</t>
  </si>
  <si>
    <t>ZSYAOHHO.CM</t>
  </si>
  <si>
    <t>cmdty Hockley County, TX Corn Yield Forecast</t>
  </si>
  <si>
    <t>ZCYATXHO.CM</t>
  </si>
  <si>
    <t>Hockley County</t>
  </si>
  <si>
    <t>cmdty Hodgeman County, KS Corn Yield Forecast</t>
  </si>
  <si>
    <t>ZCYAKSHO.CM</t>
  </si>
  <si>
    <t>Hodgeman County</t>
  </si>
  <si>
    <t>cmdty Hodgeman County, KS Soybean Yield Forecast</t>
  </si>
  <si>
    <t>ZSYAKSHO.CM</t>
  </si>
  <si>
    <t>cmdty Hoke County, NC Corn Yield Forecast</t>
  </si>
  <si>
    <t>ZCYANCHO.CM</t>
  </si>
  <si>
    <t>Hoke County</t>
  </si>
  <si>
    <t>cmdty Hoke County, NC Soybean Yield Forecast</t>
  </si>
  <si>
    <t>ZSYANCHO.CM</t>
  </si>
  <si>
    <t>cmdty Holmes County, MS Soybean Yield Forecast</t>
  </si>
  <si>
    <t>ZSYAMSHO.CM</t>
  </si>
  <si>
    <t>Holmes County</t>
  </si>
  <si>
    <t>cmdty Holmes County, OH Corn Yield Forecast</t>
  </si>
  <si>
    <t>ZCYAOHHF.CM</t>
  </si>
  <si>
    <t>cmdty Holmes County, OH Soybean Yield Forecast</t>
  </si>
  <si>
    <t>ZSYAOHHF.CM</t>
  </si>
  <si>
    <t>cmdty Holt County, MO Corn Yield Forecast</t>
  </si>
  <si>
    <t>ZCYAMOHO.CM</t>
  </si>
  <si>
    <t>Holt County</t>
  </si>
  <si>
    <t>cmdty Holt County, MO Soybean Yield Forecast</t>
  </si>
  <si>
    <t>ZSYAMOHO.CM</t>
  </si>
  <si>
    <t>cmdty Holt County, NE Corn Yield Forecast</t>
  </si>
  <si>
    <t>ZCYANEHO.CM</t>
  </si>
  <si>
    <t>cmdty Holt County, NE Soybean Yield Forecast</t>
  </si>
  <si>
    <t>ZSYANEHO.CM</t>
  </si>
  <si>
    <t>cmdty Hopkins County, KY Corn Yield Forecast</t>
  </si>
  <si>
    <t>ZCYAKYHO.CM</t>
  </si>
  <si>
    <t>Hopkins County</t>
  </si>
  <si>
    <t>cmdty Hopkins County, KY Soybean Yield Forecast</t>
  </si>
  <si>
    <t>ZSYAKYHO.CM</t>
  </si>
  <si>
    <t>cmdty Houston County, MN Corn Yield Forecast</t>
  </si>
  <si>
    <t>ZCYAMNHO.CM</t>
  </si>
  <si>
    <t>Houston County</t>
  </si>
  <si>
    <t>cmdty Houston County, MN Soybean Yield Forecast</t>
  </si>
  <si>
    <t>ZSYAMNHO.CM</t>
  </si>
  <si>
    <t>cmdty Howard County, IA Corn Yield Forecast</t>
  </si>
  <si>
    <t>ZCYAIAHO.CM</t>
  </si>
  <si>
    <t>Howard County</t>
  </si>
  <si>
    <t>cmdty Howard County, IA Soybean Yield Forecast</t>
  </si>
  <si>
    <t>ZSYAIAHO.CM</t>
  </si>
  <si>
    <t>cmdty Howard County, IN Corn Yield Forecast</t>
  </si>
  <si>
    <t>ZCYAINHO.CM</t>
  </si>
  <si>
    <t>cmdty Howard County, IN Soybean Yield Forecast</t>
  </si>
  <si>
    <t>ZSYAINHO.CM</t>
  </si>
  <si>
    <t>cmdty Howard County, MO Corn Yield Forecast</t>
  </si>
  <si>
    <t>ZCYAMOHB.CM</t>
  </si>
  <si>
    <t>cmdty Howard County, MO Soybean Yield Forecast</t>
  </si>
  <si>
    <t>ZSYAMOHB.CM</t>
  </si>
  <si>
    <t>cmdty Howard County, NE Corn Yield Forecast</t>
  </si>
  <si>
    <t>ZCYANEHF.CM</t>
  </si>
  <si>
    <t>cmdty Howard County, NE Soybean Yield Forecast</t>
  </si>
  <si>
    <t>ZSYANEHF.CM</t>
  </si>
  <si>
    <t>cmdty Howell County, MO Corn Yield Forecast</t>
  </si>
  <si>
    <t>ZCYAMOHC.CM</t>
  </si>
  <si>
    <t>Howell County</t>
  </si>
  <si>
    <t>cmdty Hubbard County, MN Corn Yield Forecast</t>
  </si>
  <si>
    <t>ZCYAMNHU.CM</t>
  </si>
  <si>
    <t>Hubbard County</t>
  </si>
  <si>
    <t>cmdty Hughes County, SD Corn Yield Forecast</t>
  </si>
  <si>
    <t>ZCYASDHU.CM</t>
  </si>
  <si>
    <t>Hughes County</t>
  </si>
  <si>
    <t>cmdty Hughes County, SD Soybean Yield Forecast</t>
  </si>
  <si>
    <t>ZSYASDHU.CM</t>
  </si>
  <si>
    <t>cmdty Humboldt County, IA Corn Yield Forecast</t>
  </si>
  <si>
    <t>ZCYAIAHU.CM</t>
  </si>
  <si>
    <t>Humboldt County</t>
  </si>
  <si>
    <t>cmdty Humboldt County, IA Soybean Yield Forecast</t>
  </si>
  <si>
    <t>ZSYAIAHU.CM</t>
  </si>
  <si>
    <t>cmdty Humphreys County, MS Soybean Yield Forecast</t>
  </si>
  <si>
    <t>ZSYAMSHU.CM</t>
  </si>
  <si>
    <t>Humphreys County</t>
  </si>
  <si>
    <t>cmdty Humphreys County, TN Corn Yield Forecast</t>
  </si>
  <si>
    <t>ZCYATNHU.CM</t>
  </si>
  <si>
    <t>cmdty Humphreys County, TN Soybean Yield Forecast</t>
  </si>
  <si>
    <t>ZSYATNHU.CM</t>
  </si>
  <si>
    <t>cmdty Hunt County, TX Corn Yield Forecast</t>
  </si>
  <si>
    <t>ZCYATXHW.CM</t>
  </si>
  <si>
    <t>Hunt County</t>
  </si>
  <si>
    <t>cmdty Huntingdon County, PA Corn Yield Forecast</t>
  </si>
  <si>
    <t>ZCYAPAHU.CM</t>
  </si>
  <si>
    <t>Huntingdon County</t>
  </si>
  <si>
    <t>cmdty Huntington County, IN Corn Yield Forecast</t>
  </si>
  <si>
    <t>ZCYAINHU.CM</t>
  </si>
  <si>
    <t>Huntington County</t>
  </si>
  <si>
    <t>cmdty Huntington County, IN Soybean Yield Forecast</t>
  </si>
  <si>
    <t>ZSYAINHU.CM</t>
  </si>
  <si>
    <t>cmdty Huron County, MI Corn Yield Forecast</t>
  </si>
  <si>
    <t>ZCYAMIHU.CM</t>
  </si>
  <si>
    <t>Huron County</t>
  </si>
  <si>
    <t>cmdty Huron County, MI Soybean Yield Forecast</t>
  </si>
  <si>
    <t>ZSYAMIHU.CM</t>
  </si>
  <si>
    <t>cmdty Huron County, OH Corn Yield Forecast</t>
  </si>
  <si>
    <t>ZCYAOHHU.CM</t>
  </si>
  <si>
    <t>cmdty Huron County, OH Soybean Yield Forecast</t>
  </si>
  <si>
    <t>ZSYAOHHU.CM</t>
  </si>
  <si>
    <t>cmdty Hutchinson County, SD Corn Yield Forecast</t>
  </si>
  <si>
    <t>ZCYASDHF.CM</t>
  </si>
  <si>
    <t>Hutchinson County</t>
  </si>
  <si>
    <t>cmdty Hutchinson County, SD Soybean Yield Forecast</t>
  </si>
  <si>
    <t>ZSYASDHF.CM</t>
  </si>
  <si>
    <t>cmdty Hutchinson County, TX Corn Yield Forecast</t>
  </si>
  <si>
    <t>ZCYATXHX.CM</t>
  </si>
  <si>
    <t>cmdty Hyde County, NC Corn Yield Forecast</t>
  </si>
  <si>
    <t>ZCYANCHY.CM</t>
  </si>
  <si>
    <t>Hyde County</t>
  </si>
  <si>
    <t>cmdty Hyde County, NC Soybean Yield Forecast</t>
  </si>
  <si>
    <t>ZSYANCHY.CM</t>
  </si>
  <si>
    <t>cmdty Hyde County, SD Corn Yield Forecast</t>
  </si>
  <si>
    <t>ZCYASDHY.CM</t>
  </si>
  <si>
    <t>cmdty Hyde County, SD Soybean Yield Forecast</t>
  </si>
  <si>
    <t>ZSYASDHY.CM</t>
  </si>
  <si>
    <t>cmdty IA CRD 10 Corn Yield Forecast</t>
  </si>
  <si>
    <t>ZCYAIA10.CM</t>
  </si>
  <si>
    <t>cmdty IA CRD 10 Soybean Yield Forecast</t>
  </si>
  <si>
    <t>ZSYAIA10.CM</t>
  </si>
  <si>
    <t>cmdty IA CRD 20 Corn Yield Forecast</t>
  </si>
  <si>
    <t>ZCYAIA20.CM</t>
  </si>
  <si>
    <t>cmdty IA CRD 20 Soybean Yield Forecast</t>
  </si>
  <si>
    <t>ZSYAIA20.CM</t>
  </si>
  <si>
    <t>cmdty IA CRD 30 Corn Yield Forecast</t>
  </si>
  <si>
    <t>ZCYAIA30.CM</t>
  </si>
  <si>
    <t>cmdty IA CRD 30 Soybean Yield Forecast</t>
  </si>
  <si>
    <t>ZSYAIA30.CM</t>
  </si>
  <si>
    <t>cmdty IA CRD 40 Corn Yield Forecast</t>
  </si>
  <si>
    <t>ZCYAIA40.CM</t>
  </si>
  <si>
    <t>cmdty IA CRD 40 Soybean Yield Forecast</t>
  </si>
  <si>
    <t>ZSYAIA40.CM</t>
  </si>
  <si>
    <t>cmdty IA CRD 50 Corn Yield Forecast</t>
  </si>
  <si>
    <t>ZCYAIA50.CM</t>
  </si>
  <si>
    <t>cmdty IA CRD 50 Soybean Yield Forecast</t>
  </si>
  <si>
    <t>ZSYAIA50.CM</t>
  </si>
  <si>
    <t>cmdty IA CRD 60 Corn Yield Forecast</t>
  </si>
  <si>
    <t>ZCYAIA60.CM</t>
  </si>
  <si>
    <t>cmdty IA CRD 60 Soybean Yield Forecast</t>
  </si>
  <si>
    <t>ZSYAIA60.CM</t>
  </si>
  <si>
    <t>cmdty IA CRD 70 Corn Yield Forecast</t>
  </si>
  <si>
    <t>ZCYAIA70.CM</t>
  </si>
  <si>
    <t>cmdty IA CRD 70 Soybean Yield Forecast</t>
  </si>
  <si>
    <t>ZSYAIA70.CM</t>
  </si>
  <si>
    <t>cmdty IA CRD 80 Corn Yield Forecast</t>
  </si>
  <si>
    <t>ZCYAIA80.CM</t>
  </si>
  <si>
    <t>cmdty IA CRD 80 Soybean Yield Forecast</t>
  </si>
  <si>
    <t>ZSYAIA80.CM</t>
  </si>
  <si>
    <t>cmdty IA CRD 90 Corn Yield Forecast</t>
  </si>
  <si>
    <t>ZCYAIA90.CM</t>
  </si>
  <si>
    <t>cmdty IA CRD 90 Soybean Yield Forecast</t>
  </si>
  <si>
    <t>ZSYAIA90.CM</t>
  </si>
  <si>
    <t>cmdty Ida County, IA Corn Yield Forecast</t>
  </si>
  <si>
    <t>ZCYAIAID.CM</t>
  </si>
  <si>
    <t>Ida County</t>
  </si>
  <si>
    <t>cmdty Ida County, IA Soybean Yield Forecast</t>
  </si>
  <si>
    <t>ZSYAIAID.CM</t>
  </si>
  <si>
    <t>cmdty IL CRD 10 Corn Yield Forecast</t>
  </si>
  <si>
    <t>ZCYAIL10.CM</t>
  </si>
  <si>
    <t>cmdty IL CRD 10 Soybean Yield Forecast</t>
  </si>
  <si>
    <t>ZSYAIL10.CM</t>
  </si>
  <si>
    <t>cmdty IL CRD 20 Corn Yield Forecast</t>
  </si>
  <si>
    <t>ZCYAIL20.CM</t>
  </si>
  <si>
    <t>cmdty IL CRD 20 Soybean Yield Forecast</t>
  </si>
  <si>
    <t>ZSYAIL20.CM</t>
  </si>
  <si>
    <t>cmdty IL CRD 30 Corn Yield Forecast</t>
  </si>
  <si>
    <t>ZCYAIL30.CM</t>
  </si>
  <si>
    <t>cmdty IL CRD 30 Soybean Yield Forecast</t>
  </si>
  <si>
    <t>ZSYAIL30.CM</t>
  </si>
  <si>
    <t>cmdty IL CRD 40 Corn Yield Forecast</t>
  </si>
  <si>
    <t>ZCYAIL40.CM</t>
  </si>
  <si>
    <t>cmdty IL CRD 40 Soybean Yield Forecast</t>
  </si>
  <si>
    <t>ZSYAIL40.CM</t>
  </si>
  <si>
    <t>cmdty IL CRD 50 Corn Yield Forecast</t>
  </si>
  <si>
    <t>ZCYAIL50.CM</t>
  </si>
  <si>
    <t>cmdty IL CRD 50 Soybean Yield Forecast</t>
  </si>
  <si>
    <t>ZSYAIL50.CM</t>
  </si>
  <si>
    <t>cmdty IL CRD 60 Corn Yield Forecast</t>
  </si>
  <si>
    <t>ZCYAIL60.CM</t>
  </si>
  <si>
    <t>cmdty IL CRD 60 Soybean Yield Forecast</t>
  </si>
  <si>
    <t>ZSYAIL60.CM</t>
  </si>
  <si>
    <t>cmdty IL CRD 70 Corn Yield Forecast</t>
  </si>
  <si>
    <t>ZCYAIL70.CM</t>
  </si>
  <si>
    <t>cmdty IL CRD 70 Soybean Yield Forecast</t>
  </si>
  <si>
    <t>ZSYAIL70.CM</t>
  </si>
  <si>
    <t>cmdty IL CRD 80 Corn Yield Forecast</t>
  </si>
  <si>
    <t>ZCYAIL80.CM</t>
  </si>
  <si>
    <t>cmdty IL CRD 80 Soybean Yield Forecast</t>
  </si>
  <si>
    <t>ZSYAIL80.CM</t>
  </si>
  <si>
    <t>cmdty IL CRD 90 Corn Yield Forecast</t>
  </si>
  <si>
    <t>ZCYAIL90.CM</t>
  </si>
  <si>
    <t>cmdty IL CRD 90 Soybean Yield Forecast</t>
  </si>
  <si>
    <t>ZSYAIL90.CM</t>
  </si>
  <si>
    <t>cmdty Illinois Corn Yield Forecast</t>
  </si>
  <si>
    <t>ZCYAIL.CM</t>
  </si>
  <si>
    <t>cmdty Illinois Soybean Yield Forecast</t>
  </si>
  <si>
    <t>ZSYAIL.CM</t>
  </si>
  <si>
    <t>cmdty IN CRD 10 Corn Yield Forecast</t>
  </si>
  <si>
    <t>ZCYAIN10.CM</t>
  </si>
  <si>
    <t>cmdty IN CRD 10 Soybean Yield Forecast</t>
  </si>
  <si>
    <t>ZSYAIN10.CM</t>
  </si>
  <si>
    <t>cmdty IN CRD 20 Corn Yield Forecast</t>
  </si>
  <si>
    <t>ZCYAIN20.CM</t>
  </si>
  <si>
    <t>cmdty IN CRD 20 Soybean Yield Forecast</t>
  </si>
  <si>
    <t>ZSYAIN20.CM</t>
  </si>
  <si>
    <t>cmdty IN CRD 30 Corn Yield Forecast</t>
  </si>
  <si>
    <t>ZCYAIN30.CM</t>
  </si>
  <si>
    <t>cmdty IN CRD 30 Soybean Yield Forecast</t>
  </si>
  <si>
    <t>ZSYAIN30.CM</t>
  </si>
  <si>
    <t>cmdty IN CRD 40 Corn Yield Forecast</t>
  </si>
  <si>
    <t>ZCYAIN40.CM</t>
  </si>
  <si>
    <t>cmdty IN CRD 40 Soybean Yield Forecast</t>
  </si>
  <si>
    <t>ZSYAIN40.CM</t>
  </si>
  <si>
    <t>cmdty IN CRD 50 Corn Yield Forecast</t>
  </si>
  <si>
    <t>ZCYAIN50.CM</t>
  </si>
  <si>
    <t>cmdty IN CRD 50 Soybean Yield Forecast</t>
  </si>
  <si>
    <t>ZSYAIN50.CM</t>
  </si>
  <si>
    <t>cmdty IN CRD 60 Corn Yield Forecast</t>
  </si>
  <si>
    <t>ZCYAIN60.CM</t>
  </si>
  <si>
    <t>cmdty IN CRD 60 Soybean Yield Forecast</t>
  </si>
  <si>
    <t>ZSYAIN60.CM</t>
  </si>
  <si>
    <t>cmdty IN CRD 70 Corn Yield Forecast</t>
  </si>
  <si>
    <t>ZCYAIN70.CM</t>
  </si>
  <si>
    <t>cmdty IN CRD 70 Soybean Yield Forecast</t>
  </si>
  <si>
    <t>ZSYAIN70.CM</t>
  </si>
  <si>
    <t>cmdty IN CRD 80 Corn Yield Forecast</t>
  </si>
  <si>
    <t>ZCYAIN80.CM</t>
  </si>
  <si>
    <t>cmdty IN CRD 80 Soybean Yield Forecast</t>
  </si>
  <si>
    <t>ZSYAIN80.CM</t>
  </si>
  <si>
    <t>cmdty IN CRD 90 Corn Yield Forecast</t>
  </si>
  <si>
    <t>ZCYAIN90.CM</t>
  </si>
  <si>
    <t>cmdty IN CRD 90 Soybean Yield Forecast</t>
  </si>
  <si>
    <t>ZSYAIN90.CM</t>
  </si>
  <si>
    <t>cmdty Independence County, AR Corn Yield Forecast</t>
  </si>
  <si>
    <t>ZCYAARIN.CM</t>
  </si>
  <si>
    <t>Independence County</t>
  </si>
  <si>
    <t>cmdty Independence County, AR Soybean Yield Forecast</t>
  </si>
  <si>
    <t>ZSYAARIN.CM</t>
  </si>
  <si>
    <t>cmdty Indiana Corn Yield Forecast</t>
  </si>
  <si>
    <t>ZCYAIN.CM</t>
  </si>
  <si>
    <t>cmdty Indiana County, PA Corn Yield Forecast</t>
  </si>
  <si>
    <t>ZCYAPAIN.CM</t>
  </si>
  <si>
    <t>Indiana County</t>
  </si>
  <si>
    <t>cmdty Indiana Soybean Yield Forecast</t>
  </si>
  <si>
    <t>ZSYAIN.CM</t>
  </si>
  <si>
    <t>cmdty Ingham County, MI Corn Yield Forecast</t>
  </si>
  <si>
    <t>ZCYAMIIN.CM</t>
  </si>
  <si>
    <t>Ingham County</t>
  </si>
  <si>
    <t>cmdty Ingham County, MI Soybean Yield Forecast</t>
  </si>
  <si>
    <t>ZSYAMIIN.CM</t>
  </si>
  <si>
    <t>cmdty Ionia County, MI Corn Yield Forecast</t>
  </si>
  <si>
    <t>ZCYAMIIO.CM</t>
  </si>
  <si>
    <t>Ionia County</t>
  </si>
  <si>
    <t>cmdty Ionia County, MI Soybean Yield Forecast</t>
  </si>
  <si>
    <t>ZSYAMIIO.CM</t>
  </si>
  <si>
    <t>cmdty Iosco County, MI Corn Yield Forecast</t>
  </si>
  <si>
    <t>ZCYAMIIA.CM</t>
  </si>
  <si>
    <t>Iosco County</t>
  </si>
  <si>
    <t>cmdty Iosco County, MI Soybean Yield Forecast</t>
  </si>
  <si>
    <t>ZSYAMIIA.CM</t>
  </si>
  <si>
    <t>cmdty Iowa Corn Yield Forecast</t>
  </si>
  <si>
    <t>ZCYAIA.CM</t>
  </si>
  <si>
    <t>cmdty Iowa County, IA Corn Yield Forecast</t>
  </si>
  <si>
    <t>ZCYAIAIO.CM</t>
  </si>
  <si>
    <t>Iowa County</t>
  </si>
  <si>
    <t>cmdty Iowa County, IA Soybean Yield Forecast</t>
  </si>
  <si>
    <t>ZSYAIAIO.CM</t>
  </si>
  <si>
    <t>cmdty Iowa County, WI Corn Yield Forecast</t>
  </si>
  <si>
    <t>ZCYAWIIO.CM</t>
  </si>
  <si>
    <t>cmdty Iowa County, WI Soybean Yield Forecast</t>
  </si>
  <si>
    <t>ZSYAWIIO.CM</t>
  </si>
  <si>
    <t>cmdty Iowa Soybean Yield Forecast</t>
  </si>
  <si>
    <t>ZSYAIA.CM</t>
  </si>
  <si>
    <t>cmdty Iredell County, NC Corn Yield Forecast</t>
  </si>
  <si>
    <t>ZCYANCIR.CM</t>
  </si>
  <si>
    <t>Iredell County</t>
  </si>
  <si>
    <t>cmdty Iredell County, NC Soybean Yield Forecast</t>
  </si>
  <si>
    <t>ZSYANCIR.CM</t>
  </si>
  <si>
    <t>cmdty Iroquois County, IL Corn Yield Forecast</t>
  </si>
  <si>
    <t>ZCYAILIR.CM</t>
  </si>
  <si>
    <t>Iroquois County</t>
  </si>
  <si>
    <t>cmdty Iroquois County, IL Soybean Yield Forecast</t>
  </si>
  <si>
    <t>ZSYAILIR.CM</t>
  </si>
  <si>
    <t>cmdty Isabella County, MI Corn Yield Forecast</t>
  </si>
  <si>
    <t>ZCYAMIIS.CM</t>
  </si>
  <si>
    <t>Isabella County</t>
  </si>
  <si>
    <t>cmdty Isabella County, MI Soybean Yield Forecast</t>
  </si>
  <si>
    <t>ZSYAMIIS.CM</t>
  </si>
  <si>
    <t>cmdty Isanti County, MN Corn Yield Forecast</t>
  </si>
  <si>
    <t>ZCYAMNIS.CM</t>
  </si>
  <si>
    <t>Isanti County</t>
  </si>
  <si>
    <t>cmdty Isanti County, MN Soybean Yield Forecast</t>
  </si>
  <si>
    <t>ZSYAMNIS.CM</t>
  </si>
  <si>
    <t>cmdty Issaquena County, MS Soybean Yield Forecast</t>
  </si>
  <si>
    <t>ZSYAMSIS.CM</t>
  </si>
  <si>
    <t>Issaquena County</t>
  </si>
  <si>
    <t>cmdty Itawamba County, MS Soybean Yield Forecast</t>
  </si>
  <si>
    <t>ZSYAMSIT.CM</t>
  </si>
  <si>
    <t>Itawamba County</t>
  </si>
  <si>
    <t>cmdty Jackson County, AR Corn Yield Forecast</t>
  </si>
  <si>
    <t>ZCYAARJA.CM</t>
  </si>
  <si>
    <t>Jackson County</t>
  </si>
  <si>
    <t>cmdty Jackson County, AR Soybean Yield Forecast</t>
  </si>
  <si>
    <t>ZSYAARJA.CM</t>
  </si>
  <si>
    <t>cmdty Jackson County, IA Corn Yield Forecast</t>
  </si>
  <si>
    <t>ZCYAIAJA.CM</t>
  </si>
  <si>
    <t>cmdty Jackson County, IA Soybean Yield Forecast</t>
  </si>
  <si>
    <t>ZSYAIAJA.CM</t>
  </si>
  <si>
    <t>cmdty Jackson County, IL Corn Yield Forecast</t>
  </si>
  <si>
    <t>ZCYAILJA.CM</t>
  </si>
  <si>
    <t>cmdty Jackson County, IL Soybean Yield Forecast</t>
  </si>
  <si>
    <t>ZSYAILJA.CM</t>
  </si>
  <si>
    <t>cmdty Jackson County, IN Corn Yield Forecast</t>
  </si>
  <si>
    <t>ZCYAINJA.CM</t>
  </si>
  <si>
    <t>cmdty Jackson County, IN Soybean Yield Forecast</t>
  </si>
  <si>
    <t>ZSYAINJA.CM</t>
  </si>
  <si>
    <t>cmdty Jackson County, KS Corn Yield Forecast</t>
  </si>
  <si>
    <t>ZCYAKSJA.CM</t>
  </si>
  <si>
    <t>cmdty Jackson County, KS Soybean Yield Forecast</t>
  </si>
  <si>
    <t>ZSYAKSJA.CM</t>
  </si>
  <si>
    <t>cmdty Jackson County, MI Corn Yield Forecast</t>
  </si>
  <si>
    <t>ZCYAMIJA.CM</t>
  </si>
  <si>
    <t>cmdty Jackson County, MI Soybean Yield Forecast</t>
  </si>
  <si>
    <t>ZSYAMIJA.CM</t>
  </si>
  <si>
    <t>cmdty Jackson County, MN Corn Yield Forecast</t>
  </si>
  <si>
    <t>ZCYAMNJA.CM</t>
  </si>
  <si>
    <t>cmdty Jackson County, MN Soybean Yield Forecast</t>
  </si>
  <si>
    <t>ZSYAMNJA.CM</t>
  </si>
  <si>
    <t>cmdty Jackson County, MO Corn Yield Forecast</t>
  </si>
  <si>
    <t>ZCYAMOJA.CM</t>
  </si>
  <si>
    <t>cmdty Jackson County, MO Soybean Yield Forecast</t>
  </si>
  <si>
    <t>ZSYAMOJA.CM</t>
  </si>
  <si>
    <t>cmdty Jackson County, OH Corn Yield Forecast</t>
  </si>
  <si>
    <t>ZCYAOHJA.CM</t>
  </si>
  <si>
    <t>cmdty Jackson County, OH Soybean Yield Forecast</t>
  </si>
  <si>
    <t>ZSYAOHJA.CM</t>
  </si>
  <si>
    <t>cmdty Jackson County, SD Corn Yield Forecast</t>
  </si>
  <si>
    <t>ZCYASDJA.CM</t>
  </si>
  <si>
    <t>cmdty Jackson County, TN Corn Yield Forecast</t>
  </si>
  <si>
    <t>ZCYATNJA.CM</t>
  </si>
  <si>
    <t>cmdty Jackson County, TX Corn Yield Forecast</t>
  </si>
  <si>
    <t>ZCYATXJB.CM</t>
  </si>
  <si>
    <t>cmdty Jackson County, WI Corn Yield Forecast</t>
  </si>
  <si>
    <t>ZCYAWIJA.CM</t>
  </si>
  <si>
    <t>cmdty Jackson County, WI Soybean Yield Forecast</t>
  </si>
  <si>
    <t>ZSYAWIJA.CM</t>
  </si>
  <si>
    <t>cmdty Jasper County, IA Corn Yield Forecast</t>
  </si>
  <si>
    <t>ZCYAIAJB.CM</t>
  </si>
  <si>
    <t>Jasper County</t>
  </si>
  <si>
    <t>cmdty Jasper County, IA Soybean Yield Forecast</t>
  </si>
  <si>
    <t>ZSYAIAJB.CM</t>
  </si>
  <si>
    <t>cmdty Jasper County, IL Corn Yield Forecast</t>
  </si>
  <si>
    <t>ZCYAILJB.CM</t>
  </si>
  <si>
    <t>cmdty Jasper County, IL Soybean Yield Forecast</t>
  </si>
  <si>
    <t>ZSYAILJB.CM</t>
  </si>
  <si>
    <t>cmdty Jasper County, IN Corn Yield Forecast</t>
  </si>
  <si>
    <t>ZCYAINJB.CM</t>
  </si>
  <si>
    <t>cmdty Jasper County, IN Soybean Yield Forecast</t>
  </si>
  <si>
    <t>ZSYAINJB.CM</t>
  </si>
  <si>
    <t>cmdty Jasper County, MO Corn Yield Forecast</t>
  </si>
  <si>
    <t>ZCYAMOJB.CM</t>
  </si>
  <si>
    <t>cmdty Jasper County, MO Soybean Yield Forecast</t>
  </si>
  <si>
    <t>ZSYAMOJB.CM</t>
  </si>
  <si>
    <t>cmdty Jay County, IN Corn Yield Forecast</t>
  </si>
  <si>
    <t>ZCYAINJC.CM</t>
  </si>
  <si>
    <t>Jay County</t>
  </si>
  <si>
    <t>cmdty Jay County, IN Soybean Yield Forecast</t>
  </si>
  <si>
    <t>ZSYAINJC.CM</t>
  </si>
  <si>
    <t>cmdty Jefferson County, AR Corn Yield Forecast</t>
  </si>
  <si>
    <t>ZCYAARJE.CM</t>
  </si>
  <si>
    <t>Jefferson County</t>
  </si>
  <si>
    <t>cmdty Jefferson County, AR Soybean Yield Forecast</t>
  </si>
  <si>
    <t>ZSYAARJE.CM</t>
  </si>
  <si>
    <t>cmdty Jefferson County, IA Corn Yield Forecast</t>
  </si>
  <si>
    <t>ZCYAIAJE.CM</t>
  </si>
  <si>
    <t>cmdty Jefferson County, IA Soybean Yield Forecast</t>
  </si>
  <si>
    <t>ZSYAIAJE.CM</t>
  </si>
  <si>
    <t>cmdty Jefferson County, IL Corn Yield Forecast</t>
  </si>
  <si>
    <t>ZCYAILJE.CM</t>
  </si>
  <si>
    <t>cmdty Jefferson County, IL Soybean Yield Forecast</t>
  </si>
  <si>
    <t>ZSYAILJE.CM</t>
  </si>
  <si>
    <t>cmdty Jefferson County, IN Corn Yield Forecast</t>
  </si>
  <si>
    <t>ZCYAINJE.CM</t>
  </si>
  <si>
    <t>cmdty Jefferson County, IN Soybean Yield Forecast</t>
  </si>
  <si>
    <t>ZSYAINJE.CM</t>
  </si>
  <si>
    <t>cmdty Jefferson County, KS Corn Yield Forecast</t>
  </si>
  <si>
    <t>ZCYAKSJE.CM</t>
  </si>
  <si>
    <t>cmdty Jefferson County, KS Soybean Yield Forecast</t>
  </si>
  <si>
    <t>ZSYAKSJE.CM</t>
  </si>
  <si>
    <t>cmdty Jefferson County, KY Corn Yield Forecast</t>
  </si>
  <si>
    <t>ZCYAKYJE.CM</t>
  </si>
  <si>
    <t>cmdty Jefferson County, KY Soybean Yield Forecast</t>
  </si>
  <si>
    <t>ZSYAKYJE.CM</t>
  </si>
  <si>
    <t>cmdty Jefferson County, MO Corn Yield Forecast</t>
  </si>
  <si>
    <t>ZCYAMOJE.CM</t>
  </si>
  <si>
    <t>cmdty Jefferson County, MO Soybean Yield Forecast</t>
  </si>
  <si>
    <t>ZSYAMOJE.CM</t>
  </si>
  <si>
    <t>cmdty Jefferson County, MS Soybean Yield Forecast</t>
  </si>
  <si>
    <t>ZSYAMSJE.CM</t>
  </si>
  <si>
    <t>cmdty Jefferson County, NE Corn Yield Forecast</t>
  </si>
  <si>
    <t>ZCYANEJE.CM</t>
  </si>
  <si>
    <t>cmdty Jefferson County, NE Soybean Yield Forecast</t>
  </si>
  <si>
    <t>ZSYANEJE.CM</t>
  </si>
  <si>
    <t>cmdty Jefferson County, PA Corn Yield Forecast</t>
  </si>
  <si>
    <t>ZCYAPAJE.CM</t>
  </si>
  <si>
    <t>cmdty Jefferson County, TN Corn Yield Forecast</t>
  </si>
  <si>
    <t>ZCYATNJE.CM</t>
  </si>
  <si>
    <t>cmdty Jefferson County, TN Soybean Yield Forecast</t>
  </si>
  <si>
    <t>ZSYATNJE.CM</t>
  </si>
  <si>
    <t>cmdty Jefferson County, WI Corn Yield Forecast</t>
  </si>
  <si>
    <t>ZCYAWIJE.CM</t>
  </si>
  <si>
    <t>cmdty Jefferson County, WI Soybean Yield Forecast</t>
  </si>
  <si>
    <t>ZSYAWIJE.CM</t>
  </si>
  <si>
    <t>cmdty Jennings County, IN Corn Yield Forecast</t>
  </si>
  <si>
    <t>ZCYAINJD.CM</t>
  </si>
  <si>
    <t>Jennings County</t>
  </si>
  <si>
    <t>cmdty Jennings County, IN Soybean Yield Forecast</t>
  </si>
  <si>
    <t>ZSYAINJD.CM</t>
  </si>
  <si>
    <t>cmdty Jerauld County, SD Corn Yield Forecast</t>
  </si>
  <si>
    <t>ZCYASDJE.CM</t>
  </si>
  <si>
    <t>Jerauld County</t>
  </si>
  <si>
    <t>cmdty Jerauld County, SD Soybean Yield Forecast</t>
  </si>
  <si>
    <t>ZSYASDJE.CM</t>
  </si>
  <si>
    <t>cmdty Jersey County, IL Corn Yield Forecast</t>
  </si>
  <si>
    <t>ZCYAILJC.CM</t>
  </si>
  <si>
    <t>Jersey County</t>
  </si>
  <si>
    <t>cmdty Jersey County, IL Soybean Yield Forecast</t>
  </si>
  <si>
    <t>ZSYAILJC.CM</t>
  </si>
  <si>
    <t>cmdty Jessamine County, KY Corn Yield Forecast</t>
  </si>
  <si>
    <t>ZCYAKYJB.CM</t>
  </si>
  <si>
    <t>Jessamine County</t>
  </si>
  <si>
    <t>cmdty Jessamine County, KY Soybean Yield Forecast</t>
  </si>
  <si>
    <t>ZSYAKYJB.CM</t>
  </si>
  <si>
    <t>cmdty Jewell County, KS Corn Yield Forecast</t>
  </si>
  <si>
    <t>ZCYAKSJB.CM</t>
  </si>
  <si>
    <t>Jewell County</t>
  </si>
  <si>
    <t>cmdty Jewell County, KS Soybean Yield Forecast</t>
  </si>
  <si>
    <t>ZSYAKSJB.CM</t>
  </si>
  <si>
    <t>cmdty Jim Wells County, TX Corn Yield Forecast</t>
  </si>
  <si>
    <t>ZCYATXJF.CM</t>
  </si>
  <si>
    <t>Jim Wells County</t>
  </si>
  <si>
    <t>cmdty Jo Daviess County, IL Corn Yield Forecast</t>
  </si>
  <si>
    <t>ZCYAILJO.CM</t>
  </si>
  <si>
    <t>Jo Daviess County</t>
  </si>
  <si>
    <t>cmdty Jo Daviess County, IL Soybean Yield Forecast</t>
  </si>
  <si>
    <t>ZSYAILJO.CM</t>
  </si>
  <si>
    <t>cmdty Johnson County, AR Corn Yield Forecast</t>
  </si>
  <si>
    <t>ZCYAARJO.CM</t>
  </si>
  <si>
    <t>Johnson County</t>
  </si>
  <si>
    <t>cmdty Johnson County, IA Corn Yield Forecast</t>
  </si>
  <si>
    <t>ZCYAIAJO.CM</t>
  </si>
  <si>
    <t>cmdty Johnson County, IA Soybean Yield Forecast</t>
  </si>
  <si>
    <t>ZSYAIAJO.CM</t>
  </si>
  <si>
    <t>cmdty Johnson County, IL Corn Yield Forecast</t>
  </si>
  <si>
    <t>ZCYAILJD.CM</t>
  </si>
  <si>
    <t>cmdty Johnson County, IL Soybean Yield Forecast</t>
  </si>
  <si>
    <t>ZSYAILJD.CM</t>
  </si>
  <si>
    <t>cmdty Johnson County, IN Corn Yield Forecast</t>
  </si>
  <si>
    <t>ZCYAINJO.CM</t>
  </si>
  <si>
    <t>cmdty Johnson County, IN Soybean Yield Forecast</t>
  </si>
  <si>
    <t>ZSYAINJO.CM</t>
  </si>
  <si>
    <t>cmdty Johnson County, KS Corn Yield Forecast</t>
  </si>
  <si>
    <t>ZCYAKSJO.CM</t>
  </si>
  <si>
    <t>cmdty Johnson County, KS Soybean Yield Forecast</t>
  </si>
  <si>
    <t>ZSYAKSJO.CM</t>
  </si>
  <si>
    <t>cmdty Johnson County, MO Corn Yield Forecast</t>
  </si>
  <si>
    <t>ZCYAMOJO.CM</t>
  </si>
  <si>
    <t>cmdty Johnson County, MO Soybean Yield Forecast</t>
  </si>
  <si>
    <t>ZSYAMOJO.CM</t>
  </si>
  <si>
    <t>cmdty Johnson County, NE Corn Yield Forecast</t>
  </si>
  <si>
    <t>ZCYANEJO.CM</t>
  </si>
  <si>
    <t>cmdty Johnson County, NE Soybean Yield Forecast</t>
  </si>
  <si>
    <t>ZSYANEJO.CM</t>
  </si>
  <si>
    <t>cmdty Johnson County, TN Corn Yield Forecast</t>
  </si>
  <si>
    <t>ZCYATNJO.CM</t>
  </si>
  <si>
    <t>cmdty Johnson County, TX Corn Yield Forecast</t>
  </si>
  <si>
    <t>ZCYATXJO.CM</t>
  </si>
  <si>
    <t>cmdty Johnston County, NC Corn Yield Forecast</t>
  </si>
  <si>
    <t>ZCYANCJO.CM</t>
  </si>
  <si>
    <t>Johnston County</t>
  </si>
  <si>
    <t>cmdty Johnston County, NC Soybean Yield Forecast</t>
  </si>
  <si>
    <t>ZSYANCJO.CM</t>
  </si>
  <si>
    <t>cmdty Jones County, IA Corn Yield Forecast</t>
  </si>
  <si>
    <t>ZCYAIAJC.CM</t>
  </si>
  <si>
    <t>Jones County</t>
  </si>
  <si>
    <t>cmdty Jones County, IA Soybean Yield Forecast</t>
  </si>
  <si>
    <t>ZSYAIAJC.CM</t>
  </si>
  <si>
    <t>cmdty Jones County, NC Corn Yield Forecast</t>
  </si>
  <si>
    <t>ZCYANCJB.CM</t>
  </si>
  <si>
    <t>cmdty Jones County, NC Soybean Yield Forecast</t>
  </si>
  <si>
    <t>ZSYANCJB.CM</t>
  </si>
  <si>
    <t>cmdty Jones County, SD Corn Yield Forecast</t>
  </si>
  <si>
    <t>ZCYASDJO.CM</t>
  </si>
  <si>
    <t>cmdty Jones County, SD Soybean Yield Forecast</t>
  </si>
  <si>
    <t>ZSYASDJO.CM</t>
  </si>
  <si>
    <t>cmdty Juneau County, WI Corn Yield Forecast</t>
  </si>
  <si>
    <t>ZCYAWIJU.CM</t>
  </si>
  <si>
    <t>Juneau County</t>
  </si>
  <si>
    <t>cmdty Juneau County, WI Soybean Yield Forecast</t>
  </si>
  <si>
    <t>ZSYAWIJU.CM</t>
  </si>
  <si>
    <t>cmdty Juniata County, PA Corn Yield Forecast</t>
  </si>
  <si>
    <t>ZCYAPAJU.CM</t>
  </si>
  <si>
    <t>Juniata County</t>
  </si>
  <si>
    <t>cmdty Kalamazoo County, MI Corn Yield Forecast</t>
  </si>
  <si>
    <t>ZCYAMIKA.CM</t>
  </si>
  <si>
    <t>Kalamazoo County</t>
  </si>
  <si>
    <t>cmdty Kalamazoo County, MI Soybean Yield Forecast</t>
  </si>
  <si>
    <t>ZSYAMIKA.CM</t>
  </si>
  <si>
    <t>cmdty Kalkaska County, MI Corn Yield Forecast</t>
  </si>
  <si>
    <t>ZCYAMIKB.CM</t>
  </si>
  <si>
    <t>Kalkaska County</t>
  </si>
  <si>
    <t>cmdty Kanabec County, MN Corn Yield Forecast</t>
  </si>
  <si>
    <t>ZCYAMNKA.CM</t>
  </si>
  <si>
    <t>Kanabec County</t>
  </si>
  <si>
    <t>cmdty Kanabec County, MN Soybean Yield Forecast</t>
  </si>
  <si>
    <t>ZSYAMNKA.CM</t>
  </si>
  <si>
    <t>cmdty Kandiyohi County, MN Corn Yield Forecast</t>
  </si>
  <si>
    <t>ZCYAMNKB.CM</t>
  </si>
  <si>
    <t>Kandiyohi County</t>
  </si>
  <si>
    <t>cmdty Kandiyohi County, MN Soybean Yield Forecast</t>
  </si>
  <si>
    <t>ZSYAMNKB.CM</t>
  </si>
  <si>
    <t>cmdty Kane County, IL Corn Yield Forecast</t>
  </si>
  <si>
    <t>ZCYAILKA.CM</t>
  </si>
  <si>
    <t>Kane County</t>
  </si>
  <si>
    <t>cmdty Kane County, IL Soybean Yield Forecast</t>
  </si>
  <si>
    <t>ZSYAILKA.CM</t>
  </si>
  <si>
    <t>cmdty Kankakee County, IL Corn Yield Forecast</t>
  </si>
  <si>
    <t>ZCYAILKB.CM</t>
  </si>
  <si>
    <t>Kankakee County</t>
  </si>
  <si>
    <t>cmdty Kankakee County, IL Soybean Yield Forecast</t>
  </si>
  <si>
    <t>ZSYAILKB.CM</t>
  </si>
  <si>
    <t>cmdty Kansas Corn Yield Forecast</t>
  </si>
  <si>
    <t>ZCYAKS.CM</t>
  </si>
  <si>
    <t>cmdty Kansas Soybean Yield Forecast</t>
  </si>
  <si>
    <t>ZSYAKS.CM</t>
  </si>
  <si>
    <t>cmdty Karnes County, TX Corn Yield Forecast</t>
  </si>
  <si>
    <t>ZCYATXKA.CM</t>
  </si>
  <si>
    <t>Karnes County</t>
  </si>
  <si>
    <t>cmdty Kearney County, NE Corn Yield Forecast</t>
  </si>
  <si>
    <t>ZCYANEKE.CM</t>
  </si>
  <si>
    <t>Kearney County</t>
  </si>
  <si>
    <t>cmdty Kearney County, NE Soybean Yield Forecast</t>
  </si>
  <si>
    <t>ZSYANEKE.CM</t>
  </si>
  <si>
    <t>cmdty Kearny County, KS Corn Yield Forecast</t>
  </si>
  <si>
    <t>ZCYAKSKE.CM</t>
  </si>
  <si>
    <t>Kearny County</t>
  </si>
  <si>
    <t>cmdty Keith County, NE Corn Yield Forecast</t>
  </si>
  <si>
    <t>ZCYANEKA.CM</t>
  </si>
  <si>
    <t>Keith County</t>
  </si>
  <si>
    <t>cmdty Keith County, NE Soybean Yield Forecast</t>
  </si>
  <si>
    <t>ZSYANEKA.CM</t>
  </si>
  <si>
    <t>cmdty Kendall County, IL Corn Yield Forecast</t>
  </si>
  <si>
    <t>ZCYAILKE.CM</t>
  </si>
  <si>
    <t>Kendall County</t>
  </si>
  <si>
    <t>cmdty Kendall County, IL Soybean Yield Forecast</t>
  </si>
  <si>
    <t>ZSYAILKE.CM</t>
  </si>
  <si>
    <t>cmdty Kenosha County, WI Corn Yield Forecast</t>
  </si>
  <si>
    <t>ZCYAWIKE.CM</t>
  </si>
  <si>
    <t>Kenosha County</t>
  </si>
  <si>
    <t>cmdty Kenosha County, WI Soybean Yield Forecast</t>
  </si>
  <si>
    <t>ZSYAWIKE.CM</t>
  </si>
  <si>
    <t>cmdty Kent County, MI Corn Yield Forecast</t>
  </si>
  <si>
    <t>ZCYAMIKE.CM</t>
  </si>
  <si>
    <t>Kent County</t>
  </si>
  <si>
    <t>cmdty Kent County, MI Soybean Yield Forecast</t>
  </si>
  <si>
    <t>ZSYAMIKE.CM</t>
  </si>
  <si>
    <t>cmdty Kentucky Corn Yield Forecast</t>
  </si>
  <si>
    <t>ZCYAKY.CM</t>
  </si>
  <si>
    <t>cmdty Kentucky Soybean Yield Forecast</t>
  </si>
  <si>
    <t>ZSYAKY.CM</t>
  </si>
  <si>
    <t>cmdty Keokuk County, IA Corn Yield Forecast</t>
  </si>
  <si>
    <t>ZCYAIAKE.CM</t>
  </si>
  <si>
    <t>Keokuk County</t>
  </si>
  <si>
    <t>cmdty Keokuk County, IA Soybean Yield Forecast</t>
  </si>
  <si>
    <t>ZSYAIAKE.CM</t>
  </si>
  <si>
    <t>cmdty Kewaunee County, WI Corn Yield Forecast</t>
  </si>
  <si>
    <t>ZCYAWIKA.CM</t>
  </si>
  <si>
    <t>Kewaunee County</t>
  </si>
  <si>
    <t>cmdty Kewaunee County, WI Soybean Yield Forecast</t>
  </si>
  <si>
    <t>ZSYAWIKA.CM</t>
  </si>
  <si>
    <t>cmdty Keya Paha County, NE Corn Yield Forecast</t>
  </si>
  <si>
    <t>ZCYANEKB.CM</t>
  </si>
  <si>
    <t>Keya Paha County</t>
  </si>
  <si>
    <t>cmdty Keya Paha County, NE Soybean Yield Forecast</t>
  </si>
  <si>
    <t>ZSYANEKB.CM</t>
  </si>
  <si>
    <t>cmdty Kidder County, ND Corn Yield Forecast</t>
  </si>
  <si>
    <t>ZCYANDKI.CM</t>
  </si>
  <si>
    <t>Kidder County</t>
  </si>
  <si>
    <t>cmdty Kidder County, ND Soybean Yield Forecast</t>
  </si>
  <si>
    <t>ZSYANDKI.CM</t>
  </si>
  <si>
    <t>cmdty Kimball County, NE Corn Yield Forecast</t>
  </si>
  <si>
    <t>ZCYANEKI.CM</t>
  </si>
  <si>
    <t>Kimball County</t>
  </si>
  <si>
    <t>cmdty Kingman County, KS Corn Yield Forecast</t>
  </si>
  <si>
    <t>ZCYAKSKI.CM</t>
  </si>
  <si>
    <t>Kingman County</t>
  </si>
  <si>
    <t>cmdty Kingman County, KS Soybean Yield Forecast</t>
  </si>
  <si>
    <t>ZSYAKSKI.CM</t>
  </si>
  <si>
    <t>cmdty Kingsbury County, SD Corn Yield Forecast</t>
  </si>
  <si>
    <t>ZCYASDKI.CM</t>
  </si>
  <si>
    <t>Kingsbury County</t>
  </si>
  <si>
    <t>cmdty Kingsbury County, SD Soybean Yield Forecast</t>
  </si>
  <si>
    <t>ZSYASDKI.CM</t>
  </si>
  <si>
    <t>cmdty Kiowa County, CO Corn Yield Forecast</t>
  </si>
  <si>
    <t>ZCYACOKI.CM</t>
  </si>
  <si>
    <t>Kiowa County</t>
  </si>
  <si>
    <t>cmdty Kiowa County, KS Corn Yield Forecast</t>
  </si>
  <si>
    <t>ZCYAKSKA.CM</t>
  </si>
  <si>
    <t>cmdty Kiowa County, KS Soybean Yield Forecast</t>
  </si>
  <si>
    <t>ZSYAKSKA.CM</t>
  </si>
  <si>
    <t>cmdty Kit Carson County, CO Corn Yield Forecast</t>
  </si>
  <si>
    <t>ZCYACOKA.CM</t>
  </si>
  <si>
    <t>Kit Carson County</t>
  </si>
  <si>
    <t>cmdty Kittson County, MN Corn Yield Forecast</t>
  </si>
  <si>
    <t>ZCYAMNKI.CM</t>
  </si>
  <si>
    <t>Kittson County</t>
  </si>
  <si>
    <t>cmdty Kittson County, MN Soybean Yield Forecast</t>
  </si>
  <si>
    <t>ZSYAMNKI.CM</t>
  </si>
  <si>
    <t>cmdty Kleberg County, TX Corn Yield Forecast</t>
  </si>
  <si>
    <t>ZCYATXKL.CM</t>
  </si>
  <si>
    <t>Kleberg County</t>
  </si>
  <si>
    <t>cmdty Knox County, IL Corn Yield Forecast</t>
  </si>
  <si>
    <t>ZCYAILKN.CM</t>
  </si>
  <si>
    <t>Knox County</t>
  </si>
  <si>
    <t>cmdty Knox County, IL Soybean Yield Forecast</t>
  </si>
  <si>
    <t>ZSYAILKN.CM</t>
  </si>
  <si>
    <t>cmdty Knox County, IN Corn Yield Forecast</t>
  </si>
  <si>
    <t>ZCYAINKN.CM</t>
  </si>
  <si>
    <t>cmdty Knox County, IN Soybean Yield Forecast</t>
  </si>
  <si>
    <t>ZSYAINKN.CM</t>
  </si>
  <si>
    <t>cmdty Knox County, KY Corn Yield Forecast</t>
  </si>
  <si>
    <t>ZCYAKYKA.CM</t>
  </si>
  <si>
    <t>cmdty Knox County, MO Corn Yield Forecast</t>
  </si>
  <si>
    <t>ZCYAMOKN.CM</t>
  </si>
  <si>
    <t>cmdty Knox County, MO Soybean Yield Forecast</t>
  </si>
  <si>
    <t>ZSYAMOKN.CM</t>
  </si>
  <si>
    <t>cmdty Knox County, NE Corn Yield Forecast</t>
  </si>
  <si>
    <t>ZCYANEKN.CM</t>
  </si>
  <si>
    <t>cmdty Knox County, NE Soybean Yield Forecast</t>
  </si>
  <si>
    <t>ZSYANEKN.CM</t>
  </si>
  <si>
    <t>cmdty Knox County, OH Corn Yield Forecast</t>
  </si>
  <si>
    <t>ZCYAOHKN.CM</t>
  </si>
  <si>
    <t>cmdty Knox County, OH Soybean Yield Forecast</t>
  </si>
  <si>
    <t>ZSYAOHKN.CM</t>
  </si>
  <si>
    <t>cmdty Knox County, TN Corn Yield Forecast</t>
  </si>
  <si>
    <t>ZCYATNKN.CM</t>
  </si>
  <si>
    <t>cmdty Knox County, TN Soybean Yield Forecast</t>
  </si>
  <si>
    <t>ZSYATNKN.CM</t>
  </si>
  <si>
    <t>cmdty Koochiching County, MN Corn Yield Forecast</t>
  </si>
  <si>
    <t>ZCYAMNKO.CM</t>
  </si>
  <si>
    <t>Koochiching County</t>
  </si>
  <si>
    <t>cmdty Kosciusko County, IN Corn Yield Forecast</t>
  </si>
  <si>
    <t>ZCYAINKO.CM</t>
  </si>
  <si>
    <t>Kosciusko County</t>
  </si>
  <si>
    <t>cmdty Kosciusko County, IN Soybean Yield Forecast</t>
  </si>
  <si>
    <t>ZSYAINKO.CM</t>
  </si>
  <si>
    <t>cmdty Kossuth County, IA Corn Yield Forecast</t>
  </si>
  <si>
    <t>ZCYAIAKO.CM</t>
  </si>
  <si>
    <t>Kossuth County</t>
  </si>
  <si>
    <t>cmdty Kossuth County, IA Soybean Yield Forecast</t>
  </si>
  <si>
    <t>ZSYAIAKO.CM</t>
  </si>
  <si>
    <t>cmdty KS CRD 10 Corn Yield Forecast</t>
  </si>
  <si>
    <t>ZCYAKS10.CM</t>
  </si>
  <si>
    <t>cmdty KS CRD 10 Soybean Yield Forecast</t>
  </si>
  <si>
    <t>ZSYAKS10.CM</t>
  </si>
  <si>
    <t>cmdty KS CRD 20 Corn Yield Forecast</t>
  </si>
  <si>
    <t>ZCYAKS20.CM</t>
  </si>
  <si>
    <t>cmdty KS CRD 20 Soybean Yield Forecast</t>
  </si>
  <si>
    <t>ZSYAKS20.CM</t>
  </si>
  <si>
    <t>cmdty KS CRD 30 Corn Yield Forecast</t>
  </si>
  <si>
    <t>ZCYAKS30.CM</t>
  </si>
  <si>
    <t>cmdty KS CRD 30 Soybean Yield Forecast</t>
  </si>
  <si>
    <t>ZSYAKS30.CM</t>
  </si>
  <si>
    <t>cmdty KS CRD 40 Corn Yield Forecast</t>
  </si>
  <si>
    <t>ZCYAKS40.CM</t>
  </si>
  <si>
    <t>cmdty KS CRD 40 Soybean Yield Forecast</t>
  </si>
  <si>
    <t>ZSYAKS40.CM</t>
  </si>
  <si>
    <t>cmdty KS CRD 50 Corn Yield Forecast</t>
  </si>
  <si>
    <t>ZCYAKS50.CM</t>
  </si>
  <si>
    <t>cmdty KS CRD 50 Soybean Yield Forecast</t>
  </si>
  <si>
    <t>ZSYAKS50.CM</t>
  </si>
  <si>
    <t>cmdty KS CRD 60 Corn Yield Forecast</t>
  </si>
  <si>
    <t>ZCYAKS60.CM</t>
  </si>
  <si>
    <t>cmdty KS CRD 60 Soybean Yield Forecast</t>
  </si>
  <si>
    <t>ZSYAKS60.CM</t>
  </si>
  <si>
    <t>cmdty KS CRD 70 Corn Yield Forecast</t>
  </si>
  <si>
    <t>ZCYAKS70.CM</t>
  </si>
  <si>
    <t>cmdty KS CRD 70 Soybean Yield Forecast</t>
  </si>
  <si>
    <t>ZSYAKS70.CM</t>
  </si>
  <si>
    <t>cmdty KS CRD 80 Corn Yield Forecast</t>
  </si>
  <si>
    <t>ZCYAKS80.CM</t>
  </si>
  <si>
    <t>cmdty KS CRD 80 Soybean Yield Forecast</t>
  </si>
  <si>
    <t>ZSYAKS80.CM</t>
  </si>
  <si>
    <t>cmdty KS CRD 90 Corn Yield Forecast</t>
  </si>
  <si>
    <t>ZCYAKS90.CM</t>
  </si>
  <si>
    <t>cmdty KS CRD 90 Soybean Yield Forecast</t>
  </si>
  <si>
    <t>ZSYAKS90.CM</t>
  </si>
  <si>
    <t>cmdty KY CRD 10 Corn Yield Forecast</t>
  </si>
  <si>
    <t>ZCYAKY10.CM</t>
  </si>
  <si>
    <t>cmdty KY CRD 10 Soybean Yield Forecast</t>
  </si>
  <si>
    <t>ZSYAKY10.CM</t>
  </si>
  <si>
    <t>cmdty KY CRD 20 Corn Yield Forecast</t>
  </si>
  <si>
    <t>ZCYAKY20.CM</t>
  </si>
  <si>
    <t>cmdty KY CRD 20 Soybean Yield Forecast</t>
  </si>
  <si>
    <t>ZSYAKY20.CM</t>
  </si>
  <si>
    <t>cmdty KY CRD 30 Corn Yield Forecast</t>
  </si>
  <si>
    <t>ZCYAKY30.CM</t>
  </si>
  <si>
    <t>cmdty KY CRD 30 Soybean Yield Forecast</t>
  </si>
  <si>
    <t>ZSYAKY30.CM</t>
  </si>
  <si>
    <t>cmdty KY CRD 40 Corn Yield Forecast</t>
  </si>
  <si>
    <t>ZCYAKY40.CM</t>
  </si>
  <si>
    <t>cmdty KY CRD 40 Soybean Yield Forecast</t>
  </si>
  <si>
    <t>ZSYAKY40.CM</t>
  </si>
  <si>
    <t>cmdty KY CRD 50 Corn Yield Forecast</t>
  </si>
  <si>
    <t>ZCYAKY50.CM</t>
  </si>
  <si>
    <t>cmdty KY CRD 50 Soybean Yield Forecast</t>
  </si>
  <si>
    <t>ZSYAKY50.CM</t>
  </si>
  <si>
    <t>cmdty KY CRD 60 Corn Yield Forecast</t>
  </si>
  <si>
    <t>ZCYAKY60.CM</t>
  </si>
  <si>
    <t>cmdty KY CRD 60 Soybean Yield Forecast</t>
  </si>
  <si>
    <t>ZSYAKY60.CM</t>
  </si>
  <si>
    <t>cmdty Labette County, KS Corn Yield Forecast</t>
  </si>
  <si>
    <t>ZCYAKSLA.CM</t>
  </si>
  <si>
    <t>Labette County</t>
  </si>
  <si>
    <t>cmdty Labette County, KS Soybean Yield Forecast</t>
  </si>
  <si>
    <t>ZSYAKSLA.CM</t>
  </si>
  <si>
    <t>cmdty Lackawanna County, PA Corn Yield Forecast</t>
  </si>
  <si>
    <t>ZCYAPALA.CM</t>
  </si>
  <si>
    <t>Lackawanna County</t>
  </si>
  <si>
    <t>cmdty Laclede County, MO Corn Yield Forecast</t>
  </si>
  <si>
    <t>ZCYAMOLA.CM</t>
  </si>
  <si>
    <t>Laclede County</t>
  </si>
  <si>
    <t>cmdty Laclede County, MO Soybean Yield Forecast</t>
  </si>
  <si>
    <t>ZSYAMOLA.CM</t>
  </si>
  <si>
    <t>cmdty Lac Qui Parle County, MN Corn Yield Forecast</t>
  </si>
  <si>
    <t>ZCYAMNLA.CM</t>
  </si>
  <si>
    <t>Lac Qui Parle County</t>
  </si>
  <si>
    <t>cmdty Lac Qui Parle County, MN Soybean Yield Forecast</t>
  </si>
  <si>
    <t>ZSYAMNLA.CM</t>
  </si>
  <si>
    <t>cmdty La Crosse County, WI Corn Yield Forecast</t>
  </si>
  <si>
    <t>ZCYAWILA.CM</t>
  </si>
  <si>
    <t>La Crosse County</t>
  </si>
  <si>
    <t>cmdty La Crosse County, WI Soybean Yield Forecast</t>
  </si>
  <si>
    <t>ZSYAWILA.CM</t>
  </si>
  <si>
    <t>cmdty Lafayette County, AR Corn Yield Forecast</t>
  </si>
  <si>
    <t>ZCYAARLA.CM</t>
  </si>
  <si>
    <t>Lafayette County</t>
  </si>
  <si>
    <t>cmdty Lafayette County, AR Soybean Yield Forecast</t>
  </si>
  <si>
    <t>ZSYAARLA.CM</t>
  </si>
  <si>
    <t>cmdty Lafayette County, MO Corn Yield Forecast</t>
  </si>
  <si>
    <t>ZCYAMOLB.CM</t>
  </si>
  <si>
    <t>cmdty Lafayette County, MO Soybean Yield Forecast</t>
  </si>
  <si>
    <t>ZSYAMOLB.CM</t>
  </si>
  <si>
    <t>cmdty Lafayette County, MS Soybean Yield Forecast</t>
  </si>
  <si>
    <t>ZSYAMSLA.CM</t>
  </si>
  <si>
    <t>cmdty Lafayette County, WI Corn Yield Forecast</t>
  </si>
  <si>
    <t>ZCYAWILB.CM</t>
  </si>
  <si>
    <t>cmdty Lafayette County, WI Soybean Yield Forecast</t>
  </si>
  <si>
    <t>ZSYAWILB.CM</t>
  </si>
  <si>
    <t>cmdty Lagrange County, IN Corn Yield Forecast</t>
  </si>
  <si>
    <t>ZCYAINLA.CM</t>
  </si>
  <si>
    <t>Lagrange County</t>
  </si>
  <si>
    <t>cmdty Lagrange County, IN Soybean Yield Forecast</t>
  </si>
  <si>
    <t>ZSYAINLA.CM</t>
  </si>
  <si>
    <t>cmdty Lake County, IL Corn Yield Forecast</t>
  </si>
  <si>
    <t>ZCYAILLA.CM</t>
  </si>
  <si>
    <t>Lake County</t>
  </si>
  <si>
    <t>cmdty Lake County, IL Soybean Yield Forecast</t>
  </si>
  <si>
    <t>ZSYAILLA.CM</t>
  </si>
  <si>
    <t>cmdty Lake County, IN Corn Yield Forecast</t>
  </si>
  <si>
    <t>ZCYAINLB.CM</t>
  </si>
  <si>
    <t>cmdty Lake County, IN Soybean Yield Forecast</t>
  </si>
  <si>
    <t>ZSYAINLB.CM</t>
  </si>
  <si>
    <t>cmdty Lake County, MI Corn Yield Forecast</t>
  </si>
  <si>
    <t>ZCYAMILA.CM</t>
  </si>
  <si>
    <t>cmdty Lake County, SD Corn Yield Forecast</t>
  </si>
  <si>
    <t>ZCYASDLA.CM</t>
  </si>
  <si>
    <t>cmdty Lake County, SD Soybean Yield Forecast</t>
  </si>
  <si>
    <t>ZSYASDLA.CM</t>
  </si>
  <si>
    <t>cmdty Lake County, TN Corn Yield Forecast</t>
  </si>
  <si>
    <t>ZCYATNLA.CM</t>
  </si>
  <si>
    <t>cmdty Lake County, TN Soybean Yield Forecast</t>
  </si>
  <si>
    <t>ZSYATNLA.CM</t>
  </si>
  <si>
    <t>cmdty Lamar County, MS Soybean Yield Forecast</t>
  </si>
  <si>
    <t>ZSYAMSLB.CM</t>
  </si>
  <si>
    <t>Lamar County</t>
  </si>
  <si>
    <t>cmdty Lamar County, TX Corn Yield Forecast</t>
  </si>
  <si>
    <t>ZCYATXLA.CM</t>
  </si>
  <si>
    <t>cmdty Lamb County, TX Corn Yield Forecast</t>
  </si>
  <si>
    <t>ZCYATXLB.CM</t>
  </si>
  <si>
    <t>Lamb County</t>
  </si>
  <si>
    <t>cmdty La Moure County, ND Corn Yield Forecast</t>
  </si>
  <si>
    <t>ZCYANDLA.CM</t>
  </si>
  <si>
    <t>La Moure County</t>
  </si>
  <si>
    <t>cmdty La Moure County, ND Soybean Yield Forecast</t>
  </si>
  <si>
    <t>ZSYANDLA.CM</t>
  </si>
  <si>
    <t>cmdty Lancaster County, NE Corn Yield Forecast</t>
  </si>
  <si>
    <t>ZCYANELA.CM</t>
  </si>
  <si>
    <t>Lancaster County</t>
  </si>
  <si>
    <t>cmdty Lancaster County, NE Soybean Yield Forecast</t>
  </si>
  <si>
    <t>ZSYANELA.CM</t>
  </si>
  <si>
    <t>cmdty Lancaster County, PA Corn Yield Forecast</t>
  </si>
  <si>
    <t>ZCYAPALB.CM</t>
  </si>
  <si>
    <t>cmdty Lane County, KS Corn Yield Forecast</t>
  </si>
  <si>
    <t>ZCYAKSLB.CM</t>
  </si>
  <si>
    <t>Lane County</t>
  </si>
  <si>
    <t>cmdty Lane County, KS Soybean Yield Forecast</t>
  </si>
  <si>
    <t>ZSYAKSLB.CM</t>
  </si>
  <si>
    <t>cmdty Langlade County, WI Corn Yield Forecast</t>
  </si>
  <si>
    <t>ZCYAWILC.CM</t>
  </si>
  <si>
    <t>Langlade County</t>
  </si>
  <si>
    <t>cmdty Langlade County, WI Soybean Yield Forecast</t>
  </si>
  <si>
    <t>ZSYAWILC.CM</t>
  </si>
  <si>
    <t>cmdty Lapeer County, MI Corn Yield Forecast</t>
  </si>
  <si>
    <t>ZCYAMILB.CM</t>
  </si>
  <si>
    <t>Lapeer County</t>
  </si>
  <si>
    <t>cmdty Lapeer County, MI Soybean Yield Forecast</t>
  </si>
  <si>
    <t>ZSYAMILB.CM</t>
  </si>
  <si>
    <t>cmdty La Porte County, IN Corn Yield Forecast</t>
  </si>
  <si>
    <t>ZCYAINLC.CM</t>
  </si>
  <si>
    <t>La Porte County</t>
  </si>
  <si>
    <t>cmdty La Porte County, IN Soybean Yield Forecast</t>
  </si>
  <si>
    <t>ZSYAINLC.CM</t>
  </si>
  <si>
    <t>cmdty Larimer County, CO Corn Yield Forecast</t>
  </si>
  <si>
    <t>ZCYACOLC.CM</t>
  </si>
  <si>
    <t>Larimer County</t>
  </si>
  <si>
    <t>cmdty Larue County, KY Corn Yield Forecast</t>
  </si>
  <si>
    <t>ZCYAKYLA.CM</t>
  </si>
  <si>
    <t>Larue County</t>
  </si>
  <si>
    <t>cmdty Larue County, KY Soybean Yield Forecast</t>
  </si>
  <si>
    <t>ZSYAKYLA.CM</t>
  </si>
  <si>
    <t>cmdty LaSalle County, IL Corn Yield Forecast</t>
  </si>
  <si>
    <t>ZCYAILLB.CM</t>
  </si>
  <si>
    <t>LaSalle County</t>
  </si>
  <si>
    <t>cmdty LaSalle County, IL Soybean Yield Forecast</t>
  </si>
  <si>
    <t>ZSYAILLB.CM</t>
  </si>
  <si>
    <t>cmdty Lauderdale County, TN Corn Yield Forecast</t>
  </si>
  <si>
    <t>ZCYATNLB.CM</t>
  </si>
  <si>
    <t>Lauderdale County</t>
  </si>
  <si>
    <t>cmdty Lauderdale County, TN Soybean Yield Forecast</t>
  </si>
  <si>
    <t>ZSYATNLB.CM</t>
  </si>
  <si>
    <t>cmdty Lavaca County, TX Corn Yield Forecast</t>
  </si>
  <si>
    <t>ZCYATXLF.CM</t>
  </si>
  <si>
    <t>Lavaca County</t>
  </si>
  <si>
    <t>cmdty Lawrence County, AR Corn Yield Forecast</t>
  </si>
  <si>
    <t>ZCYAARLB.CM</t>
  </si>
  <si>
    <t>Lawrence County</t>
  </si>
  <si>
    <t>cmdty Lawrence County, AR Soybean Yield Forecast</t>
  </si>
  <si>
    <t>ZSYAARLB.CM</t>
  </si>
  <si>
    <t>cmdty Lawrence County, IL Corn Yield Forecast</t>
  </si>
  <si>
    <t>ZCYAILLC.CM</t>
  </si>
  <si>
    <t>cmdty Lawrence County, IL Soybean Yield Forecast</t>
  </si>
  <si>
    <t>ZSYAILLC.CM</t>
  </si>
  <si>
    <t>cmdty Lawrence County, IN Corn Yield Forecast</t>
  </si>
  <si>
    <t>ZCYAINLD.CM</t>
  </si>
  <si>
    <t>cmdty Lawrence County, IN Soybean Yield Forecast</t>
  </si>
  <si>
    <t>ZSYAINLD.CM</t>
  </si>
  <si>
    <t>cmdty Lawrence County, MO Corn Yield Forecast</t>
  </si>
  <si>
    <t>ZCYAMOLC.CM</t>
  </si>
  <si>
    <t>cmdty Lawrence County, MO Soybean Yield Forecast</t>
  </si>
  <si>
    <t>ZSYAMOLC.CM</t>
  </si>
  <si>
    <t>cmdty Lawrence County, MS Soybean Yield Forecast</t>
  </si>
  <si>
    <t>ZSYAMSLD.CM</t>
  </si>
  <si>
    <t>cmdty Lawrence County, OH Corn Yield Forecast</t>
  </si>
  <si>
    <t>ZCYAOHLB.CM</t>
  </si>
  <si>
    <t>cmdty Lawrence County, OH Soybean Yield Forecast</t>
  </si>
  <si>
    <t>ZSYAOHLB.CM</t>
  </si>
  <si>
    <t>cmdty Lawrence County, PA Corn Yield Forecast</t>
  </si>
  <si>
    <t>ZCYAPALC.CM</t>
  </si>
  <si>
    <t>cmdty Lawrence County, SD Corn Yield Forecast</t>
  </si>
  <si>
    <t>ZCYASDLB.CM</t>
  </si>
  <si>
    <t>cmdty Lawrence County, TN Corn Yield Forecast</t>
  </si>
  <si>
    <t>ZCYATNLC.CM</t>
  </si>
  <si>
    <t>cmdty Lawrence County, TN Soybean Yield Forecast</t>
  </si>
  <si>
    <t>ZSYATNLC.CM</t>
  </si>
  <si>
    <t>cmdty Leavenworth County, KS Corn Yield Forecast</t>
  </si>
  <si>
    <t>ZCYAKSLE.CM</t>
  </si>
  <si>
    <t>Leavenworth County</t>
  </si>
  <si>
    <t>cmdty Leavenworth County, KS Soybean Yield Forecast</t>
  </si>
  <si>
    <t>ZSYAKSLE.CM</t>
  </si>
  <si>
    <t>cmdty Lebanon County, PA Corn Yield Forecast</t>
  </si>
  <si>
    <t>ZCYAPALE.CM</t>
  </si>
  <si>
    <t>Lebanon County</t>
  </si>
  <si>
    <t>cmdty Lee County, AR Corn Yield Forecast</t>
  </si>
  <si>
    <t>ZCYAARLE.CM</t>
  </si>
  <si>
    <t>Lee County</t>
  </si>
  <si>
    <t>cmdty Lee County, AR Soybean Yield Forecast</t>
  </si>
  <si>
    <t>ZSYAARLE.CM</t>
  </si>
  <si>
    <t>cmdty Lee County, IA Corn Yield Forecast</t>
  </si>
  <si>
    <t>ZCYAIALE.CM</t>
  </si>
  <si>
    <t>cmdty Lee County, IA Soybean Yield Forecast</t>
  </si>
  <si>
    <t>ZSYAIALE.CM</t>
  </si>
  <si>
    <t>cmdty Lee County, IL Corn Yield Forecast</t>
  </si>
  <si>
    <t>ZCYAILLE.CM</t>
  </si>
  <si>
    <t>cmdty Lee County, IL Soybean Yield Forecast</t>
  </si>
  <si>
    <t>ZSYAILLE.CM</t>
  </si>
  <si>
    <t>cmdty Lee County, MS Soybean Yield Forecast</t>
  </si>
  <si>
    <t>ZSYAMSLF.CM</t>
  </si>
  <si>
    <t>cmdty Lee County, NC Corn Yield Forecast</t>
  </si>
  <si>
    <t>ZCYANCLE.CM</t>
  </si>
  <si>
    <t>cmdty Lee County, NC Soybean Yield Forecast</t>
  </si>
  <si>
    <t>ZSYANCLE.CM</t>
  </si>
  <si>
    <t>cmdty Leelanau County, MI Corn Yield Forecast</t>
  </si>
  <si>
    <t>ZCYAMILE.CM</t>
  </si>
  <si>
    <t>Leelanau County</t>
  </si>
  <si>
    <t>cmdty Leflore County, MS Soybean Yield Forecast</t>
  </si>
  <si>
    <t>ZSYAMSLG.CM</t>
  </si>
  <si>
    <t>Leflore County</t>
  </si>
  <si>
    <t>cmdty Lehigh County, PA Corn Yield Forecast</t>
  </si>
  <si>
    <t>ZCYAPALD.CM</t>
  </si>
  <si>
    <t>Lehigh County</t>
  </si>
  <si>
    <t>cmdty Lenawee County, MI Corn Yield Forecast</t>
  </si>
  <si>
    <t>ZCYAMILC.CM</t>
  </si>
  <si>
    <t>Lenawee County</t>
  </si>
  <si>
    <t>cmdty Lenawee County, MI Soybean Yield Forecast</t>
  </si>
  <si>
    <t>ZSYAMILC.CM</t>
  </si>
  <si>
    <t>cmdty Lenoir County, NC Corn Yield Forecast</t>
  </si>
  <si>
    <t>ZCYANCLA.CM</t>
  </si>
  <si>
    <t>Lenoir County</t>
  </si>
  <si>
    <t>cmdty Lenoir County, NC Soybean Yield Forecast</t>
  </si>
  <si>
    <t>ZSYANCLA.CM</t>
  </si>
  <si>
    <t>cmdty Le Sueur County, MN Corn Yield Forecast</t>
  </si>
  <si>
    <t>ZCYAMNLE.CM</t>
  </si>
  <si>
    <t>Le Sueur County</t>
  </si>
  <si>
    <t>cmdty Le Sueur County, MN Soybean Yield Forecast</t>
  </si>
  <si>
    <t>ZSYAMNLE.CM</t>
  </si>
  <si>
    <t>cmdty Lewis County, KY Corn Yield Forecast</t>
  </si>
  <si>
    <t>ZCYAKYLG.CM</t>
  </si>
  <si>
    <t>Lewis County</t>
  </si>
  <si>
    <t>cmdty Lewis County, KY Soybean Yield Forecast</t>
  </si>
  <si>
    <t>ZSYAKYLG.CM</t>
  </si>
  <si>
    <t>cmdty Lewis County, MO Corn Yield Forecast</t>
  </si>
  <si>
    <t>ZCYAMOLE.CM</t>
  </si>
  <si>
    <t>cmdty Lewis County, MO Soybean Yield Forecast</t>
  </si>
  <si>
    <t>ZSYAMOLE.CM</t>
  </si>
  <si>
    <t>cmdty Liberty County, TX Corn Yield Forecast</t>
  </si>
  <si>
    <t>ZCYATXLI.CM</t>
  </si>
  <si>
    <t>Liberty County</t>
  </si>
  <si>
    <t>cmdty Licking County, OH Corn Yield Forecast</t>
  </si>
  <si>
    <t>ZCYAOHLI.CM</t>
  </si>
  <si>
    <t>Licking County</t>
  </si>
  <si>
    <t>cmdty Licking County, OH Soybean Yield Forecast</t>
  </si>
  <si>
    <t>ZSYAOHLI.CM</t>
  </si>
  <si>
    <t>cmdty Limestone County, TX Corn Yield Forecast</t>
  </si>
  <si>
    <t>ZCYATXLH.CM</t>
  </si>
  <si>
    <t>Limestone County</t>
  </si>
  <si>
    <t>cmdty Lincoln County, AR Corn Yield Forecast</t>
  </si>
  <si>
    <t>ZCYAARLI.CM</t>
  </si>
  <si>
    <t>Lincoln County</t>
  </si>
  <si>
    <t>cmdty Lincoln County, AR Soybean Yield Forecast</t>
  </si>
  <si>
    <t>ZSYAARLI.CM</t>
  </si>
  <si>
    <t>cmdty Lincoln County, CO Corn Yield Forecast</t>
  </si>
  <si>
    <t>ZCYACOLI.CM</t>
  </si>
  <si>
    <t>cmdty Lincoln County, KS Corn Yield Forecast</t>
  </si>
  <si>
    <t>ZCYAKSLI.CM</t>
  </si>
  <si>
    <t>cmdty Lincoln County, KS Soybean Yield Forecast</t>
  </si>
  <si>
    <t>ZSYAKSLI.CM</t>
  </si>
  <si>
    <t>cmdty Lincoln County, KY Corn Yield Forecast</t>
  </si>
  <si>
    <t>ZCYAKYLI.CM</t>
  </si>
  <si>
    <t>cmdty Lincoln County, KY Soybean Yield Forecast</t>
  </si>
  <si>
    <t>ZSYAKYLI.CM</t>
  </si>
  <si>
    <t>cmdty Lincoln County, MN Corn Yield Forecast</t>
  </si>
  <si>
    <t>ZCYAMNLI.CM</t>
  </si>
  <si>
    <t>cmdty Lincoln County, MN Soybean Yield Forecast</t>
  </si>
  <si>
    <t>ZSYAMNLI.CM</t>
  </si>
  <si>
    <t>cmdty Lincoln County, MO Corn Yield Forecast</t>
  </si>
  <si>
    <t>ZCYAMOLI.CM</t>
  </si>
  <si>
    <t>cmdty Lincoln County, MO Soybean Yield Forecast</t>
  </si>
  <si>
    <t>ZSYAMOLI.CM</t>
  </si>
  <si>
    <t>cmdty Lincoln County, NC Corn Yield Forecast</t>
  </si>
  <si>
    <t>ZCYANCLI.CM</t>
  </si>
  <si>
    <t>cmdty Lincoln County, NC Soybean Yield Forecast</t>
  </si>
  <si>
    <t>ZSYANCLI.CM</t>
  </si>
  <si>
    <t>cmdty Lincoln County, NE Corn Yield Forecast</t>
  </si>
  <si>
    <t>ZCYANELI.CM</t>
  </si>
  <si>
    <t>cmdty Lincoln County, NE Soybean Yield Forecast</t>
  </si>
  <si>
    <t>ZSYANELI.CM</t>
  </si>
  <si>
    <t>cmdty Lincoln County, SD Corn Yield Forecast</t>
  </si>
  <si>
    <t>ZCYASDLI.CM</t>
  </si>
  <si>
    <t>cmdty Lincoln County, SD Soybean Yield Forecast</t>
  </si>
  <si>
    <t>ZSYASDLI.CM</t>
  </si>
  <si>
    <t>cmdty Lincoln County, TN Corn Yield Forecast</t>
  </si>
  <si>
    <t>ZCYATNLI.CM</t>
  </si>
  <si>
    <t>cmdty Lincoln County, TN Soybean Yield Forecast</t>
  </si>
  <si>
    <t>ZSYATNLI.CM</t>
  </si>
  <si>
    <t>cmdty Lincoln County, WI Corn Yield Forecast</t>
  </si>
  <si>
    <t>ZCYAWILI.CM</t>
  </si>
  <si>
    <t>cmdty Lincoln County, WI Soybean Yield Forecast</t>
  </si>
  <si>
    <t>ZSYAWILI.CM</t>
  </si>
  <si>
    <t>cmdty Linn County, IA Corn Yield Forecast</t>
  </si>
  <si>
    <t>ZCYAIALI.CM</t>
  </si>
  <si>
    <t>Linn County</t>
  </si>
  <si>
    <t>cmdty Linn County, IA Soybean Yield Forecast</t>
  </si>
  <si>
    <t>ZSYAIALI.CM</t>
  </si>
  <si>
    <t>cmdty Linn County, KS Corn Yield Forecast</t>
  </si>
  <si>
    <t>ZCYAKSLC.CM</t>
  </si>
  <si>
    <t>cmdty Linn County, KS Soybean Yield Forecast</t>
  </si>
  <si>
    <t>ZSYAKSLC.CM</t>
  </si>
  <si>
    <t>cmdty Linn County, MO Corn Yield Forecast</t>
  </si>
  <si>
    <t>ZCYAMOLD.CM</t>
  </si>
  <si>
    <t>cmdty Linn County, MO Soybean Yield Forecast</t>
  </si>
  <si>
    <t>ZSYAMOLD.CM</t>
  </si>
  <si>
    <t>cmdty Little River County, AR Soybean Yield Forecast</t>
  </si>
  <si>
    <t>ZSYAARLC.CM</t>
  </si>
  <si>
    <t>Little River County</t>
  </si>
  <si>
    <t>cmdty Live Oak County, TX Corn Yield Forecast</t>
  </si>
  <si>
    <t>ZCYATXLM.CM</t>
  </si>
  <si>
    <t>Live Oak County</t>
  </si>
  <si>
    <t>cmdty Livingston County, IL Corn Yield Forecast</t>
  </si>
  <si>
    <t>ZCYAILLI.CM</t>
  </si>
  <si>
    <t>Livingston County</t>
  </si>
  <si>
    <t>cmdty Livingston County, IL Soybean Yield Forecast</t>
  </si>
  <si>
    <t>ZSYAILLI.CM</t>
  </si>
  <si>
    <t>cmdty Livingston County, KY Corn Yield Forecast</t>
  </si>
  <si>
    <t>ZCYAKYLH.CM</t>
  </si>
  <si>
    <t>cmdty Livingston County, KY Soybean Yield Forecast</t>
  </si>
  <si>
    <t>ZSYAKYLH.CM</t>
  </si>
  <si>
    <t>cmdty Livingston County, MI Corn Yield Forecast</t>
  </si>
  <si>
    <t>ZCYAMILI.CM</t>
  </si>
  <si>
    <t>cmdty Livingston County, MI Soybean Yield Forecast</t>
  </si>
  <si>
    <t>ZSYAMILI.CM</t>
  </si>
  <si>
    <t>cmdty Livingston County, MO Corn Yield Forecast</t>
  </si>
  <si>
    <t>ZCYAMOLF.CM</t>
  </si>
  <si>
    <t>cmdty Livingston County, MO Soybean Yield Forecast</t>
  </si>
  <si>
    <t>ZSYAMOLF.CM</t>
  </si>
  <si>
    <t>cmdty Logan County, AR Corn Yield Forecast</t>
  </si>
  <si>
    <t>ZCYAARLO.CM</t>
  </si>
  <si>
    <t>Logan County</t>
  </si>
  <si>
    <t>cmdty Logan County, AR Soybean Yield Forecast</t>
  </si>
  <si>
    <t>ZSYAARLO.CM</t>
  </si>
  <si>
    <t>cmdty Logan County, CO Corn Yield Forecast</t>
  </si>
  <si>
    <t>ZCYACOLO.CM</t>
  </si>
  <si>
    <t>cmdty Logan County, IL Corn Yield Forecast</t>
  </si>
  <si>
    <t>ZCYAILLO.CM</t>
  </si>
  <si>
    <t>cmdty Logan County, IL Soybean Yield Forecast</t>
  </si>
  <si>
    <t>ZSYAILLO.CM</t>
  </si>
  <si>
    <t>cmdty Logan County, KS Corn Yield Forecast</t>
  </si>
  <si>
    <t>ZCYAKSLO.CM</t>
  </si>
  <si>
    <t>cmdty Logan County, KY Corn Yield Forecast</t>
  </si>
  <si>
    <t>ZCYAKYLO.CM</t>
  </si>
  <si>
    <t>cmdty Logan County, KY Soybean Yield Forecast</t>
  </si>
  <si>
    <t>ZSYAKYLO.CM</t>
  </si>
  <si>
    <t>cmdty Logan County, ND Corn Yield Forecast</t>
  </si>
  <si>
    <t>ZCYANDLO.CM</t>
  </si>
  <si>
    <t>cmdty Logan County, ND Soybean Yield Forecast</t>
  </si>
  <si>
    <t>ZSYANDLO.CM</t>
  </si>
  <si>
    <t>cmdty Logan County, NE Corn Yield Forecast</t>
  </si>
  <si>
    <t>ZCYANELO.CM</t>
  </si>
  <si>
    <t>cmdty Logan County, NE Soybean Yield Forecast</t>
  </si>
  <si>
    <t>ZSYANELO.CM</t>
  </si>
  <si>
    <t>cmdty Logan County, OH Corn Yield Forecast</t>
  </si>
  <si>
    <t>ZCYAOHLO.CM</t>
  </si>
  <si>
    <t>cmdty Logan County, OH Soybean Yield Forecast</t>
  </si>
  <si>
    <t>ZSYAOHLO.CM</t>
  </si>
  <si>
    <t>cmdty Lonoke County, AR Corn Yield Forecast</t>
  </si>
  <si>
    <t>ZCYAARLD.CM</t>
  </si>
  <si>
    <t>Lonoke County</t>
  </si>
  <si>
    <t>cmdty Lonoke County, AR Soybean Yield Forecast</t>
  </si>
  <si>
    <t>ZSYAARLD.CM</t>
  </si>
  <si>
    <t>cmdty Lorain County, OH Corn Yield Forecast</t>
  </si>
  <si>
    <t>ZCYAOHLC.CM</t>
  </si>
  <si>
    <t>Lorain County</t>
  </si>
  <si>
    <t>cmdty Lorain County, OH Soybean Yield Forecast</t>
  </si>
  <si>
    <t>ZSYAOHLC.CM</t>
  </si>
  <si>
    <t>cmdty Loudon County, TN Corn Yield Forecast</t>
  </si>
  <si>
    <t>ZCYATNLO.CM</t>
  </si>
  <si>
    <t>Loudon County</t>
  </si>
  <si>
    <t>cmdty Loudon County, TN Soybean Yield Forecast</t>
  </si>
  <si>
    <t>ZSYATNLO.CM</t>
  </si>
  <si>
    <t>cmdty Louisa County, IA Corn Yield Forecast</t>
  </si>
  <si>
    <t>ZCYAIALO.CM</t>
  </si>
  <si>
    <t>Louisa County</t>
  </si>
  <si>
    <t>cmdty Louisa County, IA Soybean Yield Forecast</t>
  </si>
  <si>
    <t>ZSYAIALO.CM</t>
  </si>
  <si>
    <t>cmdty Loup County, NE Corn Yield Forecast</t>
  </si>
  <si>
    <t>ZCYANELB.CM</t>
  </si>
  <si>
    <t>Loup County</t>
  </si>
  <si>
    <t>cmdty Loup County, NE Soybean Yield Forecast</t>
  </si>
  <si>
    <t>ZSYANELB.CM</t>
  </si>
  <si>
    <t>cmdty Lowndes County, MS Soybean Yield Forecast</t>
  </si>
  <si>
    <t>ZSYAMSLO.CM</t>
  </si>
  <si>
    <t>Lowndes County</t>
  </si>
  <si>
    <t>cmdty Lubbock County, TX Corn Yield Forecast</t>
  </si>
  <si>
    <t>ZCYATXLU.CM</t>
  </si>
  <si>
    <t>Lubbock County</t>
  </si>
  <si>
    <t>cmdty Lucas County, IA Corn Yield Forecast</t>
  </si>
  <si>
    <t>ZCYAIALU.CM</t>
  </si>
  <si>
    <t>Lucas County</t>
  </si>
  <si>
    <t>cmdty Lucas County, IA Soybean Yield Forecast</t>
  </si>
  <si>
    <t>ZSYAIALU.CM</t>
  </si>
  <si>
    <t>cmdty Lucas County, OH Corn Yield Forecast</t>
  </si>
  <si>
    <t>ZCYAOHLU.CM</t>
  </si>
  <si>
    <t>cmdty Lucas County, OH Soybean Yield Forecast</t>
  </si>
  <si>
    <t>ZSYAOHLU.CM</t>
  </si>
  <si>
    <t>cmdty Luzerne County, PA Corn Yield Forecast</t>
  </si>
  <si>
    <t>ZCYAPALU.CM</t>
  </si>
  <si>
    <t>Luzerne County</t>
  </si>
  <si>
    <t>cmdty Lycoming County, PA Corn Yield Forecast</t>
  </si>
  <si>
    <t>ZCYAPALY.CM</t>
  </si>
  <si>
    <t>Lycoming County</t>
  </si>
  <si>
    <t>cmdty Lyman County, SD Corn Yield Forecast</t>
  </si>
  <si>
    <t>ZCYASDLY.CM</t>
  </si>
  <si>
    <t>Lyman County</t>
  </si>
  <si>
    <t>cmdty Lyman County, SD Soybean Yield Forecast</t>
  </si>
  <si>
    <t>ZSYASDLY.CM</t>
  </si>
  <si>
    <t>cmdty Lynn County, TX Corn Yield Forecast</t>
  </si>
  <si>
    <t>ZCYATXLY.CM</t>
  </si>
  <si>
    <t>Lynn County</t>
  </si>
  <si>
    <t>cmdty Lyon County, IA Corn Yield Forecast</t>
  </si>
  <si>
    <t>ZCYAIALY.CM</t>
  </si>
  <si>
    <t>Lyon County</t>
  </si>
  <si>
    <t>cmdty Lyon County, IA Soybean Yield Forecast</t>
  </si>
  <si>
    <t>ZSYAIALY.CM</t>
  </si>
  <si>
    <t>cmdty Lyon County, KS Corn Yield Forecast</t>
  </si>
  <si>
    <t>ZCYAKSLY.CM</t>
  </si>
  <si>
    <t>cmdty Lyon County, KS Soybean Yield Forecast</t>
  </si>
  <si>
    <t>ZSYAKSLY.CM</t>
  </si>
  <si>
    <t>cmdty Lyon County, KY Corn Yield Forecast</t>
  </si>
  <si>
    <t>ZCYAKYLY.CM</t>
  </si>
  <si>
    <t>cmdty Lyon County, KY Soybean Yield Forecast</t>
  </si>
  <si>
    <t>ZSYAKYLY.CM</t>
  </si>
  <si>
    <t>cmdty Lyon County, MN Corn Yield Forecast</t>
  </si>
  <si>
    <t>ZCYAMNLY.CM</t>
  </si>
  <si>
    <t>cmdty Lyon County, MN Soybean Yield Forecast</t>
  </si>
  <si>
    <t>ZSYAMNLY.CM</t>
  </si>
  <si>
    <t>cmdty Macomb County, MI Corn Yield Forecast</t>
  </si>
  <si>
    <t>ZCYAMIMB.CM</t>
  </si>
  <si>
    <t>Macomb County</t>
  </si>
  <si>
    <t>cmdty Macomb County, MI Soybean Yield Forecast</t>
  </si>
  <si>
    <t>ZSYAMIMB.CM</t>
  </si>
  <si>
    <t>cmdty Macon County, IL Corn Yield Forecast</t>
  </si>
  <si>
    <t>ZCYAILMA.CM</t>
  </si>
  <si>
    <t>Macon County</t>
  </si>
  <si>
    <t>cmdty Macon County, IL Soybean Yield Forecast</t>
  </si>
  <si>
    <t>ZSYAILMA.CM</t>
  </si>
  <si>
    <t>cmdty Macon County, MO Corn Yield Forecast</t>
  </si>
  <si>
    <t>ZCYAMOMA.CM</t>
  </si>
  <si>
    <t>cmdty Macon County, MO Soybean Yield Forecast</t>
  </si>
  <si>
    <t>ZSYAMOMA.CM</t>
  </si>
  <si>
    <t>cmdty Macon County, TN Corn Yield Forecast</t>
  </si>
  <si>
    <t>ZCYATNMA.CM</t>
  </si>
  <si>
    <t>cmdty Macon County, TN Soybean Yield Forecast</t>
  </si>
  <si>
    <t>ZSYATNMA.CM</t>
  </si>
  <si>
    <t>cmdty Macoupin County, IL Corn Yield Forecast</t>
  </si>
  <si>
    <t>ZCYAILMB.CM</t>
  </si>
  <si>
    <t>Macoupin County</t>
  </si>
  <si>
    <t>cmdty Macoupin County, IL Soybean Yield Forecast</t>
  </si>
  <si>
    <t>ZSYAILMB.CM</t>
  </si>
  <si>
    <t>cmdty Madison County, IA Corn Yield Forecast</t>
  </si>
  <si>
    <t>ZCYAIAMA.CM</t>
  </si>
  <si>
    <t>Madison County</t>
  </si>
  <si>
    <t>cmdty Madison County, IA Soybean Yield Forecast</t>
  </si>
  <si>
    <t>ZSYAIAMA.CM</t>
  </si>
  <si>
    <t>cmdty Madison County, IL Corn Yield Forecast</t>
  </si>
  <si>
    <t>ZCYAILMD.CM</t>
  </si>
  <si>
    <t>cmdty Madison County, IL Soybean Yield Forecast</t>
  </si>
  <si>
    <t>ZSYAILMD.CM</t>
  </si>
  <si>
    <t>cmdty Madison County, IN Corn Yield Forecast</t>
  </si>
  <si>
    <t>ZCYAINMA.CM</t>
  </si>
  <si>
    <t>cmdty Madison County, IN Soybean Yield Forecast</t>
  </si>
  <si>
    <t>ZSYAINMA.CM</t>
  </si>
  <si>
    <t>cmdty Madison County, KY Corn Yield Forecast</t>
  </si>
  <si>
    <t>ZCYAKYMA.CM</t>
  </si>
  <si>
    <t>cmdty Madison County, KY Soybean Yield Forecast</t>
  </si>
  <si>
    <t>ZSYAKYMA.CM</t>
  </si>
  <si>
    <t>cmdty Madison County, MO Corn Yield Forecast</t>
  </si>
  <si>
    <t>ZCYAMOMB.CM</t>
  </si>
  <si>
    <t>cmdty Madison County, MO Soybean Yield Forecast</t>
  </si>
  <si>
    <t>ZSYAMOMB.CM</t>
  </si>
  <si>
    <t>cmdty Madison County, MS Soybean Yield Forecast</t>
  </si>
  <si>
    <t>ZSYAMSMA.CM</t>
  </si>
  <si>
    <t>cmdty Madison County, NE Corn Yield Forecast</t>
  </si>
  <si>
    <t>ZCYANEMA.CM</t>
  </si>
  <si>
    <t>cmdty Madison County, NE Soybean Yield Forecast</t>
  </si>
  <si>
    <t>ZSYANEMA.CM</t>
  </si>
  <si>
    <t>cmdty Madison County, OH Corn Yield Forecast</t>
  </si>
  <si>
    <t>ZCYAOHMA.CM</t>
  </si>
  <si>
    <t>cmdty Madison County, OH Soybean Yield Forecast</t>
  </si>
  <si>
    <t>ZSYAOHMA.CM</t>
  </si>
  <si>
    <t>cmdty Madison County, TN Corn Yield Forecast</t>
  </si>
  <si>
    <t>ZCYATNMB.CM</t>
  </si>
  <si>
    <t>cmdty Madison County, TN Soybean Yield Forecast</t>
  </si>
  <si>
    <t>ZSYATNMB.CM</t>
  </si>
  <si>
    <t>cmdty Mahaska County, IA Corn Yield Forecast</t>
  </si>
  <si>
    <t>ZCYAIAMB.CM</t>
  </si>
  <si>
    <t>Mahaska County</t>
  </si>
  <si>
    <t>cmdty Mahaska County, IA Soybean Yield Forecast</t>
  </si>
  <si>
    <t>ZSYAIAMB.CM</t>
  </si>
  <si>
    <t>cmdty Mahnomen County, MN Corn Yield Forecast</t>
  </si>
  <si>
    <t>ZCYAMNMA.CM</t>
  </si>
  <si>
    <t>Mahnomen County</t>
  </si>
  <si>
    <t>cmdty Mahnomen County, MN Soybean Yield Forecast</t>
  </si>
  <si>
    <t>ZSYAMNMA.CM</t>
  </si>
  <si>
    <t>cmdty Mahoning County, OH Corn Yield Forecast</t>
  </si>
  <si>
    <t>ZCYAOHMB.CM</t>
  </si>
  <si>
    <t>Mahoning County</t>
  </si>
  <si>
    <t>cmdty Mahoning County, OH Soybean Yield Forecast</t>
  </si>
  <si>
    <t>ZSYAOHMB.CM</t>
  </si>
  <si>
    <t>cmdty Manistee County, MI Corn Yield Forecast</t>
  </si>
  <si>
    <t>ZCYAMIMC.CM</t>
  </si>
  <si>
    <t>Manistee County</t>
  </si>
  <si>
    <t>cmdty Manitowoc County, WI Corn Yield Forecast</t>
  </si>
  <si>
    <t>ZCYAWIMA.CM</t>
  </si>
  <si>
    <t>Manitowoc County</t>
  </si>
  <si>
    <t>cmdty Manitowoc County, WI Soybean Yield Forecast</t>
  </si>
  <si>
    <t>ZSYAWIMA.CM</t>
  </si>
  <si>
    <t>cmdty Marathon County, WI Corn Yield Forecast</t>
  </si>
  <si>
    <t>ZCYAWIMB.CM</t>
  </si>
  <si>
    <t>Marathon County</t>
  </si>
  <si>
    <t>cmdty Marathon County, WI Soybean Yield Forecast</t>
  </si>
  <si>
    <t>ZSYAWIMB.CM</t>
  </si>
  <si>
    <t>cmdty Maries County, MO Corn Yield Forecast</t>
  </si>
  <si>
    <t>ZCYAMOMD.CM</t>
  </si>
  <si>
    <t>Maries County</t>
  </si>
  <si>
    <t>cmdty Maries County, MO Soybean Yield Forecast</t>
  </si>
  <si>
    <t>ZSYAMOMD.CM</t>
  </si>
  <si>
    <t>cmdty Marinette County, WI Corn Yield Forecast</t>
  </si>
  <si>
    <t>ZCYAWIMC.CM</t>
  </si>
  <si>
    <t>Marinette County</t>
  </si>
  <si>
    <t>cmdty Marinette County, WI Soybean Yield Forecast</t>
  </si>
  <si>
    <t>ZSYAWIMC.CM</t>
  </si>
  <si>
    <t>cmdty Marion County, IA Corn Yield Forecast</t>
  </si>
  <si>
    <t>ZCYAIAMC.CM</t>
  </si>
  <si>
    <t>Marion County</t>
  </si>
  <si>
    <t>cmdty Marion County, IA Soybean Yield Forecast</t>
  </si>
  <si>
    <t>ZSYAIAMC.CM</t>
  </si>
  <si>
    <t>cmdty Marion County, IL Corn Yield Forecast</t>
  </si>
  <si>
    <t>ZCYAILMF.CM</t>
  </si>
  <si>
    <t>cmdty Marion County, IL Soybean Yield Forecast</t>
  </si>
  <si>
    <t>ZSYAILMF.CM</t>
  </si>
  <si>
    <t>cmdty Marion County, IN Corn Yield Forecast</t>
  </si>
  <si>
    <t>ZCYAINMB.CM</t>
  </si>
  <si>
    <t>cmdty Marion County, IN Soybean Yield Forecast</t>
  </si>
  <si>
    <t>ZSYAINMB.CM</t>
  </si>
  <si>
    <t>cmdty Marion County, KS Corn Yield Forecast</t>
  </si>
  <si>
    <t>ZCYAKSMA.CM</t>
  </si>
  <si>
    <t>cmdty Marion County, KS Soybean Yield Forecast</t>
  </si>
  <si>
    <t>ZSYAKSMA.CM</t>
  </si>
  <si>
    <t>cmdty Marion County, KY Corn Yield Forecast</t>
  </si>
  <si>
    <t>ZCYAKYMD.CM</t>
  </si>
  <si>
    <t>cmdty Marion County, KY Soybean Yield Forecast</t>
  </si>
  <si>
    <t>ZSYAKYMD.CM</t>
  </si>
  <si>
    <t>cmdty Marion County, MO Corn Yield Forecast</t>
  </si>
  <si>
    <t>ZCYAMOMF.CM</t>
  </si>
  <si>
    <t>cmdty Marion County, MO Soybean Yield Forecast</t>
  </si>
  <si>
    <t>ZSYAMOMF.CM</t>
  </si>
  <si>
    <t>cmdty Marion County, OH Corn Yield Forecast</t>
  </si>
  <si>
    <t>ZCYAOHMC.CM</t>
  </si>
  <si>
    <t>cmdty Marion County, OH Soybean Yield Forecast</t>
  </si>
  <si>
    <t>ZSYAOHMC.CM</t>
  </si>
  <si>
    <t>cmdty Marion County, TN Corn Yield Forecast</t>
  </si>
  <si>
    <t>ZCYATNMD.CM</t>
  </si>
  <si>
    <t>cmdty Marion County, TN Soybean Yield Forecast</t>
  </si>
  <si>
    <t>ZSYATNMD.CM</t>
  </si>
  <si>
    <t>cmdty Marquette County, WI Corn Yield Forecast</t>
  </si>
  <si>
    <t>ZCYAWIMD.CM</t>
  </si>
  <si>
    <t>Marquette County</t>
  </si>
  <si>
    <t>cmdty Marquette County, WI Soybean Yield Forecast</t>
  </si>
  <si>
    <t>ZSYAWIMD.CM</t>
  </si>
  <si>
    <t>cmdty Marshall County, IA Corn Yield Forecast</t>
  </si>
  <si>
    <t>ZCYAIAMD.CM</t>
  </si>
  <si>
    <t>Marshall County</t>
  </si>
  <si>
    <t>cmdty Marshall County, IA Soybean Yield Forecast</t>
  </si>
  <si>
    <t>ZSYAIAMD.CM</t>
  </si>
  <si>
    <t>cmdty Marshall County, IL Corn Yield Forecast</t>
  </si>
  <si>
    <t>ZCYAILMG.CM</t>
  </si>
  <si>
    <t>cmdty Marshall County, IL Soybean Yield Forecast</t>
  </si>
  <si>
    <t>ZSYAILMG.CM</t>
  </si>
  <si>
    <t>cmdty Marshall County, IN Corn Yield Forecast</t>
  </si>
  <si>
    <t>ZCYAINMC.CM</t>
  </si>
  <si>
    <t>cmdty Marshall County, IN Soybean Yield Forecast</t>
  </si>
  <si>
    <t>ZSYAINMC.CM</t>
  </si>
  <si>
    <t>cmdty Marshall County, KS Corn Yield Forecast</t>
  </si>
  <si>
    <t>ZCYAKSMB.CM</t>
  </si>
  <si>
    <t>cmdty Marshall County, KS Soybean Yield Forecast</t>
  </si>
  <si>
    <t>ZSYAKSMB.CM</t>
  </si>
  <si>
    <t>cmdty Marshall County, KY Corn Yield Forecast</t>
  </si>
  <si>
    <t>ZCYAKYMF.CM</t>
  </si>
  <si>
    <t>cmdty Marshall County, KY Soybean Yield Forecast</t>
  </si>
  <si>
    <t>ZSYAKYMF.CM</t>
  </si>
  <si>
    <t>cmdty Marshall County, MN Corn Yield Forecast</t>
  </si>
  <si>
    <t>ZCYAMNMB.CM</t>
  </si>
  <si>
    <t>cmdty Marshall County, MN Soybean Yield Forecast</t>
  </si>
  <si>
    <t>ZSYAMNMB.CM</t>
  </si>
  <si>
    <t>cmdty Marshall County, MS Soybean Yield Forecast</t>
  </si>
  <si>
    <t>ZSYAMSMC.CM</t>
  </si>
  <si>
    <t>cmdty Marshall County, SD Corn Yield Forecast</t>
  </si>
  <si>
    <t>ZCYASDMA.CM</t>
  </si>
  <si>
    <t>cmdty Marshall County, SD Soybean Yield Forecast</t>
  </si>
  <si>
    <t>ZSYASDMA.CM</t>
  </si>
  <si>
    <t>cmdty Marshall County, TN Corn Yield Forecast</t>
  </si>
  <si>
    <t>ZCYATNMF.CM</t>
  </si>
  <si>
    <t>cmdty Marshall County, TN Soybean Yield Forecast</t>
  </si>
  <si>
    <t>ZSYATNMF.CM</t>
  </si>
  <si>
    <t>cmdty Martin County, IN Corn Yield Forecast</t>
  </si>
  <si>
    <t>ZCYAINMD.CM</t>
  </si>
  <si>
    <t>Martin County</t>
  </si>
  <si>
    <t>cmdty Martin County, IN Soybean Yield Forecast</t>
  </si>
  <si>
    <t>ZSYAINMD.CM</t>
  </si>
  <si>
    <t>cmdty Martin County, MN Corn Yield Forecast</t>
  </si>
  <si>
    <t>ZCYAMNMD.CM</t>
  </si>
  <si>
    <t>cmdty Martin County, MN Soybean Yield Forecast</t>
  </si>
  <si>
    <t>ZSYAMNMD.CM</t>
  </si>
  <si>
    <t>cmdty Martin County, NC Corn Yield Forecast</t>
  </si>
  <si>
    <t>ZCYANCMD.CM</t>
  </si>
  <si>
    <t>cmdty Martin County, NC Soybean Yield Forecast</t>
  </si>
  <si>
    <t>ZSYANCMD.CM</t>
  </si>
  <si>
    <t>cmdty Mason County, IL Corn Yield Forecast</t>
  </si>
  <si>
    <t>ZCYAILMH.CM</t>
  </si>
  <si>
    <t>Mason County</t>
  </si>
  <si>
    <t>cmdty Mason County, IL Soybean Yield Forecast</t>
  </si>
  <si>
    <t>ZSYAILMH.CM</t>
  </si>
  <si>
    <t>cmdty Mason County, KY Corn Yield Forecast</t>
  </si>
  <si>
    <t>ZCYAKYMH.CM</t>
  </si>
  <si>
    <t>cmdty Mason County, KY Soybean Yield Forecast</t>
  </si>
  <si>
    <t>ZSYAKYMH.CM</t>
  </si>
  <si>
    <t>cmdty Mason County, MI Corn Yield Forecast</t>
  </si>
  <si>
    <t>ZCYAMIMF.CM</t>
  </si>
  <si>
    <t>cmdty Mason County, MI Soybean Yield Forecast</t>
  </si>
  <si>
    <t>ZSYAMIMF.CM</t>
  </si>
  <si>
    <t>cmdty Massac County, IL Corn Yield Forecast</t>
  </si>
  <si>
    <t>ZCYAILMI.CM</t>
  </si>
  <si>
    <t>Massac County</t>
  </si>
  <si>
    <t>cmdty Massac County, IL Soybean Yield Forecast</t>
  </si>
  <si>
    <t>ZSYAILMI.CM</t>
  </si>
  <si>
    <t>cmdty Matagorda County, TX Corn Yield Forecast</t>
  </si>
  <si>
    <t>ZCYATXMG.CM</t>
  </si>
  <si>
    <t>Matagorda County</t>
  </si>
  <si>
    <t>cmdty Maury County, TN Corn Yield Forecast</t>
  </si>
  <si>
    <t>ZCYATNMG.CM</t>
  </si>
  <si>
    <t>Maury County</t>
  </si>
  <si>
    <t>cmdty Maury County, TN Soybean Yield Forecast</t>
  </si>
  <si>
    <t>ZSYATNMG.CM</t>
  </si>
  <si>
    <t>cmdty McCook County, SD Corn Yield Forecast</t>
  </si>
  <si>
    <t>ZCYASDMC.CM</t>
  </si>
  <si>
    <t>McCook County</t>
  </si>
  <si>
    <t>cmdty McCook County, SD Soybean Yield Forecast</t>
  </si>
  <si>
    <t>ZSYASDMC.CM</t>
  </si>
  <si>
    <t>cmdty McCracken County, KY Corn Yield Forecast</t>
  </si>
  <si>
    <t>ZCYAKYMC.CM</t>
  </si>
  <si>
    <t>McCracken County</t>
  </si>
  <si>
    <t>cmdty McCracken County, KY Soybean Yield Forecast</t>
  </si>
  <si>
    <t>ZSYAKYMC.CM</t>
  </si>
  <si>
    <t>cmdty McCulloch County, TX Corn Yield Forecast</t>
  </si>
  <si>
    <t>ZCYATXMC.CM</t>
  </si>
  <si>
    <t>McCulloch County</t>
  </si>
  <si>
    <t>cmdty McDonald County, MO Corn Yield Forecast</t>
  </si>
  <si>
    <t>ZCYAMOMC.CM</t>
  </si>
  <si>
    <t>McDonald County</t>
  </si>
  <si>
    <t>cmdty McDonald County, MO Soybean Yield Forecast</t>
  </si>
  <si>
    <t>ZSYAMOMC.CM</t>
  </si>
  <si>
    <t>cmdty McDonough County, IL Corn Yield Forecast</t>
  </si>
  <si>
    <t>ZCYAILMC.CM</t>
  </si>
  <si>
    <t>McDonough County</t>
  </si>
  <si>
    <t>cmdty McDonough County, IL Soybean Yield Forecast</t>
  </si>
  <si>
    <t>ZSYAILMC.CM</t>
  </si>
  <si>
    <t>cmdty McDowell County, NC Corn Yield Forecast</t>
  </si>
  <si>
    <t>ZCYANCMC.CM</t>
  </si>
  <si>
    <t>McDowell County</t>
  </si>
  <si>
    <t>cmdty McHenry County, IL Corn Yield Forecast</t>
  </si>
  <si>
    <t>ZCYAILMK.CM</t>
  </si>
  <si>
    <t>McHenry County</t>
  </si>
  <si>
    <t>cmdty McHenry County, IL Soybean Yield Forecast</t>
  </si>
  <si>
    <t>ZSYAILMK.CM</t>
  </si>
  <si>
    <t>cmdty McHenry County, ND Corn Yield Forecast</t>
  </si>
  <si>
    <t>ZCYANDMC.CM</t>
  </si>
  <si>
    <t>cmdty McHenry County, ND Soybean Yield Forecast</t>
  </si>
  <si>
    <t>ZSYANDMC.CM</t>
  </si>
  <si>
    <t>cmdty McIntosh County, ND Corn Yield Forecast</t>
  </si>
  <si>
    <t>ZCYANDMA.CM</t>
  </si>
  <si>
    <t>McIntosh County</t>
  </si>
  <si>
    <t>cmdty McIntosh County, ND Soybean Yield Forecast</t>
  </si>
  <si>
    <t>ZSYANDMA.CM</t>
  </si>
  <si>
    <t>cmdty McKean County, PA Corn Yield Forecast</t>
  </si>
  <si>
    <t>ZCYAPAMC.CM</t>
  </si>
  <si>
    <t>McKean County</t>
  </si>
  <si>
    <t>cmdty McKenzie County, ND Corn Yield Forecast</t>
  </si>
  <si>
    <t>ZCYANDMB.CM</t>
  </si>
  <si>
    <t>McKenzie County</t>
  </si>
  <si>
    <t>cmdty McKenzie County, ND Soybean Yield Forecast</t>
  </si>
  <si>
    <t>ZSYANDMB.CM</t>
  </si>
  <si>
    <t>cmdty McLean County, IL Corn Yield Forecast</t>
  </si>
  <si>
    <t>ZCYAILML.CM</t>
  </si>
  <si>
    <t>McLean County</t>
  </si>
  <si>
    <t>cmdty McLean County, IL Soybean Yield Forecast</t>
  </si>
  <si>
    <t>ZSYAILML.CM</t>
  </si>
  <si>
    <t>cmdty McLean County, KY Corn Yield Forecast</t>
  </si>
  <si>
    <t>ZCYAKYMK.CM</t>
  </si>
  <si>
    <t>cmdty McLean County, KY Soybean Yield Forecast</t>
  </si>
  <si>
    <t>ZSYAKYMK.CM</t>
  </si>
  <si>
    <t>cmdty McLean County, ND Corn Yield Forecast</t>
  </si>
  <si>
    <t>ZCYANDMD.CM</t>
  </si>
  <si>
    <t>cmdty McLean County, ND Soybean Yield Forecast</t>
  </si>
  <si>
    <t>ZSYANDMD.CM</t>
  </si>
  <si>
    <t>cmdty McLennan County, TX Corn Yield Forecast</t>
  </si>
  <si>
    <t>ZCYATXMK.CM</t>
  </si>
  <si>
    <t>McLennan County</t>
  </si>
  <si>
    <t>cmdty McLeod County, MN Corn Yield Forecast</t>
  </si>
  <si>
    <t>ZCYAMNMC.CM</t>
  </si>
  <si>
    <t>McLeod County</t>
  </si>
  <si>
    <t>cmdty McLeod County, MN Soybean Yield Forecast</t>
  </si>
  <si>
    <t>ZSYAMNMC.CM</t>
  </si>
  <si>
    <t>cmdty McMinn County, TN Corn Yield Forecast</t>
  </si>
  <si>
    <t>ZCYATNMC.CM</t>
  </si>
  <si>
    <t>McMinn County</t>
  </si>
  <si>
    <t>cmdty McMinn County, TN Soybean Yield Forecast</t>
  </si>
  <si>
    <t>ZSYATNMC.CM</t>
  </si>
  <si>
    <t>cmdty McNairy County, TN Corn Yield Forecast</t>
  </si>
  <si>
    <t>ZCYATNMH.CM</t>
  </si>
  <si>
    <t>McNairy County</t>
  </si>
  <si>
    <t>cmdty McNairy County, TN Soybean Yield Forecast</t>
  </si>
  <si>
    <t>ZSYATNMH.CM</t>
  </si>
  <si>
    <t>cmdty McPherson County, KS Corn Yield Forecast</t>
  </si>
  <si>
    <t>ZCYAKSMC.CM</t>
  </si>
  <si>
    <t>McPherson County</t>
  </si>
  <si>
    <t>cmdty McPherson County, KS Soybean Yield Forecast</t>
  </si>
  <si>
    <t>ZSYAKSMC.CM</t>
  </si>
  <si>
    <t>cmdty McPherson County, NE Corn Yield Forecast</t>
  </si>
  <si>
    <t>ZCYANEMC.CM</t>
  </si>
  <si>
    <t>cmdty McPherson County, SD Corn Yield Forecast</t>
  </si>
  <si>
    <t>ZCYASDMB.CM</t>
  </si>
  <si>
    <t>cmdty McPherson County, SD Soybean Yield Forecast</t>
  </si>
  <si>
    <t>ZSYASDMB.CM</t>
  </si>
  <si>
    <t>cmdty Meade County, KS Corn Yield Forecast</t>
  </si>
  <si>
    <t>ZCYAKSME.CM</t>
  </si>
  <si>
    <t>Meade County</t>
  </si>
  <si>
    <t>cmdty Meade County, KS Soybean Yield Forecast</t>
  </si>
  <si>
    <t>ZSYAKSME.CM</t>
  </si>
  <si>
    <t>cmdty Meade County, KY Corn Yield Forecast</t>
  </si>
  <si>
    <t>ZCYAKYME.CM</t>
  </si>
  <si>
    <t>cmdty Meade County, KY Soybean Yield Forecast</t>
  </si>
  <si>
    <t>ZSYAKYME.CM</t>
  </si>
  <si>
    <t>cmdty Meade County, SD Corn Yield Forecast</t>
  </si>
  <si>
    <t>ZCYASDME.CM</t>
  </si>
  <si>
    <t>cmdty Mecklenburg County, NC Soybean Yield Forecast</t>
  </si>
  <si>
    <t>ZSYANCME.CM</t>
  </si>
  <si>
    <t>Mecklenburg County</t>
  </si>
  <si>
    <t>cmdty Mecosta County, MI Corn Yield Forecast</t>
  </si>
  <si>
    <t>ZCYAMIME.CM</t>
  </si>
  <si>
    <t>Mecosta County</t>
  </si>
  <si>
    <t>cmdty Mecosta County, MI Soybean Yield Forecast</t>
  </si>
  <si>
    <t>ZSYAMIME.CM</t>
  </si>
  <si>
    <t>cmdty Medina County, OH Corn Yield Forecast</t>
  </si>
  <si>
    <t>ZCYAOHME.CM</t>
  </si>
  <si>
    <t>Medina County</t>
  </si>
  <si>
    <t>cmdty Medina County, OH Soybean Yield Forecast</t>
  </si>
  <si>
    <t>ZSYAOHME.CM</t>
  </si>
  <si>
    <t>cmdty Medina County, TX Corn Yield Forecast</t>
  </si>
  <si>
    <t>ZCYATXME.CM</t>
  </si>
  <si>
    <t>cmdty Meeker County, MN Corn Yield Forecast</t>
  </si>
  <si>
    <t>ZCYAMNME.CM</t>
  </si>
  <si>
    <t>Meeker County</t>
  </si>
  <si>
    <t>cmdty Meeker County, MN Soybean Yield Forecast</t>
  </si>
  <si>
    <t>ZSYAMNME.CM</t>
  </si>
  <si>
    <t>cmdty Meigs County, OH Corn Yield Forecast</t>
  </si>
  <si>
    <t>ZCYAOHMD.CM</t>
  </si>
  <si>
    <t>Meigs County</t>
  </si>
  <si>
    <t>cmdty Meigs County, OH Soybean Yield Forecast</t>
  </si>
  <si>
    <t>ZSYAOHMD.CM</t>
  </si>
  <si>
    <t>cmdty Meigs County, TN Corn Yield Forecast</t>
  </si>
  <si>
    <t>ZCYATNME.CM</t>
  </si>
  <si>
    <t>cmdty Meigs County, TN Soybean Yield Forecast</t>
  </si>
  <si>
    <t>ZSYATNME.CM</t>
  </si>
  <si>
    <t>cmdty Mellette County, SD Corn Yield Forecast</t>
  </si>
  <si>
    <t>ZCYASDMD.CM</t>
  </si>
  <si>
    <t>Mellette County</t>
  </si>
  <si>
    <t>cmdty Menard County, IL Corn Yield Forecast</t>
  </si>
  <si>
    <t>ZCYAILME.CM</t>
  </si>
  <si>
    <t>Menard County</t>
  </si>
  <si>
    <t>cmdty Menard County, IL Soybean Yield Forecast</t>
  </si>
  <si>
    <t>ZSYAILME.CM</t>
  </si>
  <si>
    <t>cmdty Menominee County, MI Corn Yield Forecast</t>
  </si>
  <si>
    <t>ZCYAMIMG.CM</t>
  </si>
  <si>
    <t>Menominee County</t>
  </si>
  <si>
    <t>cmdty Mercer County, IL Corn Yield Forecast</t>
  </si>
  <si>
    <t>ZCYAILMM.CM</t>
  </si>
  <si>
    <t>Mercer County</t>
  </si>
  <si>
    <t>cmdty Mercer County, IL Soybean Yield Forecast</t>
  </si>
  <si>
    <t>ZSYAILMM.CM</t>
  </si>
  <si>
    <t>cmdty Mercer County, KY Corn Yield Forecast</t>
  </si>
  <si>
    <t>ZCYAKYMM.CM</t>
  </si>
  <si>
    <t>cmdty Mercer County, KY Soybean Yield Forecast</t>
  </si>
  <si>
    <t>ZSYAKYMM.CM</t>
  </si>
  <si>
    <t>cmdty Mercer County, MO Corn Yield Forecast</t>
  </si>
  <si>
    <t>ZCYAMOME.CM</t>
  </si>
  <si>
    <t>cmdty Mercer County, MO Soybean Yield Forecast</t>
  </si>
  <si>
    <t>ZSYAMOME.CM</t>
  </si>
  <si>
    <t>cmdty Mercer County, ND Corn Yield Forecast</t>
  </si>
  <si>
    <t>ZCYANDME.CM</t>
  </si>
  <si>
    <t>cmdty Mercer County, ND Soybean Yield Forecast</t>
  </si>
  <si>
    <t>ZSYANDME.CM</t>
  </si>
  <si>
    <t>cmdty Mercer County, OH Corn Yield Forecast</t>
  </si>
  <si>
    <t>ZCYAOHMF.CM</t>
  </si>
  <si>
    <t>cmdty Mercer County, OH Soybean Yield Forecast</t>
  </si>
  <si>
    <t>ZSYAOHMF.CM</t>
  </si>
  <si>
    <t>cmdty Mercer County, PA Corn Yield Forecast</t>
  </si>
  <si>
    <t>ZCYAPAME.CM</t>
  </si>
  <si>
    <t>cmdty Merrick County, NE Corn Yield Forecast</t>
  </si>
  <si>
    <t>ZCYANEME.CM</t>
  </si>
  <si>
    <t>Merrick County</t>
  </si>
  <si>
    <t>cmdty Merrick County, NE Soybean Yield Forecast</t>
  </si>
  <si>
    <t>ZSYANEME.CM</t>
  </si>
  <si>
    <t>cmdty Metcalfe County, KY Corn Yield Forecast</t>
  </si>
  <si>
    <t>ZCYAKYMN.CM</t>
  </si>
  <si>
    <t>Metcalfe County</t>
  </si>
  <si>
    <t>cmdty Metcalfe County, KY Soybean Yield Forecast</t>
  </si>
  <si>
    <t>ZSYAKYMN.CM</t>
  </si>
  <si>
    <t>cmdty Miami County, IN Corn Yield Forecast</t>
  </si>
  <si>
    <t>ZCYAINMI.CM</t>
  </si>
  <si>
    <t>Miami County</t>
  </si>
  <si>
    <t>cmdty Miami County, IN Soybean Yield Forecast</t>
  </si>
  <si>
    <t>ZSYAINMI.CM</t>
  </si>
  <si>
    <t>cmdty Miami County, KS Corn Yield Forecast</t>
  </si>
  <si>
    <t>ZCYAKSMI.CM</t>
  </si>
  <si>
    <t>cmdty Miami County, KS Soybean Yield Forecast</t>
  </si>
  <si>
    <t>ZSYAKSMI.CM</t>
  </si>
  <si>
    <t>cmdty Miami County, OH Corn Yield Forecast</t>
  </si>
  <si>
    <t>ZCYAOHMI.CM</t>
  </si>
  <si>
    <t>cmdty Miami County, OH Soybean Yield Forecast</t>
  </si>
  <si>
    <t>ZSYAOHMI.CM</t>
  </si>
  <si>
    <t>cmdty Michigan Corn Yield Forecast</t>
  </si>
  <si>
    <t>ZCYAMI.CM</t>
  </si>
  <si>
    <t>cmdty Michigan Soybean Yield Forecast</t>
  </si>
  <si>
    <t>ZSYAMI.CM</t>
  </si>
  <si>
    <t>cmdty MI CRD 10 Corn Yield Forecast</t>
  </si>
  <si>
    <t>ZCYAMI10.CM</t>
  </si>
  <si>
    <t>cmdty MI CRD 20 Corn Yield Forecast</t>
  </si>
  <si>
    <t>ZCYAMI20.CM</t>
  </si>
  <si>
    <t>cmdty MI CRD 20 Soybean Yield Forecast</t>
  </si>
  <si>
    <t>ZSYAMI20.CM</t>
  </si>
  <si>
    <t>cmdty MI CRD 30 Corn Yield Forecast</t>
  </si>
  <si>
    <t>ZCYAMI30.CM</t>
  </si>
  <si>
    <t>cmdty MI CRD 30 Soybean Yield Forecast</t>
  </si>
  <si>
    <t>ZSYAMI30.CM</t>
  </si>
  <si>
    <t>cmdty MI CRD 40 Corn Yield Forecast</t>
  </si>
  <si>
    <t>ZCYAMI40.CM</t>
  </si>
  <si>
    <t>cmdty MI CRD 40 Soybean Yield Forecast</t>
  </si>
  <si>
    <t>ZSYAMI40.CM</t>
  </si>
  <si>
    <t>cmdty MI CRD 50 Corn Yield Forecast</t>
  </si>
  <si>
    <t>ZCYAMI50.CM</t>
  </si>
  <si>
    <t>cmdty MI CRD 50 Soybean Yield Forecast</t>
  </si>
  <si>
    <t>ZSYAMI50.CM</t>
  </si>
  <si>
    <t>cmdty MI CRD 60 Corn Yield Forecast</t>
  </si>
  <si>
    <t>ZCYAMI60.CM</t>
  </si>
  <si>
    <t>cmdty MI CRD 60 Soybean Yield Forecast</t>
  </si>
  <si>
    <t>ZSYAMI60.CM</t>
  </si>
  <si>
    <t>cmdty MI CRD 70 Corn Yield Forecast</t>
  </si>
  <si>
    <t>ZCYAMI70.CM</t>
  </si>
  <si>
    <t>cmdty MI CRD 70 Soybean Yield Forecast</t>
  </si>
  <si>
    <t>ZSYAMI70.CM</t>
  </si>
  <si>
    <t>cmdty MI CRD 80 Corn Yield Forecast</t>
  </si>
  <si>
    <t>ZCYAMI80.CM</t>
  </si>
  <si>
    <t>cmdty MI CRD 80 Soybean Yield Forecast</t>
  </si>
  <si>
    <t>ZSYAMI80.CM</t>
  </si>
  <si>
    <t>cmdty MI CRD 90 Corn Yield Forecast</t>
  </si>
  <si>
    <t>ZCYAMI90.CM</t>
  </si>
  <si>
    <t>cmdty MI CRD 90 Soybean Yield Forecast</t>
  </si>
  <si>
    <t>ZSYAMI90.CM</t>
  </si>
  <si>
    <t>cmdty Midland County, MI Corn Yield Forecast</t>
  </si>
  <si>
    <t>ZCYAMIMI.CM</t>
  </si>
  <si>
    <t>Midland County</t>
  </si>
  <si>
    <t>cmdty Midland County, MI Soybean Yield Forecast</t>
  </si>
  <si>
    <t>ZSYAMIMI.CM</t>
  </si>
  <si>
    <t>cmdty Mifflin County, PA Corn Yield Forecast</t>
  </si>
  <si>
    <t>ZCYAPAMI.CM</t>
  </si>
  <si>
    <t>Mifflin County</t>
  </si>
  <si>
    <t>cmdty Milam County, TX Corn Yield Forecast</t>
  </si>
  <si>
    <t>ZCYATXMN.CM</t>
  </si>
  <si>
    <t>Milam County</t>
  </si>
  <si>
    <t>cmdty Mille Lacs County, MN Corn Yield Forecast</t>
  </si>
  <si>
    <t>ZCYAMNMI.CM</t>
  </si>
  <si>
    <t>Mille Lacs County</t>
  </si>
  <si>
    <t>cmdty Mille Lacs County, MN Soybean Yield Forecast</t>
  </si>
  <si>
    <t>ZSYAMNMI.CM</t>
  </si>
  <si>
    <t>cmdty Miller County, AR Corn Yield Forecast</t>
  </si>
  <si>
    <t>ZCYAARMI.CM</t>
  </si>
  <si>
    <t>Miller County</t>
  </si>
  <si>
    <t>cmdty Miller County, AR Soybean Yield Forecast</t>
  </si>
  <si>
    <t>ZSYAARMI.CM</t>
  </si>
  <si>
    <t>cmdty Miller County, MO Corn Yield Forecast</t>
  </si>
  <si>
    <t>ZCYAMOMI.CM</t>
  </si>
  <si>
    <t>cmdty Miller County, MO Soybean Yield Forecast</t>
  </si>
  <si>
    <t>ZSYAMOMI.CM</t>
  </si>
  <si>
    <t>cmdty Mills County, IA Corn Yield Forecast</t>
  </si>
  <si>
    <t>ZCYAIAMI.CM</t>
  </si>
  <si>
    <t>Mills County</t>
  </si>
  <si>
    <t>cmdty Mills County, IA Soybean Yield Forecast</t>
  </si>
  <si>
    <t>ZSYAIAMI.CM</t>
  </si>
  <si>
    <t>cmdty Milwaukee County, WI Corn Yield Forecast</t>
  </si>
  <si>
    <t>ZCYAWIMI.CM</t>
  </si>
  <si>
    <t>Milwaukee County</t>
  </si>
  <si>
    <t>cmdty Milwaukee County, WI Soybean Yield Forecast</t>
  </si>
  <si>
    <t>ZSYAWIMI.CM</t>
  </si>
  <si>
    <t>cmdty Miner County, SD Corn Yield Forecast</t>
  </si>
  <si>
    <t>ZCYASDMI.CM</t>
  </si>
  <si>
    <t>Miner County</t>
  </si>
  <si>
    <t>cmdty Miner County, SD Soybean Yield Forecast</t>
  </si>
  <si>
    <t>ZSYASDMI.CM</t>
  </si>
  <si>
    <t>cmdty Minnehaha County, SD Corn Yield Forecast</t>
  </si>
  <si>
    <t>ZCYASDMF.CM</t>
  </si>
  <si>
    <t>Minnehaha County</t>
  </si>
  <si>
    <t>cmdty Minnehaha County, SD Soybean Yield Forecast</t>
  </si>
  <si>
    <t>ZSYASDMF.CM</t>
  </si>
  <si>
    <t>cmdty Minnesota Corn Yield Forecast</t>
  </si>
  <si>
    <t>ZCYAMN.CM</t>
  </si>
  <si>
    <t>cmdty Minnesota Soybean Yield Forecast</t>
  </si>
  <si>
    <t>ZSYAMN.CM</t>
  </si>
  <si>
    <t>cmdty Missaukee County, MI Corn Yield Forecast</t>
  </si>
  <si>
    <t>ZCYAMIMH.CM</t>
  </si>
  <si>
    <t>Missaukee County</t>
  </si>
  <si>
    <t>cmdty Mississippi County, AR Corn Yield Forecast</t>
  </si>
  <si>
    <t>ZCYAARMC.CM</t>
  </si>
  <si>
    <t>Mississippi County</t>
  </si>
  <si>
    <t>cmdty Mississippi County, AR Soybean Yield Forecast</t>
  </si>
  <si>
    <t>ZSYAARMC.CM</t>
  </si>
  <si>
    <t>cmdty Mississippi County, MO Corn Yield Forecast</t>
  </si>
  <si>
    <t>ZCYAMOMG.CM</t>
  </si>
  <si>
    <t>cmdty Mississippi County, MO Soybean Yield Forecast</t>
  </si>
  <si>
    <t>ZSYAMOMG.CM</t>
  </si>
  <si>
    <t>cmdty Mississippi Soybean Yield Forecast</t>
  </si>
  <si>
    <t>ZSYAMS.CM</t>
  </si>
  <si>
    <t>cmdty Missouri Corn Yield Forecast</t>
  </si>
  <si>
    <t>ZCYAMO.CM</t>
  </si>
  <si>
    <t>cmdty Missouri Soybean Yield Forecast</t>
  </si>
  <si>
    <t>ZSYAMO.CM</t>
  </si>
  <si>
    <t>cmdty Mitchell County, IA Corn Yield Forecast</t>
  </si>
  <si>
    <t>ZCYAIAME.CM</t>
  </si>
  <si>
    <t>Mitchell County</t>
  </si>
  <si>
    <t>cmdty Mitchell County, IA Soybean Yield Forecast</t>
  </si>
  <si>
    <t>ZSYAIAME.CM</t>
  </si>
  <si>
    <t>cmdty Mitchell County, KS Corn Yield Forecast</t>
  </si>
  <si>
    <t>ZCYAKSMD.CM</t>
  </si>
  <si>
    <t>cmdty Mitchell County, KS Soybean Yield Forecast</t>
  </si>
  <si>
    <t>ZSYAKSMD.CM</t>
  </si>
  <si>
    <t>cmdty MN CRD 10 Corn Yield Forecast</t>
  </si>
  <si>
    <t>ZCYAMN10.CM</t>
  </si>
  <si>
    <t>cmdty MN CRD 10 Soybean Yield Forecast</t>
  </si>
  <si>
    <t>ZSYAMN10.CM</t>
  </si>
  <si>
    <t>cmdty MN CRD 20 Corn Yield Forecast</t>
  </si>
  <si>
    <t>ZCYAMN20.CM</t>
  </si>
  <si>
    <t>cmdty MN CRD 40 Corn Yield Forecast</t>
  </si>
  <si>
    <t>ZCYAMN40.CM</t>
  </si>
  <si>
    <t>cmdty MN CRD 40 Soybean Yield Forecast</t>
  </si>
  <si>
    <t>ZSYAMN40.CM</t>
  </si>
  <si>
    <t>cmdty MN CRD 50 Corn Yield Forecast</t>
  </si>
  <si>
    <t>ZCYAMN50.CM</t>
  </si>
  <si>
    <t>cmdty MN CRD 50 Soybean Yield Forecast</t>
  </si>
  <si>
    <t>ZSYAMN50.CM</t>
  </si>
  <si>
    <t>cmdty MN CRD 60 Corn Yield Forecast</t>
  </si>
  <si>
    <t>ZCYAMN60.CM</t>
  </si>
  <si>
    <t>cmdty MN CRD 60 Soybean Yield Forecast</t>
  </si>
  <si>
    <t>ZSYAMN60.CM</t>
  </si>
  <si>
    <t>cmdty MN CRD 70 Corn Yield Forecast</t>
  </si>
  <si>
    <t>ZCYAMN70.CM</t>
  </si>
  <si>
    <t>cmdty MN CRD 70 Soybean Yield Forecast</t>
  </si>
  <si>
    <t>ZSYAMN70.CM</t>
  </si>
  <si>
    <t>cmdty MN CRD 80 Corn Yield Forecast</t>
  </si>
  <si>
    <t>ZCYAMN80.CM</t>
  </si>
  <si>
    <t>cmdty MN CRD 80 Soybean Yield Forecast</t>
  </si>
  <si>
    <t>ZSYAMN80.CM</t>
  </si>
  <si>
    <t>cmdty MN CRD 90 Corn Yield Forecast</t>
  </si>
  <si>
    <t>ZCYAMN90.CM</t>
  </si>
  <si>
    <t>cmdty MN CRD 90 Soybean Yield Forecast</t>
  </si>
  <si>
    <t>ZSYAMN90.CM</t>
  </si>
  <si>
    <t>cmdty MO CRD 10 Corn Yield Forecast</t>
  </si>
  <si>
    <t>ZCYAMO10.CM</t>
  </si>
  <si>
    <t>cmdty MO CRD 10 Soybean Yield Forecast</t>
  </si>
  <si>
    <t>ZSYAMO10.CM</t>
  </si>
  <si>
    <t>cmdty MO CRD 20 Corn Yield Forecast</t>
  </si>
  <si>
    <t>ZCYAMO20.CM</t>
  </si>
  <si>
    <t>cmdty MO CRD 20 Soybean Yield Forecast</t>
  </si>
  <si>
    <t>ZSYAMO20.CM</t>
  </si>
  <si>
    <t>cmdty MO CRD 30 Corn Yield Forecast</t>
  </si>
  <si>
    <t>ZCYAMO30.CM</t>
  </si>
  <si>
    <t>cmdty MO CRD 30 Soybean Yield Forecast</t>
  </si>
  <si>
    <t>ZSYAMO30.CM</t>
  </si>
  <si>
    <t>cmdty MO CRD 40 Corn Yield Forecast</t>
  </si>
  <si>
    <t>ZCYAMO40.CM</t>
  </si>
  <si>
    <t>cmdty MO CRD 40 Soybean Yield Forecast</t>
  </si>
  <si>
    <t>ZSYAMO40.CM</t>
  </si>
  <si>
    <t>cmdty MO CRD 50 Corn Yield Forecast</t>
  </si>
  <si>
    <t>ZCYAMO50.CM</t>
  </si>
  <si>
    <t>cmdty MO CRD 50 Soybean Yield Forecast</t>
  </si>
  <si>
    <t>ZSYAMO50.CM</t>
  </si>
  <si>
    <t>cmdty MO CRD 60 Corn Yield Forecast</t>
  </si>
  <si>
    <t>ZCYAMO60.CM</t>
  </si>
  <si>
    <t>cmdty MO CRD 60 Soybean Yield Forecast</t>
  </si>
  <si>
    <t>ZSYAMO60.CM</t>
  </si>
  <si>
    <t>cmdty MO CRD 70 Corn Yield Forecast</t>
  </si>
  <si>
    <t>ZCYAMO70.CM</t>
  </si>
  <si>
    <t>cmdty MO CRD 70 Soybean Yield Forecast</t>
  </si>
  <si>
    <t>ZSYAMO70.CM</t>
  </si>
  <si>
    <t>cmdty MO CRD 80 Corn Yield Forecast</t>
  </si>
  <si>
    <t>ZCYAMO80.CM</t>
  </si>
  <si>
    <t>cmdty MO CRD 80 Soybean Yield Forecast</t>
  </si>
  <si>
    <t>ZSYAMO80.CM</t>
  </si>
  <si>
    <t>cmdty MO CRD 90 Corn Yield Forecast</t>
  </si>
  <si>
    <t>ZCYAMO90.CM</t>
  </si>
  <si>
    <t>cmdty MO CRD 90 Soybean Yield Forecast</t>
  </si>
  <si>
    <t>ZSYAMO90.CM</t>
  </si>
  <si>
    <t>cmdty Moniteau County, MO Corn Yield Forecast</t>
  </si>
  <si>
    <t>ZCYAMOMO.CM</t>
  </si>
  <si>
    <t>Moniteau County</t>
  </si>
  <si>
    <t>cmdty Moniteau County, MO Soybean Yield Forecast</t>
  </si>
  <si>
    <t>ZSYAMOMO.CM</t>
  </si>
  <si>
    <t>cmdty Monona County, IA Corn Yield Forecast</t>
  </si>
  <si>
    <t>ZCYAIAMO.CM</t>
  </si>
  <si>
    <t>Monona County</t>
  </si>
  <si>
    <t>cmdty Monona County, IA Soybean Yield Forecast</t>
  </si>
  <si>
    <t>ZSYAIAMO.CM</t>
  </si>
  <si>
    <t>cmdty Monroe County, AR Corn Yield Forecast</t>
  </si>
  <si>
    <t>ZCYAARMO.CM</t>
  </si>
  <si>
    <t>Monroe County</t>
  </si>
  <si>
    <t>cmdty Monroe County, AR Soybean Yield Forecast</t>
  </si>
  <si>
    <t>ZSYAARMO.CM</t>
  </si>
  <si>
    <t>cmdty Monroe County, IA Corn Yield Forecast</t>
  </si>
  <si>
    <t>ZCYAIAMF.CM</t>
  </si>
  <si>
    <t>cmdty Monroe County, IA Soybean Yield Forecast</t>
  </si>
  <si>
    <t>ZSYAIAMF.CM</t>
  </si>
  <si>
    <t>cmdty Monroe County, IL Corn Yield Forecast</t>
  </si>
  <si>
    <t>ZCYAILMO.CM</t>
  </si>
  <si>
    <t>cmdty Monroe County, IL Soybean Yield Forecast</t>
  </si>
  <si>
    <t>ZSYAILMO.CM</t>
  </si>
  <si>
    <t>cmdty Monroe County, IN Corn Yield Forecast</t>
  </si>
  <si>
    <t>ZCYAINMO.CM</t>
  </si>
  <si>
    <t>cmdty Monroe County, IN Soybean Yield Forecast</t>
  </si>
  <si>
    <t>ZSYAINMO.CM</t>
  </si>
  <si>
    <t>cmdty Monroe County, KY Corn Yield Forecast</t>
  </si>
  <si>
    <t>ZCYAKYMO.CM</t>
  </si>
  <si>
    <t>cmdty Monroe County, KY Soybean Yield Forecast</t>
  </si>
  <si>
    <t>ZSYAKYMO.CM</t>
  </si>
  <si>
    <t>cmdty Monroe County, MI Corn Yield Forecast</t>
  </si>
  <si>
    <t>ZCYAMIMO.CM</t>
  </si>
  <si>
    <t>cmdty Monroe County, MI Soybean Yield Forecast</t>
  </si>
  <si>
    <t>ZSYAMIMO.CM</t>
  </si>
  <si>
    <t>cmdty Monroe County, MO Corn Yield Forecast</t>
  </si>
  <si>
    <t>ZCYAMOMH.CM</t>
  </si>
  <si>
    <t>cmdty Monroe County, MO Soybean Yield Forecast</t>
  </si>
  <si>
    <t>ZSYAMOMH.CM</t>
  </si>
  <si>
    <t>cmdty Monroe County, MS Soybean Yield Forecast</t>
  </si>
  <si>
    <t>ZSYAMSMO.CM</t>
  </si>
  <si>
    <t>cmdty Monroe County, PA Corn Yield Forecast</t>
  </si>
  <si>
    <t>ZCYAPAMO.CM</t>
  </si>
  <si>
    <t>cmdty Monroe County, TN Corn Yield Forecast</t>
  </si>
  <si>
    <t>ZCYATNMO.CM</t>
  </si>
  <si>
    <t>cmdty Monroe County, TN Soybean Yield Forecast</t>
  </si>
  <si>
    <t>ZSYATNMO.CM</t>
  </si>
  <si>
    <t>cmdty Monroe County, WI Corn Yield Forecast</t>
  </si>
  <si>
    <t>ZCYAWIMO.CM</t>
  </si>
  <si>
    <t>cmdty Monroe County, WI Soybean Yield Forecast</t>
  </si>
  <si>
    <t>ZSYAWIMO.CM</t>
  </si>
  <si>
    <t>cmdty Montcalm County, MI Corn Yield Forecast</t>
  </si>
  <si>
    <t>ZCYAMIMK.CM</t>
  </si>
  <si>
    <t>Montcalm County</t>
  </si>
  <si>
    <t>cmdty Montcalm County, MI Soybean Yield Forecast</t>
  </si>
  <si>
    <t>ZSYAMIMK.CM</t>
  </si>
  <si>
    <t>cmdty Montezuma County, CO Corn Yield Forecast</t>
  </si>
  <si>
    <t>ZCYACOMA.CM</t>
  </si>
  <si>
    <t>Montezuma County</t>
  </si>
  <si>
    <t>cmdty Montgomery County, IA Corn Yield Forecast</t>
  </si>
  <si>
    <t>ZCYAIAMG.CM</t>
  </si>
  <si>
    <t>Montgomery County</t>
  </si>
  <si>
    <t>cmdty Montgomery County, IA Soybean Yield Forecast</t>
  </si>
  <si>
    <t>ZSYAIAMG.CM</t>
  </si>
  <si>
    <t>cmdty Montgomery County, IL Corn Yield Forecast</t>
  </si>
  <si>
    <t>ZCYAILMN.CM</t>
  </si>
  <si>
    <t>cmdty Montgomery County, IL Soybean Yield Forecast</t>
  </si>
  <si>
    <t>ZSYAILMN.CM</t>
  </si>
  <si>
    <t>cmdty Montgomery County, IN Corn Yield Forecast</t>
  </si>
  <si>
    <t>ZCYAINME.CM</t>
  </si>
  <si>
    <t>cmdty Montgomery County, IN Soybean Yield Forecast</t>
  </si>
  <si>
    <t>ZSYAINME.CM</t>
  </si>
  <si>
    <t>cmdty Montgomery County, KS Corn Yield Forecast</t>
  </si>
  <si>
    <t>ZCYAKSMO.CM</t>
  </si>
  <si>
    <t>cmdty Montgomery County, KS Soybean Yield Forecast</t>
  </si>
  <si>
    <t>ZSYAKSMO.CM</t>
  </si>
  <si>
    <t>cmdty Montgomery County, KY Corn Yield Forecast</t>
  </si>
  <si>
    <t>ZCYAKYMP.CM</t>
  </si>
  <si>
    <t>cmdty Montgomery County, MO Corn Yield Forecast</t>
  </si>
  <si>
    <t>ZCYAMOMK.CM</t>
  </si>
  <si>
    <t>cmdty Montgomery County, MO Soybean Yield Forecast</t>
  </si>
  <si>
    <t>ZSYAMOMK.CM</t>
  </si>
  <si>
    <t>cmdty Montgomery County, MS Soybean Yield Forecast</t>
  </si>
  <si>
    <t>ZSYAMSMD.CM</t>
  </si>
  <si>
    <t>cmdty Montgomery County, NC Corn Yield Forecast</t>
  </si>
  <si>
    <t>ZCYANCMO.CM</t>
  </si>
  <si>
    <t>cmdty Montgomery County, NC Soybean Yield Forecast</t>
  </si>
  <si>
    <t>ZSYANCMO.CM</t>
  </si>
  <si>
    <t>cmdty Montgomery County, OH Corn Yield Forecast</t>
  </si>
  <si>
    <t>ZCYAOHMG.CM</t>
  </si>
  <si>
    <t>cmdty Montgomery County, OH Soybean Yield Forecast</t>
  </si>
  <si>
    <t>ZSYAOHMG.CM</t>
  </si>
  <si>
    <t>cmdty Montgomery County, TN Corn Yield Forecast</t>
  </si>
  <si>
    <t>ZCYATNMI.CM</t>
  </si>
  <si>
    <t>cmdty Montgomery County, TN Soybean Yield Forecast</t>
  </si>
  <si>
    <t>ZSYATNMI.CM</t>
  </si>
  <si>
    <t>cmdty Montmorency County, MI Corn Yield Forecast</t>
  </si>
  <si>
    <t>ZCYAMIML.CM</t>
  </si>
  <si>
    <t>Montmorency County</t>
  </si>
  <si>
    <t>cmdty Montmorency County, MI Soybean Yield Forecast</t>
  </si>
  <si>
    <t>ZSYAMIML.CM</t>
  </si>
  <si>
    <t>cmdty Montour County, PA Corn Yield Forecast</t>
  </si>
  <si>
    <t>ZCYAPAMB.CM</t>
  </si>
  <si>
    <t>Montour County</t>
  </si>
  <si>
    <t>cmdty Moody County, SD Corn Yield Forecast</t>
  </si>
  <si>
    <t>ZCYASDMO.CM</t>
  </si>
  <si>
    <t>Moody County</t>
  </si>
  <si>
    <t>cmdty Moody County, SD Soybean Yield Forecast</t>
  </si>
  <si>
    <t>ZSYASDMO.CM</t>
  </si>
  <si>
    <t>cmdty Moore County, NC Corn Yield Forecast</t>
  </si>
  <si>
    <t>ZCYANCMF.CM</t>
  </si>
  <si>
    <t>Moore County</t>
  </si>
  <si>
    <t>cmdty Moore County, NC Soybean Yield Forecast</t>
  </si>
  <si>
    <t>ZSYANCMF.CM</t>
  </si>
  <si>
    <t>cmdty Moore County, TX Corn Yield Forecast</t>
  </si>
  <si>
    <t>ZCYATXMS.CM</t>
  </si>
  <si>
    <t>cmdty Morgan County, CO Corn Yield Forecast</t>
  </si>
  <si>
    <t>ZCYACOMC.CM</t>
  </si>
  <si>
    <t>Morgan County</t>
  </si>
  <si>
    <t>cmdty Morgan County, IL Corn Yield Forecast</t>
  </si>
  <si>
    <t>ZCYAILMP.CM</t>
  </si>
  <si>
    <t>cmdty Morgan County, IL Soybean Yield Forecast</t>
  </si>
  <si>
    <t>ZSYAILMP.CM</t>
  </si>
  <si>
    <t>cmdty Morgan County, IN Corn Yield Forecast</t>
  </si>
  <si>
    <t>ZCYAINMF.CM</t>
  </si>
  <si>
    <t>cmdty Morgan County, IN Soybean Yield Forecast</t>
  </si>
  <si>
    <t>ZSYAINMF.CM</t>
  </si>
  <si>
    <t>cmdty Morgan County, MO Corn Yield Forecast</t>
  </si>
  <si>
    <t>ZCYAMOML.CM</t>
  </si>
  <si>
    <t>cmdty Morgan County, MO Soybean Yield Forecast</t>
  </si>
  <si>
    <t>ZSYAMOML.CM</t>
  </si>
  <si>
    <t>cmdty Morgan County, OH Corn Yield Forecast</t>
  </si>
  <si>
    <t>ZCYAOHMH.CM</t>
  </si>
  <si>
    <t>cmdty Morgan County, OH Soybean Yield Forecast</t>
  </si>
  <si>
    <t>ZSYAOHMH.CM</t>
  </si>
  <si>
    <t>cmdty Morrill County, NE Corn Yield Forecast</t>
  </si>
  <si>
    <t>ZCYANEMO.CM</t>
  </si>
  <si>
    <t>Morrill County</t>
  </si>
  <si>
    <t>cmdty Morris County, KS Corn Yield Forecast</t>
  </si>
  <si>
    <t>ZCYAKSMF.CM</t>
  </si>
  <si>
    <t>Morris County</t>
  </si>
  <si>
    <t>cmdty Morris County, KS Soybean Yield Forecast</t>
  </si>
  <si>
    <t>ZSYAKSMF.CM</t>
  </si>
  <si>
    <t>cmdty Morrison County, MN Corn Yield Forecast</t>
  </si>
  <si>
    <t>ZCYAMNMO.CM</t>
  </si>
  <si>
    <t>Morrison County</t>
  </si>
  <si>
    <t>cmdty Morrison County, MN Soybean Yield Forecast</t>
  </si>
  <si>
    <t>ZSYAMNMO.CM</t>
  </si>
  <si>
    <t>cmdty Morrow County, OH Corn Yield Forecast</t>
  </si>
  <si>
    <t>ZCYAOHMK.CM</t>
  </si>
  <si>
    <t>Morrow County</t>
  </si>
  <si>
    <t>cmdty Morrow County, OH Soybean Yield Forecast</t>
  </si>
  <si>
    <t>ZSYAOHMK.CM</t>
  </si>
  <si>
    <t>cmdty Morton County, KS Corn Yield Forecast</t>
  </si>
  <si>
    <t>ZCYAKSMG.CM</t>
  </si>
  <si>
    <t>Morton County</t>
  </si>
  <si>
    <t>cmdty Morton County, ND Corn Yield Forecast</t>
  </si>
  <si>
    <t>ZCYANDMO.CM</t>
  </si>
  <si>
    <t>cmdty Morton County, ND Soybean Yield Forecast</t>
  </si>
  <si>
    <t>ZSYANDMO.CM</t>
  </si>
  <si>
    <t>cmdty Moultrie County, IL Corn Yield Forecast</t>
  </si>
  <si>
    <t>ZCYAILMQ.CM</t>
  </si>
  <si>
    <t>Moultrie County</t>
  </si>
  <si>
    <t>cmdty Moultrie County, IL Soybean Yield Forecast</t>
  </si>
  <si>
    <t>ZSYAILMQ.CM</t>
  </si>
  <si>
    <t>cmdty Mountrail County, ND Corn Yield Forecast</t>
  </si>
  <si>
    <t>ZCYANDMF.CM</t>
  </si>
  <si>
    <t>Mountrail County</t>
  </si>
  <si>
    <t>cmdty Mountrail County, ND Soybean Yield Forecast</t>
  </si>
  <si>
    <t>ZSYANDMF.CM</t>
  </si>
  <si>
    <t>cmdty Mower County, MN Corn Yield Forecast</t>
  </si>
  <si>
    <t>ZCYAMNMF.CM</t>
  </si>
  <si>
    <t>Mower County</t>
  </si>
  <si>
    <t>cmdty Mower County, MN Soybean Yield Forecast</t>
  </si>
  <si>
    <t>ZSYAMNMF.CM</t>
  </si>
  <si>
    <t>cmdty MS CRD 10 Soybean Yield Forecast</t>
  </si>
  <si>
    <t>ZSYAMS10.CM</t>
  </si>
  <si>
    <t>cmdty MS CRD 20 Soybean Yield Forecast</t>
  </si>
  <si>
    <t>ZSYAMS20.CM</t>
  </si>
  <si>
    <t>cmdty MS CRD 30 Soybean Yield Forecast</t>
  </si>
  <si>
    <t>ZSYAMS30.CM</t>
  </si>
  <si>
    <t>cmdty MS CRD 40 Soybean Yield Forecast</t>
  </si>
  <si>
    <t>ZSYAMS40.CM</t>
  </si>
  <si>
    <t>cmdty MS CRD 50 Soybean Yield Forecast</t>
  </si>
  <si>
    <t>ZSYAMS50.CM</t>
  </si>
  <si>
    <t>cmdty MS CRD 60 Soybean Yield Forecast</t>
  </si>
  <si>
    <t>ZSYAMS60.CM</t>
  </si>
  <si>
    <t>cmdty MS CRD 70 Soybean Yield Forecast</t>
  </si>
  <si>
    <t>ZSYAMS70.CM</t>
  </si>
  <si>
    <t>cmdty MS CRD 80 Soybean Yield Forecast</t>
  </si>
  <si>
    <t>ZSYAMS80.CM</t>
  </si>
  <si>
    <t>cmdty MS CRD 90 Soybean Yield Forecast</t>
  </si>
  <si>
    <t>ZSYAMS90.CM</t>
  </si>
  <si>
    <t>cmdty Muhlenberg County, KY Corn Yield Forecast</t>
  </si>
  <si>
    <t>ZCYAKYMU.CM</t>
  </si>
  <si>
    <t>Muhlenberg County</t>
  </si>
  <si>
    <t>cmdty Muhlenberg County, KY Soybean Yield Forecast</t>
  </si>
  <si>
    <t>ZSYAKYMU.CM</t>
  </si>
  <si>
    <t>cmdty Murray County, MN Corn Yield Forecast</t>
  </si>
  <si>
    <t>ZCYAMNMU.CM</t>
  </si>
  <si>
    <t>Murray County</t>
  </si>
  <si>
    <t>cmdty Murray County, MN Soybean Yield Forecast</t>
  </si>
  <si>
    <t>ZSYAMNMU.CM</t>
  </si>
  <si>
    <t>cmdty Muscatine County, IA Corn Yield Forecast</t>
  </si>
  <si>
    <t>ZCYAIAMU.CM</t>
  </si>
  <si>
    <t>Muscatine County</t>
  </si>
  <si>
    <t>cmdty Muscatine County, IA Soybean Yield Forecast</t>
  </si>
  <si>
    <t>ZSYAIAMU.CM</t>
  </si>
  <si>
    <t>cmdty Muskegon County, MI Corn Yield Forecast</t>
  </si>
  <si>
    <t>ZCYAMIMU.CM</t>
  </si>
  <si>
    <t>Muskegon County</t>
  </si>
  <si>
    <t>cmdty Muskegon County, MI Soybean Yield Forecast</t>
  </si>
  <si>
    <t>ZSYAMIMU.CM</t>
  </si>
  <si>
    <t>cmdty Muskingum County, OH Corn Yield Forecast</t>
  </si>
  <si>
    <t>ZCYAOHMU.CM</t>
  </si>
  <si>
    <t>Muskingum County</t>
  </si>
  <si>
    <t>cmdty Muskingum County, OH Soybean Yield Forecast</t>
  </si>
  <si>
    <t>ZSYAOHMU.CM</t>
  </si>
  <si>
    <t>cmdty Nance County, NE Corn Yield Forecast</t>
  </si>
  <si>
    <t>ZCYANENA.CM</t>
  </si>
  <si>
    <t>Nance County</t>
  </si>
  <si>
    <t>cmdty Nance County, NE Soybean Yield Forecast</t>
  </si>
  <si>
    <t>ZSYANENA.CM</t>
  </si>
  <si>
    <t>cmdty Nash County, NC Corn Yield Forecast</t>
  </si>
  <si>
    <t>ZCYANCNA.CM</t>
  </si>
  <si>
    <t>Nash County</t>
  </si>
  <si>
    <t>cmdty Nash County, NC Soybean Yield Forecast</t>
  </si>
  <si>
    <t>ZSYANCNA.CM</t>
  </si>
  <si>
    <t>cmdty National Corn Yield Forecast</t>
  </si>
  <si>
    <t>ZCYAUS.CM</t>
  </si>
  <si>
    <t>National</t>
  </si>
  <si>
    <t>cmdty National Soybean Yield Forecast</t>
  </si>
  <si>
    <t>ZSYAUS.CM</t>
  </si>
  <si>
    <t>cmdty Navarro County, TX Corn Yield Forecast</t>
  </si>
  <si>
    <t>ZCYATXNB.CM</t>
  </si>
  <si>
    <t>Navarro County</t>
  </si>
  <si>
    <t>cmdty NC CRD 10 Corn Yield Forecast</t>
  </si>
  <si>
    <t>ZCYANC10.CM</t>
  </si>
  <si>
    <t>cmdty NC CRD 10 Soybean Yield Forecast</t>
  </si>
  <si>
    <t>ZSYANC10.CM</t>
  </si>
  <si>
    <t>cmdty NC CRD 20 Corn Yield Forecast</t>
  </si>
  <si>
    <t>ZCYANC20.CM</t>
  </si>
  <si>
    <t>cmdty NC CRD 20 Soybean Yield Forecast</t>
  </si>
  <si>
    <t>ZSYANC20.CM</t>
  </si>
  <si>
    <t>cmdty NC CRD 40 Corn Yield Forecast</t>
  </si>
  <si>
    <t>ZCYANC40.CM</t>
  </si>
  <si>
    <t>cmdty NC CRD 40 Soybean Yield Forecast</t>
  </si>
  <si>
    <t>ZSYANC40.CM</t>
  </si>
  <si>
    <t>cmdty NC CRD 50 Corn Yield Forecast</t>
  </si>
  <si>
    <t>ZCYANC50.CM</t>
  </si>
  <si>
    <t>cmdty NC CRD 50 Soybean Yield Forecast</t>
  </si>
  <si>
    <t>ZSYANC50.CM</t>
  </si>
  <si>
    <t>cmdty NC CRD 60 Corn Yield Forecast</t>
  </si>
  <si>
    <t>ZCYANC60.CM</t>
  </si>
  <si>
    <t>cmdty NC CRD 60 Soybean Yield Forecast</t>
  </si>
  <si>
    <t>ZSYANC60.CM</t>
  </si>
  <si>
    <t>cmdty NC CRD 70 Corn Yield Forecast</t>
  </si>
  <si>
    <t>ZCYANC70.CM</t>
  </si>
  <si>
    <t>cmdty NC CRD 70 Soybean Yield Forecast</t>
  </si>
  <si>
    <t>ZSYANC70.CM</t>
  </si>
  <si>
    <t>cmdty NC CRD 80 Corn Yield Forecast</t>
  </si>
  <si>
    <t>ZCYANC80.CM</t>
  </si>
  <si>
    <t>cmdty NC CRD 80 Soybean Yield Forecast</t>
  </si>
  <si>
    <t>ZSYANC80.CM</t>
  </si>
  <si>
    <t>cmdty NC CRD 90 Corn Yield Forecast</t>
  </si>
  <si>
    <t>ZCYANC90.CM</t>
  </si>
  <si>
    <t>cmdty NC CRD 90 Soybean Yield Forecast</t>
  </si>
  <si>
    <t>ZSYANC90.CM</t>
  </si>
  <si>
    <t>cmdty ND CRD 10 Corn Yield Forecast</t>
  </si>
  <si>
    <t>ZCYAND10.CM</t>
  </si>
  <si>
    <t>cmdty ND CRD 10 Soybean Yield Forecast</t>
  </si>
  <si>
    <t>ZSYAND10.CM</t>
  </si>
  <si>
    <t>cmdty ND CRD 20 Corn Yield Forecast</t>
  </si>
  <si>
    <t>ZCYAND20.CM</t>
  </si>
  <si>
    <t>cmdty ND CRD 20 Soybean Yield Forecast</t>
  </si>
  <si>
    <t>ZSYAND20.CM</t>
  </si>
  <si>
    <t>cmdty ND CRD 30 Corn Yield Forecast</t>
  </si>
  <si>
    <t>ZCYAND30.CM</t>
  </si>
  <si>
    <t>cmdty ND CRD 30 Soybean Yield Forecast</t>
  </si>
  <si>
    <t>ZSYAND30.CM</t>
  </si>
  <si>
    <t>cmdty ND CRD 40 Corn Yield Forecast</t>
  </si>
  <si>
    <t>ZCYAND40.CM</t>
  </si>
  <si>
    <t>cmdty ND CRD 40 Soybean Yield Forecast</t>
  </si>
  <si>
    <t>ZSYAND40.CM</t>
  </si>
  <si>
    <t>cmdty ND CRD 50 Corn Yield Forecast</t>
  </si>
  <si>
    <t>ZCYAND50.CM</t>
  </si>
  <si>
    <t>cmdty ND CRD 50 Soybean Yield Forecast</t>
  </si>
  <si>
    <t>ZSYAND50.CM</t>
  </si>
  <si>
    <t>cmdty ND CRD 60 Corn Yield Forecast</t>
  </si>
  <si>
    <t>ZCYAND60.CM</t>
  </si>
  <si>
    <t>cmdty ND CRD 60 Soybean Yield Forecast</t>
  </si>
  <si>
    <t>ZSYAND60.CM</t>
  </si>
  <si>
    <t>cmdty ND CRD 70 Corn Yield Forecast</t>
  </si>
  <si>
    <t>ZCYAND70.CM</t>
  </si>
  <si>
    <t>cmdty ND CRD 70 Soybean Yield Forecast</t>
  </si>
  <si>
    <t>ZSYAND70.CM</t>
  </si>
  <si>
    <t>cmdty ND CRD 80 Corn Yield Forecast</t>
  </si>
  <si>
    <t>ZCYAND80.CM</t>
  </si>
  <si>
    <t>cmdty ND CRD 80 Soybean Yield Forecast</t>
  </si>
  <si>
    <t>ZSYAND80.CM</t>
  </si>
  <si>
    <t>cmdty ND CRD 90 Corn Yield Forecast</t>
  </si>
  <si>
    <t>ZCYAND90.CM</t>
  </si>
  <si>
    <t>cmdty ND CRD 90 Soybean Yield Forecast</t>
  </si>
  <si>
    <t>ZSYAND90.CM</t>
  </si>
  <si>
    <t>cmdty Nebraska Corn Yield Forecast</t>
  </si>
  <si>
    <t>ZCYANE.CM</t>
  </si>
  <si>
    <t>cmdty Nebraska Soybean Yield Forecast</t>
  </si>
  <si>
    <t>ZSYANE.CM</t>
  </si>
  <si>
    <t>cmdty NE CRD 10 Corn Yield Forecast</t>
  </si>
  <si>
    <t>ZCYANE10.CM</t>
  </si>
  <si>
    <t>cmdty NE CRD 10 Soybean Yield Forecast</t>
  </si>
  <si>
    <t>ZSYANE10.CM</t>
  </si>
  <si>
    <t>cmdty NE CRD 20 Corn Yield Forecast</t>
  </si>
  <si>
    <t>ZCYANE20.CM</t>
  </si>
  <si>
    <t>cmdty NE CRD 20 Soybean Yield Forecast</t>
  </si>
  <si>
    <t>ZSYANE20.CM</t>
  </si>
  <si>
    <t>cmdty NE CRD 30 Corn Yield Forecast</t>
  </si>
  <si>
    <t>ZCYANE30.CM</t>
  </si>
  <si>
    <t>cmdty NE CRD 30 Soybean Yield Forecast</t>
  </si>
  <si>
    <t>ZSYANE30.CM</t>
  </si>
  <si>
    <t>cmdty NE CRD 50 Corn Yield Forecast</t>
  </si>
  <si>
    <t>ZCYANE50.CM</t>
  </si>
  <si>
    <t>cmdty NE CRD 50 Soybean Yield Forecast</t>
  </si>
  <si>
    <t>ZSYANE50.CM</t>
  </si>
  <si>
    <t>cmdty NE CRD 60 Corn Yield Forecast</t>
  </si>
  <si>
    <t>ZCYANE60.CM</t>
  </si>
  <si>
    <t>cmdty NE CRD 60 Soybean Yield Forecast</t>
  </si>
  <si>
    <t>ZSYANE60.CM</t>
  </si>
  <si>
    <t>cmdty NE CRD 70 Corn Yield Forecast</t>
  </si>
  <si>
    <t>ZCYANE70.CM</t>
  </si>
  <si>
    <t>cmdty NE CRD 70 Soybean Yield Forecast</t>
  </si>
  <si>
    <t>ZSYANE70.CM</t>
  </si>
  <si>
    <t>cmdty NE CRD 80 Corn Yield Forecast</t>
  </si>
  <si>
    <t>ZCYANE80.CM</t>
  </si>
  <si>
    <t>cmdty NE CRD 80 Soybean Yield Forecast</t>
  </si>
  <si>
    <t>ZSYANE80.CM</t>
  </si>
  <si>
    <t>cmdty NE CRD 90 Corn Yield Forecast</t>
  </si>
  <si>
    <t>ZCYANE90.CM</t>
  </si>
  <si>
    <t>cmdty NE CRD 90 Soybean Yield Forecast</t>
  </si>
  <si>
    <t>ZSYANE90.CM</t>
  </si>
  <si>
    <t>cmdty Nelson County, KY Corn Yield Forecast</t>
  </si>
  <si>
    <t>ZCYAKYNE.CM</t>
  </si>
  <si>
    <t>Nelson County</t>
  </si>
  <si>
    <t>cmdty Nelson County, KY Soybean Yield Forecast</t>
  </si>
  <si>
    <t>ZSYAKYNE.CM</t>
  </si>
  <si>
    <t>cmdty Nelson County, ND Corn Yield Forecast</t>
  </si>
  <si>
    <t>ZCYANDNE.CM</t>
  </si>
  <si>
    <t>cmdty Nelson County, ND Soybean Yield Forecast</t>
  </si>
  <si>
    <t>ZSYANDNE.CM</t>
  </si>
  <si>
    <t>cmdty Nemaha County, KS Corn Yield Forecast</t>
  </si>
  <si>
    <t>ZCYAKSNE.CM</t>
  </si>
  <si>
    <t>Nemaha County</t>
  </si>
  <si>
    <t>cmdty Nemaha County, KS Soybean Yield Forecast</t>
  </si>
  <si>
    <t>ZSYAKSNE.CM</t>
  </si>
  <si>
    <t>cmdty Nemaha County, NE Corn Yield Forecast</t>
  </si>
  <si>
    <t>ZCYANENE.CM</t>
  </si>
  <si>
    <t>cmdty Nemaha County, NE Soybean Yield Forecast</t>
  </si>
  <si>
    <t>ZSYANENE.CM</t>
  </si>
  <si>
    <t>cmdty Neosho County, KS Corn Yield Forecast</t>
  </si>
  <si>
    <t>ZCYAKSNA.CM</t>
  </si>
  <si>
    <t>Neosho County</t>
  </si>
  <si>
    <t>cmdty Neosho County, KS Soybean Yield Forecast</t>
  </si>
  <si>
    <t>ZSYAKSNA.CM</t>
  </si>
  <si>
    <t>cmdty Ness County, KS Corn Yield Forecast</t>
  </si>
  <si>
    <t>ZCYAKSNB.CM</t>
  </si>
  <si>
    <t>Ness County</t>
  </si>
  <si>
    <t>cmdty Newaygo County, MI Corn Yield Forecast</t>
  </si>
  <si>
    <t>ZCYAMINE.CM</t>
  </si>
  <si>
    <t>Newaygo County</t>
  </si>
  <si>
    <t>cmdty Newaygo County, MI Soybean Yield Forecast</t>
  </si>
  <si>
    <t>ZSYAMINE.CM</t>
  </si>
  <si>
    <t>cmdty New Madrid County, MO Corn Yield Forecast</t>
  </si>
  <si>
    <t>ZCYAMONE.CM</t>
  </si>
  <si>
    <t>New Madrid County</t>
  </si>
  <si>
    <t>cmdty New Madrid County, MO Soybean Yield Forecast</t>
  </si>
  <si>
    <t>ZSYAMONE.CM</t>
  </si>
  <si>
    <t>cmdty Newton County, IN Corn Yield Forecast</t>
  </si>
  <si>
    <t>ZCYAINNE.CM</t>
  </si>
  <si>
    <t>Newton County</t>
  </si>
  <si>
    <t>cmdty Newton County, IN Soybean Yield Forecast</t>
  </si>
  <si>
    <t>ZSYAINNE.CM</t>
  </si>
  <si>
    <t>cmdty Newton County, MO Corn Yield Forecast</t>
  </si>
  <si>
    <t>ZCYAMONA.CM</t>
  </si>
  <si>
    <t>cmdty Newton County, MO Soybean Yield Forecast</t>
  </si>
  <si>
    <t>ZSYAMONA.CM</t>
  </si>
  <si>
    <t>cmdty Newton County, MS Soybean Yield Forecast</t>
  </si>
  <si>
    <t>ZSYAMSNA.CM</t>
  </si>
  <si>
    <t>cmdty Nicholas County, KY Corn Yield Forecast</t>
  </si>
  <si>
    <t>ZCYAKYNI.CM</t>
  </si>
  <si>
    <t>Nicholas County</t>
  </si>
  <si>
    <t>cmdty Nicollet County, MN Corn Yield Forecast</t>
  </si>
  <si>
    <t>ZCYAMNNI.CM</t>
  </si>
  <si>
    <t>Nicollet County</t>
  </si>
  <si>
    <t>cmdty Nicollet County, MN Soybean Yield Forecast</t>
  </si>
  <si>
    <t>ZSYAMNNI.CM</t>
  </si>
  <si>
    <t>cmdty Noble County, IN Corn Yield Forecast</t>
  </si>
  <si>
    <t>ZCYAINNO.CM</t>
  </si>
  <si>
    <t>Noble County</t>
  </si>
  <si>
    <t>cmdty Noble County, IN Soybean Yield Forecast</t>
  </si>
  <si>
    <t>ZSYAINNO.CM</t>
  </si>
  <si>
    <t>cmdty Nobles County, MN Corn Yield Forecast</t>
  </si>
  <si>
    <t>ZCYAMNNO.CM</t>
  </si>
  <si>
    <t>Nobles County</t>
  </si>
  <si>
    <t>cmdty Nobles County, MN Soybean Yield Forecast</t>
  </si>
  <si>
    <t>ZSYAMNNO.CM</t>
  </si>
  <si>
    <t>cmdty Nodaway County, MO Corn Yield Forecast</t>
  </si>
  <si>
    <t>ZCYAMONO.CM</t>
  </si>
  <si>
    <t>Nodaway County</t>
  </si>
  <si>
    <t>cmdty Nodaway County, MO Soybean Yield Forecast</t>
  </si>
  <si>
    <t>ZSYAMONO.CM</t>
  </si>
  <si>
    <t>cmdty Norman County, MN Corn Yield Forecast</t>
  </si>
  <si>
    <t>ZCYAMNNA.CM</t>
  </si>
  <si>
    <t>Norman County</t>
  </si>
  <si>
    <t>cmdty Norman County, MN Soybean Yield Forecast</t>
  </si>
  <si>
    <t>ZSYAMNNA.CM</t>
  </si>
  <si>
    <t>cmdty Northampton County, NC Corn Yield Forecast</t>
  </si>
  <si>
    <t>ZCYANCNO.CM</t>
  </si>
  <si>
    <t>Northampton County</t>
  </si>
  <si>
    <t>cmdty Northampton County, NC Soybean Yield Forecast</t>
  </si>
  <si>
    <t>ZSYANCNO.CM</t>
  </si>
  <si>
    <t>cmdty Northampton County, PA Corn Yield Forecast</t>
  </si>
  <si>
    <t>ZCYAPANO.CM</t>
  </si>
  <si>
    <t>cmdty North Carolina Corn Yield Forecast</t>
  </si>
  <si>
    <t>ZCYANC.CM</t>
  </si>
  <si>
    <t>cmdty North Carolina Soybean Yield Forecast</t>
  </si>
  <si>
    <t>ZSYANC.CM</t>
  </si>
  <si>
    <t>cmdty North Dakota Corn Yield Forecast</t>
  </si>
  <si>
    <t>ZCYAND.CM</t>
  </si>
  <si>
    <t>cmdty North Dakota Soybean Yield Forecast</t>
  </si>
  <si>
    <t>ZSYAND.CM</t>
  </si>
  <si>
    <t>cmdty Northumberland County, PA Corn Yield Forecast</t>
  </si>
  <si>
    <t>ZCYAPANA.CM</t>
  </si>
  <si>
    <t>Northumberland County</t>
  </si>
  <si>
    <t>cmdty Norton County, KS Corn Yield Forecast</t>
  </si>
  <si>
    <t>ZCYAKSNO.CM</t>
  </si>
  <si>
    <t>Norton County</t>
  </si>
  <si>
    <t>cmdty Norton County, KS Soybean Yield Forecast</t>
  </si>
  <si>
    <t>ZSYAKSNO.CM</t>
  </si>
  <si>
    <t>cmdty Noxubee County, MS Soybean Yield Forecast</t>
  </si>
  <si>
    <t>ZSYAMSNO.CM</t>
  </si>
  <si>
    <t>Noxubee County</t>
  </si>
  <si>
    <t>cmdty Nuckolls County, NE Corn Yield Forecast</t>
  </si>
  <si>
    <t>ZCYANENU.CM</t>
  </si>
  <si>
    <t>Nuckolls County</t>
  </si>
  <si>
    <t>cmdty Nuckolls County, NE Soybean Yield Forecast</t>
  </si>
  <si>
    <t>ZSYANENU.CM</t>
  </si>
  <si>
    <t>cmdty Nueces County, TX Corn Yield Forecast</t>
  </si>
  <si>
    <t>ZCYATXNU.CM</t>
  </si>
  <si>
    <t>Nueces County</t>
  </si>
  <si>
    <t>cmdty Oakland County, MI Corn Yield Forecast</t>
  </si>
  <si>
    <t>ZCYAMIOA.CM</t>
  </si>
  <si>
    <t>Oakland County</t>
  </si>
  <si>
    <t>cmdty Oakland County, MI Soybean Yield Forecast</t>
  </si>
  <si>
    <t>ZSYAMIOA.CM</t>
  </si>
  <si>
    <t>cmdty Obion County, TN Corn Yield Forecast</t>
  </si>
  <si>
    <t>ZCYATNOB.CM</t>
  </si>
  <si>
    <t>Obion County</t>
  </si>
  <si>
    <t>cmdty Obion County, TN Soybean Yield Forecast</t>
  </si>
  <si>
    <t>ZSYATNOB.CM</t>
  </si>
  <si>
    <t>cmdty O Brien County, IA Corn Yield Forecast</t>
  </si>
  <si>
    <t>ZCYAIAOB.CM</t>
  </si>
  <si>
    <t>O Brien County</t>
  </si>
  <si>
    <t>cmdty O Brien County, IA Soybean Yield Forecast</t>
  </si>
  <si>
    <t>ZSYAIAOB.CM</t>
  </si>
  <si>
    <t>cmdty Oceana County, MI Corn Yield Forecast</t>
  </si>
  <si>
    <t>ZCYAMIOC.CM</t>
  </si>
  <si>
    <t>Oceana County</t>
  </si>
  <si>
    <t>cmdty Oceana County, MI Soybean Yield Forecast</t>
  </si>
  <si>
    <t>ZSYAMIOC.CM</t>
  </si>
  <si>
    <t>cmdty Ochiltree County, TX Corn Yield Forecast</t>
  </si>
  <si>
    <t>ZCYATXOC.CM</t>
  </si>
  <si>
    <t>Ochiltree County</t>
  </si>
  <si>
    <t>cmdty Oconto County, WI Corn Yield Forecast</t>
  </si>
  <si>
    <t>ZCYAWIOC.CM</t>
  </si>
  <si>
    <t>Oconto County</t>
  </si>
  <si>
    <t>cmdty Oconto County, WI Soybean Yield Forecast</t>
  </si>
  <si>
    <t>ZSYAWIOC.CM</t>
  </si>
  <si>
    <t>cmdty Ogemaw County, MI Corn Yield Forecast</t>
  </si>
  <si>
    <t>ZCYAMIOG.CM</t>
  </si>
  <si>
    <t>Ogemaw County</t>
  </si>
  <si>
    <t>cmdty Ogemaw County, MI Soybean Yield Forecast</t>
  </si>
  <si>
    <t>ZSYAMIOG.CM</t>
  </si>
  <si>
    <t>cmdty Oglala Lakota County, SD Corn Yield Forecast</t>
  </si>
  <si>
    <t>ZCYASDOG.CM</t>
  </si>
  <si>
    <t>Oglala Lakota County</t>
  </si>
  <si>
    <t>cmdty Ogle County, IL Corn Yield Forecast</t>
  </si>
  <si>
    <t>ZCYAILOG.CM</t>
  </si>
  <si>
    <t>Ogle County</t>
  </si>
  <si>
    <t>cmdty Ogle County, IL Soybean Yield Forecast</t>
  </si>
  <si>
    <t>ZSYAILOG.CM</t>
  </si>
  <si>
    <t>cmdty OH CRD 10 Corn Yield Forecast</t>
  </si>
  <si>
    <t>ZCYAOH10.CM</t>
  </si>
  <si>
    <t>cmdty OH CRD 10 Soybean Yield Forecast</t>
  </si>
  <si>
    <t>ZSYAOH10.CM</t>
  </si>
  <si>
    <t>cmdty OH CRD 20 Corn Yield Forecast</t>
  </si>
  <si>
    <t>ZCYAOH20.CM</t>
  </si>
  <si>
    <t>cmdty OH CRD 20 Soybean Yield Forecast</t>
  </si>
  <si>
    <t>ZSYAOH20.CM</t>
  </si>
  <si>
    <t>cmdty OH CRD 30 Corn Yield Forecast</t>
  </si>
  <si>
    <t>ZCYAOH30.CM</t>
  </si>
  <si>
    <t>cmdty OH CRD 30 Soybean Yield Forecast</t>
  </si>
  <si>
    <t>ZSYAOH30.CM</t>
  </si>
  <si>
    <t>cmdty OH CRD 40 Corn Yield Forecast</t>
  </si>
  <si>
    <t>ZCYAOH40.CM</t>
  </si>
  <si>
    <t>cmdty OH CRD 40 Soybean Yield Forecast</t>
  </si>
  <si>
    <t>ZSYAOH40.CM</t>
  </si>
  <si>
    <t>cmdty OH CRD 50 Corn Yield Forecast</t>
  </si>
  <si>
    <t>ZCYAOH50.CM</t>
  </si>
  <si>
    <t>cmdty OH CRD 50 Soybean Yield Forecast</t>
  </si>
  <si>
    <t>ZSYAOH50.CM</t>
  </si>
  <si>
    <t>cmdty OH CRD 60 Corn Yield Forecast</t>
  </si>
  <si>
    <t>ZCYAOH60.CM</t>
  </si>
  <si>
    <t>cmdty OH CRD 60 Soybean Yield Forecast</t>
  </si>
  <si>
    <t>ZSYAOH60.CM</t>
  </si>
  <si>
    <t>cmdty OH CRD 70 Corn Yield Forecast</t>
  </si>
  <si>
    <t>ZCYAOH70.CM</t>
  </si>
  <si>
    <t>cmdty OH CRD 70 Soybean Yield Forecast</t>
  </si>
  <si>
    <t>ZSYAOH70.CM</t>
  </si>
  <si>
    <t>cmdty OH CRD 80 Corn Yield Forecast</t>
  </si>
  <si>
    <t>ZCYAOH80.CM</t>
  </si>
  <si>
    <t>cmdty OH CRD 80 Soybean Yield Forecast</t>
  </si>
  <si>
    <t>ZSYAOH80.CM</t>
  </si>
  <si>
    <t>cmdty OH CRD 90 Corn Yield Forecast</t>
  </si>
  <si>
    <t>ZCYAOH90.CM</t>
  </si>
  <si>
    <t>cmdty OH CRD 90 Soybean Yield Forecast</t>
  </si>
  <si>
    <t>ZSYAOH90.CM</t>
  </si>
  <si>
    <t>cmdty Ohio Corn Yield Forecast</t>
  </si>
  <si>
    <t>ZCYAOH.CM</t>
  </si>
  <si>
    <t>cmdty Ohio County, IN Corn Yield Forecast</t>
  </si>
  <si>
    <t>ZCYAINOH.CM</t>
  </si>
  <si>
    <t>Ohio County</t>
  </si>
  <si>
    <t>cmdty Ohio County, IN Soybean Yield Forecast</t>
  </si>
  <si>
    <t>ZSYAINOH.CM</t>
  </si>
  <si>
    <t>cmdty Ohio County, KY Corn Yield Forecast</t>
  </si>
  <si>
    <t>ZCYAKYOH.CM</t>
  </si>
  <si>
    <t>cmdty Ohio County, KY Soybean Yield Forecast</t>
  </si>
  <si>
    <t>ZSYAKYOH.CM</t>
  </si>
  <si>
    <t>cmdty Ohio Soybean Yield Forecast</t>
  </si>
  <si>
    <t>ZSYAOH.CM</t>
  </si>
  <si>
    <t>cmdty Oldham County, KY Corn Yield Forecast</t>
  </si>
  <si>
    <t>ZCYAKYOL.CM</t>
  </si>
  <si>
    <t>Oldham County</t>
  </si>
  <si>
    <t>cmdty Oldham County, KY Soybean Yield Forecast</t>
  </si>
  <si>
    <t>ZSYAKYOL.CM</t>
  </si>
  <si>
    <t>cmdty Oldham County, TX Corn Yield Forecast</t>
  </si>
  <si>
    <t>ZCYATXOL.CM</t>
  </si>
  <si>
    <t>cmdty Oliver County, ND Corn Yield Forecast</t>
  </si>
  <si>
    <t>ZCYANDOL.CM</t>
  </si>
  <si>
    <t>Oliver County</t>
  </si>
  <si>
    <t>cmdty Oliver County, ND Soybean Yield Forecast</t>
  </si>
  <si>
    <t>ZSYANDOL.CM</t>
  </si>
  <si>
    <t>cmdty Olmsted County, MN Corn Yield Forecast</t>
  </si>
  <si>
    <t>ZCYAMNOL.CM</t>
  </si>
  <si>
    <t>Olmsted County</t>
  </si>
  <si>
    <t>cmdty Olmsted County, MN Soybean Yield Forecast</t>
  </si>
  <si>
    <t>ZSYAMNOL.CM</t>
  </si>
  <si>
    <t>cmdty Onslow County, NC Corn Yield Forecast</t>
  </si>
  <si>
    <t>ZCYANCON.CM</t>
  </si>
  <si>
    <t>Onslow County</t>
  </si>
  <si>
    <t>cmdty Onslow County, NC Soybean Yield Forecast</t>
  </si>
  <si>
    <t>ZSYANCON.CM</t>
  </si>
  <si>
    <t>cmdty Orange County, IN Corn Yield Forecast</t>
  </si>
  <si>
    <t>ZCYAINOR.CM</t>
  </si>
  <si>
    <t>Orange County</t>
  </si>
  <si>
    <t>cmdty Orange County, IN Soybean Yield Forecast</t>
  </si>
  <si>
    <t>ZSYAINOR.CM</t>
  </si>
  <si>
    <t>cmdty Orange County, NC Corn Yield Forecast</t>
  </si>
  <si>
    <t>ZCYANCOR.CM</t>
  </si>
  <si>
    <t>cmdty Orange County, NC Soybean Yield Forecast</t>
  </si>
  <si>
    <t>ZSYANCOR.CM</t>
  </si>
  <si>
    <t>cmdty Osage County, KS Corn Yield Forecast</t>
  </si>
  <si>
    <t>ZCYAKSOS.CM</t>
  </si>
  <si>
    <t>Osage County</t>
  </si>
  <si>
    <t>cmdty Osage County, KS Soybean Yield Forecast</t>
  </si>
  <si>
    <t>ZSYAKSOS.CM</t>
  </si>
  <si>
    <t>cmdty Osage County, MO Corn Yield Forecast</t>
  </si>
  <si>
    <t>ZCYAMOOS.CM</t>
  </si>
  <si>
    <t>cmdty Osage County, MO Soybean Yield Forecast</t>
  </si>
  <si>
    <t>ZSYAMOOS.CM</t>
  </si>
  <si>
    <t>cmdty Osborne County, KS Corn Yield Forecast</t>
  </si>
  <si>
    <t>ZCYAKSOA.CM</t>
  </si>
  <si>
    <t>Osborne County</t>
  </si>
  <si>
    <t>cmdty Osborne County, KS Soybean Yield Forecast</t>
  </si>
  <si>
    <t>ZSYAKSOA.CM</t>
  </si>
  <si>
    <t>cmdty Osceola County, IA Corn Yield Forecast</t>
  </si>
  <si>
    <t>ZCYAIAOS.CM</t>
  </si>
  <si>
    <t>Osceola County</t>
  </si>
  <si>
    <t>cmdty Osceola County, IA Soybean Yield Forecast</t>
  </si>
  <si>
    <t>ZSYAIAOS.CM</t>
  </si>
  <si>
    <t>cmdty Osceola County, MI Corn Yield Forecast</t>
  </si>
  <si>
    <t>ZCYAMIOS.CM</t>
  </si>
  <si>
    <t>cmdty Osceola County, MI Soybean Yield Forecast</t>
  </si>
  <si>
    <t>ZSYAMIOS.CM</t>
  </si>
  <si>
    <t>cmdty Otero County, CO Corn Yield Forecast</t>
  </si>
  <si>
    <t>ZCYACOOT.CM</t>
  </si>
  <si>
    <t>Otero County</t>
  </si>
  <si>
    <t>cmdty Otoe County, NE Corn Yield Forecast</t>
  </si>
  <si>
    <t>ZCYANEOT.CM</t>
  </si>
  <si>
    <t>Otoe County</t>
  </si>
  <si>
    <t>cmdty Otoe County, NE Soybean Yield Forecast</t>
  </si>
  <si>
    <t>ZSYANEOT.CM</t>
  </si>
  <si>
    <t>cmdty Otsego County, MI Corn Yield Forecast</t>
  </si>
  <si>
    <t>ZCYAMIOT.CM</t>
  </si>
  <si>
    <t>Otsego County</t>
  </si>
  <si>
    <t>cmdty Otsego County, MI Soybean Yield Forecast</t>
  </si>
  <si>
    <t>ZSYAMIOT.CM</t>
  </si>
  <si>
    <t>cmdty Ottawa County, KS Corn Yield Forecast</t>
  </si>
  <si>
    <t>ZCYAKSOT.CM</t>
  </si>
  <si>
    <t>Ottawa County</t>
  </si>
  <si>
    <t>cmdty Ottawa County, KS Soybean Yield Forecast</t>
  </si>
  <si>
    <t>ZSYAKSOT.CM</t>
  </si>
  <si>
    <t>cmdty Ottawa County, MI Corn Yield Forecast</t>
  </si>
  <si>
    <t>ZCYAMIOD.CM</t>
  </si>
  <si>
    <t>cmdty Ottawa County, MI Soybean Yield Forecast</t>
  </si>
  <si>
    <t>ZSYAMIOD.CM</t>
  </si>
  <si>
    <t>cmdty Ottawa County, OH Corn Yield Forecast</t>
  </si>
  <si>
    <t>ZCYAOHOT.CM</t>
  </si>
  <si>
    <t>cmdty Ottawa County, OH Soybean Yield Forecast</t>
  </si>
  <si>
    <t>ZSYAOHOT.CM</t>
  </si>
  <si>
    <t>cmdty Otter Tail County, MN Corn Yield Forecast</t>
  </si>
  <si>
    <t>ZCYAMNOT.CM</t>
  </si>
  <si>
    <t>Otter Tail County</t>
  </si>
  <si>
    <t>cmdty Otter Tail County, MN Soybean Yield Forecast</t>
  </si>
  <si>
    <t>ZSYAMNOT.CM</t>
  </si>
  <si>
    <t>cmdty Outagamie County, WI Corn Yield Forecast</t>
  </si>
  <si>
    <t>ZCYAWIOU.CM</t>
  </si>
  <si>
    <t>Outagamie County</t>
  </si>
  <si>
    <t>cmdty Outagamie County, WI Soybean Yield Forecast</t>
  </si>
  <si>
    <t>ZSYAWIOU.CM</t>
  </si>
  <si>
    <t>cmdty Overton County, TN Corn Yield Forecast</t>
  </si>
  <si>
    <t>ZCYATNOV.CM</t>
  </si>
  <si>
    <t>Overton County</t>
  </si>
  <si>
    <t>cmdty Overton County, TN Soybean Yield Forecast</t>
  </si>
  <si>
    <t>ZSYATNOV.CM</t>
  </si>
  <si>
    <t>cmdty Owen County, IN Corn Yield Forecast</t>
  </si>
  <si>
    <t>ZCYAINOW.CM</t>
  </si>
  <si>
    <t>Owen County</t>
  </si>
  <si>
    <t>cmdty Owen County, IN Soybean Yield Forecast</t>
  </si>
  <si>
    <t>ZSYAINOW.CM</t>
  </si>
  <si>
    <t>cmdty Owen County, KY Corn Yield Forecast</t>
  </si>
  <si>
    <t>ZCYAKYOW.CM</t>
  </si>
  <si>
    <t>cmdty Owen County, KY Soybean Yield Forecast</t>
  </si>
  <si>
    <t>ZSYAKYOW.CM</t>
  </si>
  <si>
    <t>cmdty Ozaukee County, WI Corn Yield Forecast</t>
  </si>
  <si>
    <t>ZCYAWIOZ.CM</t>
  </si>
  <si>
    <t>Ozaukee County</t>
  </si>
  <si>
    <t>cmdty Ozaukee County, WI Soybean Yield Forecast</t>
  </si>
  <si>
    <t>ZSYAWIOZ.CM</t>
  </si>
  <si>
    <t>cmdty PA CRD 10 Corn Yield Forecast</t>
  </si>
  <si>
    <t>ZCYAPA10.CM</t>
  </si>
  <si>
    <t>cmdty PA CRD 20 Corn Yield Forecast</t>
  </si>
  <si>
    <t>ZCYAPA20.CM</t>
  </si>
  <si>
    <t>cmdty PA CRD 30 Corn Yield Forecast</t>
  </si>
  <si>
    <t>ZCYAPA30.CM</t>
  </si>
  <si>
    <t>cmdty PA CRD 40 Corn Yield Forecast</t>
  </si>
  <si>
    <t>ZCYAPA40.CM</t>
  </si>
  <si>
    <t>cmdty PA CRD 50 Corn Yield Forecast</t>
  </si>
  <si>
    <t>ZCYAPA50.CM</t>
  </si>
  <si>
    <t>cmdty PA CRD 60 Corn Yield Forecast</t>
  </si>
  <si>
    <t>ZCYAPA60.CM</t>
  </si>
  <si>
    <t>cmdty PA CRD 70 Corn Yield Forecast</t>
  </si>
  <si>
    <t>ZCYAPA70.CM</t>
  </si>
  <si>
    <t>cmdty PA CRD 80 Corn Yield Forecast</t>
  </si>
  <si>
    <t>ZCYAPA80.CM</t>
  </si>
  <si>
    <t>cmdty PA CRD 90 Corn Yield Forecast</t>
  </si>
  <si>
    <t>ZCYAPA90.CM</t>
  </si>
  <si>
    <t>cmdty Page County, IA Corn Yield Forecast</t>
  </si>
  <si>
    <t>ZCYAIAPA.CM</t>
  </si>
  <si>
    <t>Page County</t>
  </si>
  <si>
    <t>cmdty Page County, IA Soybean Yield Forecast</t>
  </si>
  <si>
    <t>ZSYAIAPA.CM</t>
  </si>
  <si>
    <t>cmdty Palo Alto County, IA Corn Yield Forecast</t>
  </si>
  <si>
    <t>ZCYAIAPB.CM</t>
  </si>
  <si>
    <t>Palo Alto County</t>
  </si>
  <si>
    <t>cmdty Palo Alto County, IA Soybean Yield Forecast</t>
  </si>
  <si>
    <t>ZSYAIAPB.CM</t>
  </si>
  <si>
    <t>cmdty Pamlico County, NC Corn Yield Forecast</t>
  </si>
  <si>
    <t>ZCYANCPA.CM</t>
  </si>
  <si>
    <t>Pamlico County</t>
  </si>
  <si>
    <t>cmdty Pamlico County, NC Soybean Yield Forecast</t>
  </si>
  <si>
    <t>ZSYANCPA.CM</t>
  </si>
  <si>
    <t>cmdty Panola County, MS Soybean Yield Forecast</t>
  </si>
  <si>
    <t>ZSYAMSPA.CM</t>
  </si>
  <si>
    <t>Panola County</t>
  </si>
  <si>
    <t>cmdty Parke County, IN Corn Yield Forecast</t>
  </si>
  <si>
    <t>ZCYAINPA.CM</t>
  </si>
  <si>
    <t>Parke County</t>
  </si>
  <si>
    <t>cmdty Parke County, IN Soybean Yield Forecast</t>
  </si>
  <si>
    <t>ZSYAINPA.CM</t>
  </si>
  <si>
    <t>cmdty Parmer County, TX Corn Yield Forecast</t>
  </si>
  <si>
    <t>ZCYATXPD.CM</t>
  </si>
  <si>
    <t>Parmer County</t>
  </si>
  <si>
    <t>cmdty Pasquotank County, NC Corn Yield Forecast</t>
  </si>
  <si>
    <t>ZCYANCPB.CM</t>
  </si>
  <si>
    <t>Pasquotank County</t>
  </si>
  <si>
    <t>cmdty Pasquotank County, NC Soybean Yield Forecast</t>
  </si>
  <si>
    <t>ZSYANCPB.CM</t>
  </si>
  <si>
    <t>cmdty Paulding County, OH Corn Yield Forecast</t>
  </si>
  <si>
    <t>ZCYAOHPA.CM</t>
  </si>
  <si>
    <t>Paulding County</t>
  </si>
  <si>
    <t>cmdty Paulding County, OH Soybean Yield Forecast</t>
  </si>
  <si>
    <t>ZSYAOHPA.CM</t>
  </si>
  <si>
    <t>cmdty Pawnee County, KS Corn Yield Forecast</t>
  </si>
  <si>
    <t>ZCYAKSPA.CM</t>
  </si>
  <si>
    <t>Pawnee County</t>
  </si>
  <si>
    <t>cmdty Pawnee County, KS Soybean Yield Forecast</t>
  </si>
  <si>
    <t>ZSYAKSPA.CM</t>
  </si>
  <si>
    <t>cmdty Pawnee County, NE Corn Yield Forecast</t>
  </si>
  <si>
    <t>ZCYANEPA.CM</t>
  </si>
  <si>
    <t>cmdty Pawnee County, NE Soybean Yield Forecast</t>
  </si>
  <si>
    <t>ZSYANEPA.CM</t>
  </si>
  <si>
    <t>cmdty Pembina County, ND Corn Yield Forecast</t>
  </si>
  <si>
    <t>ZCYANDPE.CM</t>
  </si>
  <si>
    <t>Pembina County</t>
  </si>
  <si>
    <t>cmdty Pembina County, ND Soybean Yield Forecast</t>
  </si>
  <si>
    <t>ZSYANDPE.CM</t>
  </si>
  <si>
    <t>cmdty Pemiscot County, MO Corn Yield Forecast</t>
  </si>
  <si>
    <t>ZCYAMOPE.CM</t>
  </si>
  <si>
    <t>Pemiscot County</t>
  </si>
  <si>
    <t>cmdty Pemiscot County, MO Soybean Yield Forecast</t>
  </si>
  <si>
    <t>ZSYAMOPE.CM</t>
  </si>
  <si>
    <t>cmdty Pender County, NC Corn Yield Forecast</t>
  </si>
  <si>
    <t>ZCYANCPE.CM</t>
  </si>
  <si>
    <t>Pender County</t>
  </si>
  <si>
    <t>cmdty Pender County, NC Soybean Yield Forecast</t>
  </si>
  <si>
    <t>ZSYANCPE.CM</t>
  </si>
  <si>
    <t>cmdty Pendleton County, KY Corn Yield Forecast</t>
  </si>
  <si>
    <t>ZCYAKYPE.CM</t>
  </si>
  <si>
    <t>Pendleton County</t>
  </si>
  <si>
    <t>cmdty Pendleton County, KY Soybean Yield Forecast</t>
  </si>
  <si>
    <t>ZSYAKYPE.CM</t>
  </si>
  <si>
    <t>cmdty Pennington County, MN Corn Yield Forecast</t>
  </si>
  <si>
    <t>ZCYAMNPE.CM</t>
  </si>
  <si>
    <t>Pennington County</t>
  </si>
  <si>
    <t>cmdty Pennington County, MN Soybean Yield Forecast</t>
  </si>
  <si>
    <t>ZSYAMNPE.CM</t>
  </si>
  <si>
    <t>cmdty Pennington County, SD Corn Yield Forecast</t>
  </si>
  <si>
    <t>ZCYASDPE.CM</t>
  </si>
  <si>
    <t>cmdty Pennington County, SD Soybean Yield Forecast</t>
  </si>
  <si>
    <t>ZSYASDPE.CM</t>
  </si>
  <si>
    <t>cmdty Pennsylvania Corn Yield Forecast</t>
  </si>
  <si>
    <t>ZCYAPA.CM</t>
  </si>
  <si>
    <t>cmdty Peoria County, IL Corn Yield Forecast</t>
  </si>
  <si>
    <t>ZCYAILPE.CM</t>
  </si>
  <si>
    <t>Peoria County</t>
  </si>
  <si>
    <t>cmdty Peoria County, IL Soybean Yield Forecast</t>
  </si>
  <si>
    <t>ZSYAILPE.CM</t>
  </si>
  <si>
    <t>cmdty Pepin County, WI Corn Yield Forecast</t>
  </si>
  <si>
    <t>ZCYAWIPE.CM</t>
  </si>
  <si>
    <t>Pepin County</t>
  </si>
  <si>
    <t>cmdty Pepin County, WI Soybean Yield Forecast</t>
  </si>
  <si>
    <t>ZSYAWIPE.CM</t>
  </si>
  <si>
    <t>cmdty Perkins County, NE Corn Yield Forecast</t>
  </si>
  <si>
    <t>ZCYANEPE.CM</t>
  </si>
  <si>
    <t>Perkins County</t>
  </si>
  <si>
    <t>cmdty Perkins County, NE Soybean Yield Forecast</t>
  </si>
  <si>
    <t>ZSYANEPE.CM</t>
  </si>
  <si>
    <t>cmdty Perkins County, SD Corn Yield Forecast</t>
  </si>
  <si>
    <t>ZCYASDPA.CM</t>
  </si>
  <si>
    <t>cmdty Perkins County, SD Soybean Yield Forecast</t>
  </si>
  <si>
    <t>ZSYASDPA.CM</t>
  </si>
  <si>
    <t>cmdty Perquimans County, NC Corn Yield Forecast</t>
  </si>
  <si>
    <t>ZCYANCPC.CM</t>
  </si>
  <si>
    <t>Perquimans County</t>
  </si>
  <si>
    <t>cmdty Perquimans County, NC Soybean Yield Forecast</t>
  </si>
  <si>
    <t>ZSYANCPC.CM</t>
  </si>
  <si>
    <t>cmdty Perry County, AR Soybean Yield Forecast</t>
  </si>
  <si>
    <t>ZSYAARPE.CM</t>
  </si>
  <si>
    <t>Perry County</t>
  </si>
  <si>
    <t>cmdty Perry County, IL Corn Yield Forecast</t>
  </si>
  <si>
    <t>ZCYAILPA.CM</t>
  </si>
  <si>
    <t>cmdty Perry County, IL Soybean Yield Forecast</t>
  </si>
  <si>
    <t>ZSYAILPA.CM</t>
  </si>
  <si>
    <t>cmdty Perry County, IN Corn Yield Forecast</t>
  </si>
  <si>
    <t>ZCYAINPE.CM</t>
  </si>
  <si>
    <t>cmdty Perry County, IN Soybean Yield Forecast</t>
  </si>
  <si>
    <t>ZSYAINPE.CM</t>
  </si>
  <si>
    <t>cmdty Perry County, MO Corn Yield Forecast</t>
  </si>
  <si>
    <t>ZCYAMOPA.CM</t>
  </si>
  <si>
    <t>cmdty Perry County, MO Soybean Yield Forecast</t>
  </si>
  <si>
    <t>ZSYAMOPA.CM</t>
  </si>
  <si>
    <t>cmdty Perry County, OH Corn Yield Forecast</t>
  </si>
  <si>
    <t>ZCYAOHPE.CM</t>
  </si>
  <si>
    <t>cmdty Perry County, OH Soybean Yield Forecast</t>
  </si>
  <si>
    <t>ZSYAOHPE.CM</t>
  </si>
  <si>
    <t>cmdty Perry County, PA Corn Yield Forecast</t>
  </si>
  <si>
    <t>ZCYAPAPE.CM</t>
  </si>
  <si>
    <t>cmdty Perry County, TN Corn Yield Forecast</t>
  </si>
  <si>
    <t>ZCYATNPE.CM</t>
  </si>
  <si>
    <t>cmdty Perry County, TN Soybean Yield Forecast</t>
  </si>
  <si>
    <t>ZSYATNPE.CM</t>
  </si>
  <si>
    <t>cmdty Person County, NC Corn Yield Forecast</t>
  </si>
  <si>
    <t>ZCYANCPD.CM</t>
  </si>
  <si>
    <t>Person County</t>
  </si>
  <si>
    <t>cmdty Person County, NC Soybean Yield Forecast</t>
  </si>
  <si>
    <t>ZSYANCPD.CM</t>
  </si>
  <si>
    <t>cmdty Pettis County, MO Corn Yield Forecast</t>
  </si>
  <si>
    <t>ZCYAMOPB.CM</t>
  </si>
  <si>
    <t>Pettis County</t>
  </si>
  <si>
    <t>cmdty Pettis County, MO Soybean Yield Forecast</t>
  </si>
  <si>
    <t>ZSYAMOPB.CM</t>
  </si>
  <si>
    <t>cmdty Phelps County, NE Corn Yield Forecast</t>
  </si>
  <si>
    <t>ZCYANEPH.CM</t>
  </si>
  <si>
    <t>Phelps County</t>
  </si>
  <si>
    <t>cmdty Phelps County, NE Soybean Yield Forecast</t>
  </si>
  <si>
    <t>ZSYANEPH.CM</t>
  </si>
  <si>
    <t>cmdty Phillips County, AR Corn Yield Forecast</t>
  </si>
  <si>
    <t>ZCYAARPH.CM</t>
  </si>
  <si>
    <t>Phillips County</t>
  </si>
  <si>
    <t>cmdty Phillips County, AR Soybean Yield Forecast</t>
  </si>
  <si>
    <t>ZSYAARPH.CM</t>
  </si>
  <si>
    <t>cmdty Phillips County, CO Corn Yield Forecast</t>
  </si>
  <si>
    <t>ZCYACOPH.CM</t>
  </si>
  <si>
    <t>cmdty Phillips County, KS Corn Yield Forecast</t>
  </si>
  <si>
    <t>ZCYAKSPH.CM</t>
  </si>
  <si>
    <t>cmdty Phillips County, KS Soybean Yield Forecast</t>
  </si>
  <si>
    <t>ZSYAKSPH.CM</t>
  </si>
  <si>
    <t>cmdty Piatt County, IL Corn Yield Forecast</t>
  </si>
  <si>
    <t>ZCYAILPI.CM</t>
  </si>
  <si>
    <t>Piatt County</t>
  </si>
  <si>
    <t>cmdty Piatt County, IL Soybean Yield Forecast</t>
  </si>
  <si>
    <t>ZSYAILPI.CM</t>
  </si>
  <si>
    <t>cmdty Pickaway County, OH Corn Yield Forecast</t>
  </si>
  <si>
    <t>ZCYAOHPI.CM</t>
  </si>
  <si>
    <t>Pickaway County</t>
  </si>
  <si>
    <t>cmdty Pickaway County, OH Soybean Yield Forecast</t>
  </si>
  <si>
    <t>ZSYAOHPI.CM</t>
  </si>
  <si>
    <t>cmdty Pickett County, TN Corn Yield Forecast</t>
  </si>
  <si>
    <t>ZCYATNPI.CM</t>
  </si>
  <si>
    <t>Pickett County</t>
  </si>
  <si>
    <t>cmdty Pickett County, TN Soybean Yield Forecast</t>
  </si>
  <si>
    <t>ZSYATNPI.CM</t>
  </si>
  <si>
    <t>cmdty Pierce County, ND Corn Yield Forecast</t>
  </si>
  <si>
    <t>ZCYANDPI.CM</t>
  </si>
  <si>
    <t>Pierce County</t>
  </si>
  <si>
    <t>cmdty Pierce County, ND Soybean Yield Forecast</t>
  </si>
  <si>
    <t>ZSYANDPI.CM</t>
  </si>
  <si>
    <t>cmdty Pierce County, NE Corn Yield Forecast</t>
  </si>
  <si>
    <t>ZCYANEPI.CM</t>
  </si>
  <si>
    <t>cmdty Pierce County, NE Soybean Yield Forecast</t>
  </si>
  <si>
    <t>ZSYANEPI.CM</t>
  </si>
  <si>
    <t>cmdty Pierce County, WI Corn Yield Forecast</t>
  </si>
  <si>
    <t>ZCYAWIPI.CM</t>
  </si>
  <si>
    <t>cmdty Pierce County, WI Soybean Yield Forecast</t>
  </si>
  <si>
    <t>ZSYAWIPI.CM</t>
  </si>
  <si>
    <t>cmdty Pike County, IL Corn Yield Forecast</t>
  </si>
  <si>
    <t>ZCYAILPB.CM</t>
  </si>
  <si>
    <t>Pike County</t>
  </si>
  <si>
    <t>cmdty Pike County, IL Soybean Yield Forecast</t>
  </si>
  <si>
    <t>ZSYAILPB.CM</t>
  </si>
  <si>
    <t>cmdty Pike County, IN Corn Yield Forecast</t>
  </si>
  <si>
    <t>ZCYAINPI.CM</t>
  </si>
  <si>
    <t>cmdty Pike County, IN Soybean Yield Forecast</t>
  </si>
  <si>
    <t>ZSYAINPI.CM</t>
  </si>
  <si>
    <t>cmdty Pike County, MO Corn Yield Forecast</t>
  </si>
  <si>
    <t>ZCYAMOPI.CM</t>
  </si>
  <si>
    <t>cmdty Pike County, MO Soybean Yield Forecast</t>
  </si>
  <si>
    <t>ZSYAMOPI.CM</t>
  </si>
  <si>
    <t>cmdty Pike County, OH Corn Yield Forecast</t>
  </si>
  <si>
    <t>ZCYAOHPB.CM</t>
  </si>
  <si>
    <t>cmdty Pike County, OH Soybean Yield Forecast</t>
  </si>
  <si>
    <t>ZSYAOHPB.CM</t>
  </si>
  <si>
    <t>cmdty Pine County, MN Corn Yield Forecast</t>
  </si>
  <si>
    <t>ZCYAMNPI.CM</t>
  </si>
  <si>
    <t>Pine County</t>
  </si>
  <si>
    <t>cmdty Pine County, MN Soybean Yield Forecast</t>
  </si>
  <si>
    <t>ZSYAMNPI.CM</t>
  </si>
  <si>
    <t>cmdty Pipestone County, MN Corn Yield Forecast</t>
  </si>
  <si>
    <t>ZCYAMNPA.CM</t>
  </si>
  <si>
    <t>Pipestone County</t>
  </si>
  <si>
    <t>cmdty Pipestone County, MN Soybean Yield Forecast</t>
  </si>
  <si>
    <t>ZSYAMNPA.CM</t>
  </si>
  <si>
    <t>cmdty Pitt County, NC Corn Yield Forecast</t>
  </si>
  <si>
    <t>ZCYANCPI.CM</t>
  </si>
  <si>
    <t>Pitt County</t>
  </si>
  <si>
    <t>cmdty Pitt County, NC Soybean Yield Forecast</t>
  </si>
  <si>
    <t>ZSYANCPI.CM</t>
  </si>
  <si>
    <t>cmdty Platte County, MO Corn Yield Forecast</t>
  </si>
  <si>
    <t>ZCYAMOPL.CM</t>
  </si>
  <si>
    <t>Platte County</t>
  </si>
  <si>
    <t>cmdty Platte County, MO Soybean Yield Forecast</t>
  </si>
  <si>
    <t>ZSYAMOPL.CM</t>
  </si>
  <si>
    <t>cmdty Platte County, NE Corn Yield Forecast</t>
  </si>
  <si>
    <t>ZCYANEPL.CM</t>
  </si>
  <si>
    <t>cmdty Platte County, NE Soybean Yield Forecast</t>
  </si>
  <si>
    <t>ZSYANEPL.CM</t>
  </si>
  <si>
    <t>cmdty Plymouth County, IA Corn Yield Forecast</t>
  </si>
  <si>
    <t>ZCYAIAPL.CM</t>
  </si>
  <si>
    <t>Plymouth County</t>
  </si>
  <si>
    <t>cmdty Plymouth County, IA Soybean Yield Forecast</t>
  </si>
  <si>
    <t>ZSYAIAPL.CM</t>
  </si>
  <si>
    <t>cmdty Pocahontas County, IA Corn Yield Forecast</t>
  </si>
  <si>
    <t>ZCYAIAPO.CM</t>
  </si>
  <si>
    <t>Pocahontas County</t>
  </si>
  <si>
    <t>cmdty Pocahontas County, IA Soybean Yield Forecast</t>
  </si>
  <si>
    <t>ZSYAIAPO.CM</t>
  </si>
  <si>
    <t>cmdty Poinsett County, AR Corn Yield Forecast</t>
  </si>
  <si>
    <t>ZCYAARPO.CM</t>
  </si>
  <si>
    <t>Poinsett County</t>
  </si>
  <si>
    <t>cmdty Poinsett County, AR Soybean Yield Forecast</t>
  </si>
  <si>
    <t>ZSYAARPO.CM</t>
  </si>
  <si>
    <t>cmdty Polk County, IA Corn Yield Forecast</t>
  </si>
  <si>
    <t>ZCYAIAPC.CM</t>
  </si>
  <si>
    <t>Polk County</t>
  </si>
  <si>
    <t>cmdty Polk County, IA Soybean Yield Forecast</t>
  </si>
  <si>
    <t>ZSYAIAPC.CM</t>
  </si>
  <si>
    <t>cmdty Polk County, MN Corn Yield Forecast</t>
  </si>
  <si>
    <t>ZCYAMNPO.CM</t>
  </si>
  <si>
    <t>cmdty Polk County, MN Soybean Yield Forecast</t>
  </si>
  <si>
    <t>ZSYAMNPO.CM</t>
  </si>
  <si>
    <t>cmdty Polk County, MO Corn Yield Forecast</t>
  </si>
  <si>
    <t>ZCYAMOPO.CM</t>
  </si>
  <si>
    <t>cmdty Polk County, MO Soybean Yield Forecast</t>
  </si>
  <si>
    <t>ZSYAMOPO.CM</t>
  </si>
  <si>
    <t>cmdty Polk County, NE Corn Yield Forecast</t>
  </si>
  <si>
    <t>ZCYANEPO.CM</t>
  </si>
  <si>
    <t>cmdty Polk County, NE Soybean Yield Forecast</t>
  </si>
  <si>
    <t>ZSYANEPO.CM</t>
  </si>
  <si>
    <t>cmdty Polk County, TN Corn Yield Forecast</t>
  </si>
  <si>
    <t>ZCYATNPO.CM</t>
  </si>
  <si>
    <t>cmdty Polk County, TN Soybean Yield Forecast</t>
  </si>
  <si>
    <t>ZSYATNPO.CM</t>
  </si>
  <si>
    <t>cmdty Polk County, WI Corn Yield Forecast</t>
  </si>
  <si>
    <t>ZCYAWIPO.CM</t>
  </si>
  <si>
    <t>cmdty Polk County, WI Soybean Yield Forecast</t>
  </si>
  <si>
    <t>ZSYAWIPO.CM</t>
  </si>
  <si>
    <t>cmdty Pontotoc County, MS Soybean Yield Forecast</t>
  </si>
  <si>
    <t>ZSYAMSPO.CM</t>
  </si>
  <si>
    <t>Pontotoc County</t>
  </si>
  <si>
    <t>cmdty Pope County, AR Corn Yield Forecast</t>
  </si>
  <si>
    <t>ZCYAARPB.CM</t>
  </si>
  <si>
    <t>Pope County</t>
  </si>
  <si>
    <t>cmdty Pope County, AR Soybean Yield Forecast</t>
  </si>
  <si>
    <t>ZSYAARPB.CM</t>
  </si>
  <si>
    <t>cmdty Pope County, IL Corn Yield Forecast</t>
  </si>
  <si>
    <t>ZCYAILPO.CM</t>
  </si>
  <si>
    <t>cmdty Pope County, IL Soybean Yield Forecast</t>
  </si>
  <si>
    <t>ZSYAILPO.CM</t>
  </si>
  <si>
    <t>cmdty Pope County, MN Corn Yield Forecast</t>
  </si>
  <si>
    <t>ZCYAMNPB.CM</t>
  </si>
  <si>
    <t>cmdty Pope County, MN Soybean Yield Forecast</t>
  </si>
  <si>
    <t>ZSYAMNPB.CM</t>
  </si>
  <si>
    <t>cmdty Portage County, OH Corn Yield Forecast</t>
  </si>
  <si>
    <t>ZCYAOHPO.CM</t>
  </si>
  <si>
    <t>Portage County</t>
  </si>
  <si>
    <t>cmdty Portage County, OH Soybean Yield Forecast</t>
  </si>
  <si>
    <t>ZSYAOHPO.CM</t>
  </si>
  <si>
    <t>cmdty Portage County, WI Corn Yield Forecast</t>
  </si>
  <si>
    <t>ZCYAWIPA.CM</t>
  </si>
  <si>
    <t>cmdty Portage County, WI Soybean Yield Forecast</t>
  </si>
  <si>
    <t>ZSYAWIPA.CM</t>
  </si>
  <si>
    <t>cmdty Porter County, IN Corn Yield Forecast</t>
  </si>
  <si>
    <t>ZCYAINPO.CM</t>
  </si>
  <si>
    <t>Porter County</t>
  </si>
  <si>
    <t>cmdty Porter County, IN Soybean Yield Forecast</t>
  </si>
  <si>
    <t>ZSYAINPO.CM</t>
  </si>
  <si>
    <t>cmdty Posey County, IN Corn Yield Forecast</t>
  </si>
  <si>
    <t>ZCYAINPB.CM</t>
  </si>
  <si>
    <t>Posey County</t>
  </si>
  <si>
    <t>cmdty Posey County, IN Soybean Yield Forecast</t>
  </si>
  <si>
    <t>ZSYAINPB.CM</t>
  </si>
  <si>
    <t>cmdty Pottawatomie County, KS Corn Yield Forecast</t>
  </si>
  <si>
    <t>ZCYAKSPO.CM</t>
  </si>
  <si>
    <t>Pottawatomie County</t>
  </si>
  <si>
    <t>cmdty Pottawatomie County, KS Soybean Yield Forecast</t>
  </si>
  <si>
    <t>ZSYAKSPO.CM</t>
  </si>
  <si>
    <t>cmdty Pottawattamie County, IA Corn Yield Forecast</t>
  </si>
  <si>
    <t>ZCYAIAPD.CM</t>
  </si>
  <si>
    <t>Pottawattamie County</t>
  </si>
  <si>
    <t>cmdty Pottawattamie County, IA Soybean Yield Forecast</t>
  </si>
  <si>
    <t>ZSYAIAPD.CM</t>
  </si>
  <si>
    <t>cmdty Potter County, PA Corn Yield Forecast</t>
  </si>
  <si>
    <t>ZCYAPAPO.CM</t>
  </si>
  <si>
    <t>Potter County</t>
  </si>
  <si>
    <t>cmdty Potter County, SD Corn Yield Forecast</t>
  </si>
  <si>
    <t>ZCYASDPO.CM</t>
  </si>
  <si>
    <t>cmdty Potter County, SD Soybean Yield Forecast</t>
  </si>
  <si>
    <t>ZSYASDPO.CM</t>
  </si>
  <si>
    <t>cmdty Potter County, TX Corn Yield Forecast</t>
  </si>
  <si>
    <t>ZCYATXPF.CM</t>
  </si>
  <si>
    <t>cmdty Powell County, KY Corn Yield Forecast</t>
  </si>
  <si>
    <t>ZCYAKYPO.CM</t>
  </si>
  <si>
    <t>Powell County</t>
  </si>
  <si>
    <t>cmdty Powell County, KY Soybean Yield Forecast</t>
  </si>
  <si>
    <t>ZSYAKYPO.CM</t>
  </si>
  <si>
    <t>cmdty Poweshiek County, IA Corn Yield Forecast</t>
  </si>
  <si>
    <t>ZCYAIAPE.CM</t>
  </si>
  <si>
    <t>Poweshiek County</t>
  </si>
  <si>
    <t>cmdty Poweshiek County, IA Soybean Yield Forecast</t>
  </si>
  <si>
    <t>ZSYAIAPE.CM</t>
  </si>
  <si>
    <t>cmdty Prairie County, AR Corn Yield Forecast</t>
  </si>
  <si>
    <t>ZCYAARPR.CM</t>
  </si>
  <si>
    <t>Prairie County</t>
  </si>
  <si>
    <t>cmdty Prairie County, AR Soybean Yield Forecast</t>
  </si>
  <si>
    <t>ZSYAARPR.CM</t>
  </si>
  <si>
    <t>cmdty Pratt County, KS Corn Yield Forecast</t>
  </si>
  <si>
    <t>ZCYAKSPR.CM</t>
  </si>
  <si>
    <t>Pratt County</t>
  </si>
  <si>
    <t>cmdty Pratt County, KS Soybean Yield Forecast</t>
  </si>
  <si>
    <t>ZSYAKSPR.CM</t>
  </si>
  <si>
    <t>cmdty Preble County, OH Corn Yield Forecast</t>
  </si>
  <si>
    <t>ZCYAOHPR.CM</t>
  </si>
  <si>
    <t>Preble County</t>
  </si>
  <si>
    <t>cmdty Preble County, OH Soybean Yield Forecast</t>
  </si>
  <si>
    <t>ZSYAOHPR.CM</t>
  </si>
  <si>
    <t>cmdty Prentiss County, MS Soybean Yield Forecast</t>
  </si>
  <si>
    <t>ZSYAMSPR.CM</t>
  </si>
  <si>
    <t>Prentiss County</t>
  </si>
  <si>
    <t>cmdty Presque Isle County, MI Corn Yield Forecast</t>
  </si>
  <si>
    <t>ZCYAMIPR.CM</t>
  </si>
  <si>
    <t>Presque Isle County</t>
  </si>
  <si>
    <t>cmdty Presque Isle County, MI Soybean Yield Forecast</t>
  </si>
  <si>
    <t>ZSYAMIPR.CM</t>
  </si>
  <si>
    <t>cmdty Price County, WI Corn Yield Forecast</t>
  </si>
  <si>
    <t>ZCYAWIPR.CM</t>
  </si>
  <si>
    <t>Price County</t>
  </si>
  <si>
    <t>cmdty Price County, WI Soybean Yield Forecast</t>
  </si>
  <si>
    <t>ZSYAWIPR.CM</t>
  </si>
  <si>
    <t>cmdty Prowers County, CO Corn Yield Forecast</t>
  </si>
  <si>
    <t>ZCYACOPR.CM</t>
  </si>
  <si>
    <t>Prowers County</t>
  </si>
  <si>
    <t>cmdty Pueblo County, CO Corn Yield Forecast</t>
  </si>
  <si>
    <t>ZCYACOPU.CM</t>
  </si>
  <si>
    <t>Pueblo County</t>
  </si>
  <si>
    <t>cmdty Pulaski County, AR Corn Yield Forecast</t>
  </si>
  <si>
    <t>ZCYAARPU.CM</t>
  </si>
  <si>
    <t>Pulaski County</t>
  </si>
  <si>
    <t>cmdty Pulaski County, AR Soybean Yield Forecast</t>
  </si>
  <si>
    <t>ZSYAARPU.CM</t>
  </si>
  <si>
    <t>cmdty Pulaski County, IL Corn Yield Forecast</t>
  </si>
  <si>
    <t>ZCYAILPU.CM</t>
  </si>
  <si>
    <t>cmdty Pulaski County, IL Soybean Yield Forecast</t>
  </si>
  <si>
    <t>ZSYAILPU.CM</t>
  </si>
  <si>
    <t>cmdty Pulaski County, IN Corn Yield Forecast</t>
  </si>
  <si>
    <t>ZCYAINPU.CM</t>
  </si>
  <si>
    <t>cmdty Pulaski County, IN Soybean Yield Forecast</t>
  </si>
  <si>
    <t>ZSYAINPU.CM</t>
  </si>
  <si>
    <t>cmdty Pulaski County, KY Corn Yield Forecast</t>
  </si>
  <si>
    <t>ZCYAKYPU.CM</t>
  </si>
  <si>
    <t>cmdty Pulaski County, KY Soybean Yield Forecast</t>
  </si>
  <si>
    <t>ZSYAKYPU.CM</t>
  </si>
  <si>
    <t>cmdty Pulaski County, MO Corn Yield Forecast</t>
  </si>
  <si>
    <t>ZCYAMOPU.CM</t>
  </si>
  <si>
    <t>cmdty Pulaski County, MO Soybean Yield Forecast</t>
  </si>
  <si>
    <t>ZSYAMOPU.CM</t>
  </si>
  <si>
    <t>cmdty Putnam County, IL Corn Yield Forecast</t>
  </si>
  <si>
    <t>ZCYAILPC.CM</t>
  </si>
  <si>
    <t>Putnam County</t>
  </si>
  <si>
    <t>cmdty Putnam County, IL Soybean Yield Forecast</t>
  </si>
  <si>
    <t>ZSYAILPC.CM</t>
  </si>
  <si>
    <t>cmdty Putnam County, IN Corn Yield Forecast</t>
  </si>
  <si>
    <t>ZCYAINPC.CM</t>
  </si>
  <si>
    <t>cmdty Putnam County, IN Soybean Yield Forecast</t>
  </si>
  <si>
    <t>ZSYAINPC.CM</t>
  </si>
  <si>
    <t>cmdty Putnam County, MO Corn Yield Forecast</t>
  </si>
  <si>
    <t>ZCYAMOPC.CM</t>
  </si>
  <si>
    <t>cmdty Putnam County, MO Soybean Yield Forecast</t>
  </si>
  <si>
    <t>ZSYAMOPC.CM</t>
  </si>
  <si>
    <t>cmdty Putnam County, OH Corn Yield Forecast</t>
  </si>
  <si>
    <t>ZCYAOHPU.CM</t>
  </si>
  <si>
    <t>cmdty Putnam County, OH Soybean Yield Forecast</t>
  </si>
  <si>
    <t>ZSYAOHPU.CM</t>
  </si>
  <si>
    <t>cmdty Putnam County, TN Corn Yield Forecast</t>
  </si>
  <si>
    <t>ZCYATNPU.CM</t>
  </si>
  <si>
    <t>cmdty Putnam County, TN Soybean Yield Forecast</t>
  </si>
  <si>
    <t>ZSYATNPU.CM</t>
  </si>
  <si>
    <t>cmdty Quitman County, MS Soybean Yield Forecast</t>
  </si>
  <si>
    <t>ZSYAMSQU.CM</t>
  </si>
  <si>
    <t>Quitman County</t>
  </si>
  <si>
    <t>cmdty Racine County, WI Corn Yield Forecast</t>
  </si>
  <si>
    <t>ZCYAWIRA.CM</t>
  </si>
  <si>
    <t>Racine County</t>
  </si>
  <si>
    <t>cmdty Racine County, WI Soybean Yield Forecast</t>
  </si>
  <si>
    <t>ZSYAWIRA.CM</t>
  </si>
  <si>
    <t>cmdty Ralls County, MO Corn Yield Forecast</t>
  </si>
  <si>
    <t>ZCYAMORA.CM</t>
  </si>
  <si>
    <t>Ralls County</t>
  </si>
  <si>
    <t>cmdty Ralls County, MO Soybean Yield Forecast</t>
  </si>
  <si>
    <t>ZSYAMORA.CM</t>
  </si>
  <si>
    <t>cmdty Ramsey County, ND Corn Yield Forecast</t>
  </si>
  <si>
    <t>ZCYANDRA.CM</t>
  </si>
  <si>
    <t>Ramsey County</t>
  </si>
  <si>
    <t>cmdty Ramsey County, ND Soybean Yield Forecast</t>
  </si>
  <si>
    <t>ZSYANDRA.CM</t>
  </si>
  <si>
    <t>cmdty Randall County, TX Corn Yield Forecast</t>
  </si>
  <si>
    <t>ZCYATXRB.CM</t>
  </si>
  <si>
    <t>Randall County</t>
  </si>
  <si>
    <t>cmdty Randolph County, AR Corn Yield Forecast</t>
  </si>
  <si>
    <t>ZCYAARRA.CM</t>
  </si>
  <si>
    <t>Randolph County</t>
  </si>
  <si>
    <t>cmdty Randolph County, AR Soybean Yield Forecast</t>
  </si>
  <si>
    <t>ZSYAARRA.CM</t>
  </si>
  <si>
    <t>cmdty Randolph County, IL Corn Yield Forecast</t>
  </si>
  <si>
    <t>ZCYAILRA.CM</t>
  </si>
  <si>
    <t>cmdty Randolph County, IL Soybean Yield Forecast</t>
  </si>
  <si>
    <t>ZSYAILRA.CM</t>
  </si>
  <si>
    <t>cmdty Randolph County, IN Corn Yield Forecast</t>
  </si>
  <si>
    <t>ZCYAINRA.CM</t>
  </si>
  <si>
    <t>cmdty Randolph County, IN Soybean Yield Forecast</t>
  </si>
  <si>
    <t>ZSYAINRA.CM</t>
  </si>
  <si>
    <t>cmdty Randolph County, MO Corn Yield Forecast</t>
  </si>
  <si>
    <t>ZCYAMORB.CM</t>
  </si>
  <si>
    <t>cmdty Randolph County, MO Soybean Yield Forecast</t>
  </si>
  <si>
    <t>ZSYAMORB.CM</t>
  </si>
  <si>
    <t>cmdty Randolph County, NC Corn Yield Forecast</t>
  </si>
  <si>
    <t>ZCYANCRA.CM</t>
  </si>
  <si>
    <t>cmdty Randolph County, NC Soybean Yield Forecast</t>
  </si>
  <si>
    <t>ZSYANCRA.CM</t>
  </si>
  <si>
    <t>cmdty Rankin County, MS Soybean Yield Forecast</t>
  </si>
  <si>
    <t>ZSYAMSRA.CM</t>
  </si>
  <si>
    <t>Rankin County</t>
  </si>
  <si>
    <t>cmdty Ransom County, ND Corn Yield Forecast</t>
  </si>
  <si>
    <t>ZCYANDRB.CM</t>
  </si>
  <si>
    <t>Ransom County</t>
  </si>
  <si>
    <t>cmdty Ransom County, ND Soybean Yield Forecast</t>
  </si>
  <si>
    <t>ZSYANDRB.CM</t>
  </si>
  <si>
    <t>cmdty Rawlins County, KS Corn Yield Forecast</t>
  </si>
  <si>
    <t>ZCYAKSRA.CM</t>
  </si>
  <si>
    <t>Rawlins County</t>
  </si>
  <si>
    <t>cmdty Rawlins County, KS Soybean Yield Forecast</t>
  </si>
  <si>
    <t>ZSYAKSRA.CM</t>
  </si>
  <si>
    <t>cmdty Ray County, MO Corn Yield Forecast</t>
  </si>
  <si>
    <t>ZCYAMORC.CM</t>
  </si>
  <si>
    <t>Ray County</t>
  </si>
  <si>
    <t>cmdty Ray County, MO Soybean Yield Forecast</t>
  </si>
  <si>
    <t>ZSYAMORC.CM</t>
  </si>
  <si>
    <t>cmdty Red Lake County, MN Corn Yield Forecast</t>
  </si>
  <si>
    <t>ZCYAMNRE.CM</t>
  </si>
  <si>
    <t>Red Lake County</t>
  </si>
  <si>
    <t>cmdty Red Lake County, MN Soybean Yield Forecast</t>
  </si>
  <si>
    <t>ZSYAMNRE.CM</t>
  </si>
  <si>
    <t>cmdty Red Willow County, NE Corn Yield Forecast</t>
  </si>
  <si>
    <t>ZCYANERE.CM</t>
  </si>
  <si>
    <t>Red Willow County</t>
  </si>
  <si>
    <t>cmdty Red Willow County, NE Soybean Yield Forecast</t>
  </si>
  <si>
    <t>ZSYANERE.CM</t>
  </si>
  <si>
    <t>cmdty Redwood County, MN Corn Yield Forecast</t>
  </si>
  <si>
    <t>ZCYAMNRB.CM</t>
  </si>
  <si>
    <t>Redwood County</t>
  </si>
  <si>
    <t>cmdty Redwood County, MN Soybean Yield Forecast</t>
  </si>
  <si>
    <t>ZSYAMNRB.CM</t>
  </si>
  <si>
    <t>cmdty Reno County, KS Corn Yield Forecast</t>
  </si>
  <si>
    <t>ZCYAKSRE.CM</t>
  </si>
  <si>
    <t>Reno County</t>
  </si>
  <si>
    <t>cmdty Reno County, KS Soybean Yield Forecast</t>
  </si>
  <si>
    <t>ZSYAKSRE.CM</t>
  </si>
  <si>
    <t>cmdty Renville County, MN Corn Yield Forecast</t>
  </si>
  <si>
    <t>ZCYAMNRC.CM</t>
  </si>
  <si>
    <t>Renville County</t>
  </si>
  <si>
    <t>cmdty Renville County, MN Soybean Yield Forecast</t>
  </si>
  <si>
    <t>ZSYAMNRC.CM</t>
  </si>
  <si>
    <t>cmdty Renville County, ND Corn Yield Forecast</t>
  </si>
  <si>
    <t>ZCYANDRE.CM</t>
  </si>
  <si>
    <t>cmdty Renville County, ND Soybean Yield Forecast</t>
  </si>
  <si>
    <t>ZSYANDRE.CM</t>
  </si>
  <si>
    <t>cmdty Republic County, KS Corn Yield Forecast</t>
  </si>
  <si>
    <t>ZCYAKSRB.CM</t>
  </si>
  <si>
    <t>Republic County</t>
  </si>
  <si>
    <t>cmdty Republic County, KS Soybean Yield Forecast</t>
  </si>
  <si>
    <t>ZSYAKSRB.CM</t>
  </si>
  <si>
    <t>cmdty Rhea County, TN Corn Yield Forecast</t>
  </si>
  <si>
    <t>ZCYATNRH.CM</t>
  </si>
  <si>
    <t>Rhea County</t>
  </si>
  <si>
    <t>cmdty Rice County, KS Corn Yield Forecast</t>
  </si>
  <si>
    <t>ZCYAKSRI.CM</t>
  </si>
  <si>
    <t>Rice County</t>
  </si>
  <si>
    <t>cmdty Rice County, KS Soybean Yield Forecast</t>
  </si>
  <si>
    <t>ZSYAKSRI.CM</t>
  </si>
  <si>
    <t>cmdty Rice County, MN Corn Yield Forecast</t>
  </si>
  <si>
    <t>ZCYAMNRI.CM</t>
  </si>
  <si>
    <t>cmdty Rice County, MN Soybean Yield Forecast</t>
  </si>
  <si>
    <t>ZSYAMNRI.CM</t>
  </si>
  <si>
    <t>cmdty Richardson County, NE Corn Yield Forecast</t>
  </si>
  <si>
    <t>ZCYANERI.CM</t>
  </si>
  <si>
    <t>Richardson County</t>
  </si>
  <si>
    <t>cmdty Richardson County, NE Soybean Yield Forecast</t>
  </si>
  <si>
    <t>ZSYANERI.CM</t>
  </si>
  <si>
    <t>cmdty Richland County, IL Corn Yield Forecast</t>
  </si>
  <si>
    <t>ZCYAILRI.CM</t>
  </si>
  <si>
    <t>Richland County</t>
  </si>
  <si>
    <t>cmdty Richland County, IL Soybean Yield Forecast</t>
  </si>
  <si>
    <t>ZSYAILRI.CM</t>
  </si>
  <si>
    <t>cmdty Richland County, ND Corn Yield Forecast</t>
  </si>
  <si>
    <t>ZCYANDRI.CM</t>
  </si>
  <si>
    <t>cmdty Richland County, ND Soybean Yield Forecast</t>
  </si>
  <si>
    <t>ZSYANDRI.CM</t>
  </si>
  <si>
    <t>cmdty Richland County, OH Corn Yield Forecast</t>
  </si>
  <si>
    <t>ZCYAOHRI.CM</t>
  </si>
  <si>
    <t>cmdty Richland County, OH Soybean Yield Forecast</t>
  </si>
  <si>
    <t>ZSYAOHRI.CM</t>
  </si>
  <si>
    <t>cmdty Richland County, WI Corn Yield Forecast</t>
  </si>
  <si>
    <t>ZCYAWIRI.CM</t>
  </si>
  <si>
    <t>cmdty Richland County, WI Soybean Yield Forecast</t>
  </si>
  <si>
    <t>ZSYAWIRI.CM</t>
  </si>
  <si>
    <t>cmdty Richmond County, NC Soybean Yield Forecast</t>
  </si>
  <si>
    <t>ZSYANCRI.CM</t>
  </si>
  <si>
    <t>Richmond County</t>
  </si>
  <si>
    <t>cmdty Riley County, KS Corn Yield Forecast</t>
  </si>
  <si>
    <t>ZCYAKSRC.CM</t>
  </si>
  <si>
    <t>Riley County</t>
  </si>
  <si>
    <t>cmdty Riley County, KS Soybean Yield Forecast</t>
  </si>
  <si>
    <t>ZSYAKSRC.CM</t>
  </si>
  <si>
    <t>cmdty Ringgold County, IA Corn Yield Forecast</t>
  </si>
  <si>
    <t>ZCYAIARI.CM</t>
  </si>
  <si>
    <t>Ringgold County</t>
  </si>
  <si>
    <t>cmdty Ringgold County, IA Soybean Yield Forecast</t>
  </si>
  <si>
    <t>ZSYAIARI.CM</t>
  </si>
  <si>
    <t>cmdty Ripley County, IN Corn Yield Forecast</t>
  </si>
  <si>
    <t>ZCYAINRI.CM</t>
  </si>
  <si>
    <t>Ripley County</t>
  </si>
  <si>
    <t>cmdty Ripley County, IN Soybean Yield Forecast</t>
  </si>
  <si>
    <t>ZSYAINRI.CM</t>
  </si>
  <si>
    <t>cmdty Ripley County, MO Corn Yield Forecast</t>
  </si>
  <si>
    <t>ZCYAMORI.CM</t>
  </si>
  <si>
    <t>cmdty Ripley County, MO Soybean Yield Forecast</t>
  </si>
  <si>
    <t>ZSYAMORI.CM</t>
  </si>
  <si>
    <t>cmdty Roberts County, SD Corn Yield Forecast</t>
  </si>
  <si>
    <t>ZCYASDRO.CM</t>
  </si>
  <si>
    <t>Roberts County</t>
  </si>
  <si>
    <t>cmdty Roberts County, SD Soybean Yield Forecast</t>
  </si>
  <si>
    <t>ZSYASDRO.CM</t>
  </si>
  <si>
    <t>cmdty Roberts County, TX Corn Yield Forecast</t>
  </si>
  <si>
    <t>ZCYATXRO.CM</t>
  </si>
  <si>
    <t>cmdty Robertson County, TN Corn Yield Forecast</t>
  </si>
  <si>
    <t>ZCYATNRA.CM</t>
  </si>
  <si>
    <t>Robertson County</t>
  </si>
  <si>
    <t>cmdty Robertson County, TN Soybean Yield Forecast</t>
  </si>
  <si>
    <t>ZSYATNRA.CM</t>
  </si>
  <si>
    <t>cmdty Robertson County, TX Corn Yield Forecast</t>
  </si>
  <si>
    <t>ZCYATXRH.CM</t>
  </si>
  <si>
    <t>cmdty Robeson County, NC Corn Yield Forecast</t>
  </si>
  <si>
    <t>ZCYANCRO.CM</t>
  </si>
  <si>
    <t>Robeson County</t>
  </si>
  <si>
    <t>cmdty Robeson County, NC Soybean Yield Forecast</t>
  </si>
  <si>
    <t>ZSYANCRO.CM</t>
  </si>
  <si>
    <t>cmdty Rockcastle County, KY Corn Yield Forecast</t>
  </si>
  <si>
    <t>ZCYAKYRA.CM</t>
  </si>
  <si>
    <t>Rockcastle County</t>
  </si>
  <si>
    <t>cmdty Rockcastle County, KY Soybean Yield Forecast</t>
  </si>
  <si>
    <t>ZSYAKYRA.CM</t>
  </si>
  <si>
    <t>cmdty Rock County, MN Corn Yield Forecast</t>
  </si>
  <si>
    <t>ZCYAMNRO.CM</t>
  </si>
  <si>
    <t>Rock County</t>
  </si>
  <si>
    <t>cmdty Rock County, MN Soybean Yield Forecast</t>
  </si>
  <si>
    <t>ZSYAMNRO.CM</t>
  </si>
  <si>
    <t>cmdty Rock County, NE Corn Yield Forecast</t>
  </si>
  <si>
    <t>ZCYANERO.CM</t>
  </si>
  <si>
    <t>cmdty Rock County, NE Soybean Yield Forecast</t>
  </si>
  <si>
    <t>ZSYANERO.CM</t>
  </si>
  <si>
    <t>cmdty Rock County, WI Corn Yield Forecast</t>
  </si>
  <si>
    <t>ZCYAWIRO.CM</t>
  </si>
  <si>
    <t>cmdty Rock County, WI Soybean Yield Forecast</t>
  </si>
  <si>
    <t>ZSYAWIRO.CM</t>
  </si>
  <si>
    <t>cmdty Rockingham County, NC Corn Yield Forecast</t>
  </si>
  <si>
    <t>ZCYANCRB.CM</t>
  </si>
  <si>
    <t>Rockingham County</t>
  </si>
  <si>
    <t>cmdty Rockingham County, NC Soybean Yield Forecast</t>
  </si>
  <si>
    <t>ZSYANCRB.CM</t>
  </si>
  <si>
    <t>cmdty Rock Island County, IL Corn Yield Forecast</t>
  </si>
  <si>
    <t>ZCYAILRO.CM</t>
  </si>
  <si>
    <t>Rock Island County</t>
  </si>
  <si>
    <t>cmdty Rock Island County, IL Soybean Yield Forecast</t>
  </si>
  <si>
    <t>ZSYAILRO.CM</t>
  </si>
  <si>
    <t>cmdty Rolette County, ND Corn Yield Forecast</t>
  </si>
  <si>
    <t>ZCYANDRO.CM</t>
  </si>
  <si>
    <t>Rolette County</t>
  </si>
  <si>
    <t>cmdty Rolette County, ND Soybean Yield Forecast</t>
  </si>
  <si>
    <t>ZSYANDRO.CM</t>
  </si>
  <si>
    <t>cmdty Rooks County, KS Corn Yield Forecast</t>
  </si>
  <si>
    <t>ZCYAKSRO.CM</t>
  </si>
  <si>
    <t>Rooks County</t>
  </si>
  <si>
    <t>cmdty Rooks County, KS Soybean Yield Forecast</t>
  </si>
  <si>
    <t>ZSYAKSRO.CM</t>
  </si>
  <si>
    <t>cmdty Roseau County, MN Corn Yield Forecast</t>
  </si>
  <si>
    <t>ZCYAMNRD.CM</t>
  </si>
  <si>
    <t>Roseau County</t>
  </si>
  <si>
    <t>cmdty Roseau County, MN Soybean Yield Forecast</t>
  </si>
  <si>
    <t>ZSYAMNRD.CM</t>
  </si>
  <si>
    <t>cmdty Ross County, OH Corn Yield Forecast</t>
  </si>
  <si>
    <t>ZCYAOHRO.CM</t>
  </si>
  <si>
    <t>Ross County</t>
  </si>
  <si>
    <t>cmdty Ross County, OH Soybean Yield Forecast</t>
  </si>
  <si>
    <t>ZSYAOHRO.CM</t>
  </si>
  <si>
    <t>cmdty Rowan County, KY Corn Yield Forecast</t>
  </si>
  <si>
    <t>ZCYAKYRB.CM</t>
  </si>
  <si>
    <t>Rowan County</t>
  </si>
  <si>
    <t>cmdty Rowan County, KY Soybean Yield Forecast</t>
  </si>
  <si>
    <t>ZSYAKYRB.CM</t>
  </si>
  <si>
    <t>cmdty Rowan County, NC Corn Yield Forecast</t>
  </si>
  <si>
    <t>ZCYANCRC.CM</t>
  </si>
  <si>
    <t>cmdty Rowan County, NC Soybean Yield Forecast</t>
  </si>
  <si>
    <t>ZSYANCRC.CM</t>
  </si>
  <si>
    <t>cmdty Rush County, IN Corn Yield Forecast</t>
  </si>
  <si>
    <t>ZCYAINRU.CM</t>
  </si>
  <si>
    <t>Rush County</t>
  </si>
  <si>
    <t>cmdty Rush County, IN Soybean Yield Forecast</t>
  </si>
  <si>
    <t>ZSYAINRU.CM</t>
  </si>
  <si>
    <t>cmdty Rush County, KS Corn Yield Forecast</t>
  </si>
  <si>
    <t>ZCYAKSRU.CM</t>
  </si>
  <si>
    <t>cmdty Rush County, KS Soybean Yield Forecast</t>
  </si>
  <si>
    <t>ZSYAKSRU.CM</t>
  </si>
  <si>
    <t>cmdty Rusk County, WI Corn Yield Forecast</t>
  </si>
  <si>
    <t>ZCYAWIRU.CM</t>
  </si>
  <si>
    <t>Rusk County</t>
  </si>
  <si>
    <t>cmdty Rusk County, WI Soybean Yield Forecast</t>
  </si>
  <si>
    <t>ZSYAWIRU.CM</t>
  </si>
  <si>
    <t>cmdty Russell County, KS Corn Yield Forecast</t>
  </si>
  <si>
    <t>ZCYAKSRD.CM</t>
  </si>
  <si>
    <t>Russell County</t>
  </si>
  <si>
    <t>cmdty Russell County, KS Soybean Yield Forecast</t>
  </si>
  <si>
    <t>ZSYAKSRD.CM</t>
  </si>
  <si>
    <t>cmdty Russell County, KY Corn Yield Forecast</t>
  </si>
  <si>
    <t>ZCYAKYRU.CM</t>
  </si>
  <si>
    <t>cmdty Russell County, KY Soybean Yield Forecast</t>
  </si>
  <si>
    <t>ZSYAKYRU.CM</t>
  </si>
  <si>
    <t>cmdty Rutherford County, NC Corn Yield Forecast</t>
  </si>
  <si>
    <t>ZCYANCRU.CM</t>
  </si>
  <si>
    <t>Rutherford County</t>
  </si>
  <si>
    <t>cmdty Rutherford County, NC Soybean Yield Forecast</t>
  </si>
  <si>
    <t>ZSYANCRU.CM</t>
  </si>
  <si>
    <t>cmdty Rutherford County, TN Corn Yield Forecast</t>
  </si>
  <si>
    <t>ZCYATNRU.CM</t>
  </si>
  <si>
    <t>cmdty Rutherford County, TN Soybean Yield Forecast</t>
  </si>
  <si>
    <t>ZSYATNRU.CM</t>
  </si>
  <si>
    <t>cmdty Sac County, IA Corn Yield Forecast</t>
  </si>
  <si>
    <t>ZCYAIASA.CM</t>
  </si>
  <si>
    <t>Sac County</t>
  </si>
  <si>
    <t>cmdty Sac County, IA Soybean Yield Forecast</t>
  </si>
  <si>
    <t>ZSYAIASA.CM</t>
  </si>
  <si>
    <t>cmdty Saginaw County, MI Corn Yield Forecast</t>
  </si>
  <si>
    <t>ZCYAMISA.CM</t>
  </si>
  <si>
    <t>Saginaw County</t>
  </si>
  <si>
    <t>cmdty Saginaw County, MI Soybean Yield Forecast</t>
  </si>
  <si>
    <t>ZSYAMISA.CM</t>
  </si>
  <si>
    <t>cmdty Saint Francis County, AR Corn Yield Forecast</t>
  </si>
  <si>
    <t>ZCYAARSA.CM</t>
  </si>
  <si>
    <t>Saint Francis County</t>
  </si>
  <si>
    <t>cmdty Saint Francis County, AR Soybean Yield Forecast</t>
  </si>
  <si>
    <t>ZSYAARSA.CM</t>
  </si>
  <si>
    <t>cmdty Saline County, IL Corn Yield Forecast</t>
  </si>
  <si>
    <t>ZCYAILSA.CM</t>
  </si>
  <si>
    <t>Saline County</t>
  </si>
  <si>
    <t>cmdty Saline County, IL Soybean Yield Forecast</t>
  </si>
  <si>
    <t>ZSYAILSA.CM</t>
  </si>
  <si>
    <t>cmdty Saline County, KS Corn Yield Forecast</t>
  </si>
  <si>
    <t>ZCYAKSSA.CM</t>
  </si>
  <si>
    <t>cmdty Saline County, KS Soybean Yield Forecast</t>
  </si>
  <si>
    <t>ZSYAKSSA.CM</t>
  </si>
  <si>
    <t>cmdty Saline County, MO Corn Yield Forecast</t>
  </si>
  <si>
    <t>ZCYAMOSA.CM</t>
  </si>
  <si>
    <t>cmdty Saline County, MO Soybean Yield Forecast</t>
  </si>
  <si>
    <t>ZSYAMOSA.CM</t>
  </si>
  <si>
    <t>cmdty Saline County, NE Corn Yield Forecast</t>
  </si>
  <si>
    <t>ZCYANESA.CM</t>
  </si>
  <si>
    <t>cmdty Saline County, NE Soybean Yield Forecast</t>
  </si>
  <si>
    <t>ZSYANESA.CM</t>
  </si>
  <si>
    <t>cmdty Sampson County, NC Corn Yield Forecast</t>
  </si>
  <si>
    <t>ZCYANCSA.CM</t>
  </si>
  <si>
    <t>Sampson County</t>
  </si>
  <si>
    <t>cmdty Sampson County, NC Soybean Yield Forecast</t>
  </si>
  <si>
    <t>ZSYANCSA.CM</t>
  </si>
  <si>
    <t>cmdty Sanborn County, SD Corn Yield Forecast</t>
  </si>
  <si>
    <t>ZCYASDSA.CM</t>
  </si>
  <si>
    <t>Sanborn County</t>
  </si>
  <si>
    <t>cmdty Sanborn County, SD Soybean Yield Forecast</t>
  </si>
  <si>
    <t>ZSYASDSA.CM</t>
  </si>
  <si>
    <t>cmdty Sandusky County, OH Corn Yield Forecast</t>
  </si>
  <si>
    <t>ZCYAOHSA.CM</t>
  </si>
  <si>
    <t>Sandusky County</t>
  </si>
  <si>
    <t>cmdty Sandusky County, OH Soybean Yield Forecast</t>
  </si>
  <si>
    <t>ZSYAOHSA.CM</t>
  </si>
  <si>
    <t>cmdty Sangamon County, IL Corn Yield Forecast</t>
  </si>
  <si>
    <t>ZCYAILSB.CM</t>
  </si>
  <si>
    <t>Sangamon County</t>
  </si>
  <si>
    <t>cmdty Sangamon County, IL Soybean Yield Forecast</t>
  </si>
  <si>
    <t>ZSYAILSB.CM</t>
  </si>
  <si>
    <t>cmdty Sanilac County, MI Corn Yield Forecast</t>
  </si>
  <si>
    <t>ZCYAMISB.CM</t>
  </si>
  <si>
    <t>Sanilac County</t>
  </si>
  <si>
    <t>cmdty Sanilac County, MI Soybean Yield Forecast</t>
  </si>
  <si>
    <t>ZSYAMISB.CM</t>
  </si>
  <si>
    <t>cmdty San Patricio County, TX Corn Yield Forecast</t>
  </si>
  <si>
    <t>ZCYATXSE.CM</t>
  </si>
  <si>
    <t>San Patricio County</t>
  </si>
  <si>
    <t>cmdty Sargent County, ND Corn Yield Forecast</t>
  </si>
  <si>
    <t>ZCYANDSA.CM</t>
  </si>
  <si>
    <t>Sargent County</t>
  </si>
  <si>
    <t>cmdty Sargent County, ND Soybean Yield Forecast</t>
  </si>
  <si>
    <t>ZSYANDSA.CM</t>
  </si>
  <si>
    <t>cmdty Sarpy County, NE Corn Yield Forecast</t>
  </si>
  <si>
    <t>ZCYANESB.CM</t>
  </si>
  <si>
    <t>Sarpy County</t>
  </si>
  <si>
    <t>cmdty Sarpy County, NE Soybean Yield Forecast</t>
  </si>
  <si>
    <t>ZSYANESB.CM</t>
  </si>
  <si>
    <t>cmdty Sauk County, WI Corn Yield Forecast</t>
  </si>
  <si>
    <t>ZCYAWISA.CM</t>
  </si>
  <si>
    <t>Sauk County</t>
  </si>
  <si>
    <t>cmdty Sauk County, WI Soybean Yield Forecast</t>
  </si>
  <si>
    <t>ZSYAWISA.CM</t>
  </si>
  <si>
    <t>cmdty Saunders County, NE Corn Yield Forecast</t>
  </si>
  <si>
    <t>ZCYANESD.CM</t>
  </si>
  <si>
    <t>Saunders County</t>
  </si>
  <si>
    <t>cmdty Saunders County, NE Soybean Yield Forecast</t>
  </si>
  <si>
    <t>ZSYANESD.CM</t>
  </si>
  <si>
    <t>cmdty Sawyer County, WI Corn Yield Forecast</t>
  </si>
  <si>
    <t>ZCYAWISB.CM</t>
  </si>
  <si>
    <t>Sawyer County</t>
  </si>
  <si>
    <t>cmdty Sawyer County, WI Soybean Yield Forecast</t>
  </si>
  <si>
    <t>ZSYAWISB.CM</t>
  </si>
  <si>
    <t>cmdty Schuyler County, IL Corn Yield Forecast</t>
  </si>
  <si>
    <t>ZCYAILSC.CM</t>
  </si>
  <si>
    <t>Schuyler County</t>
  </si>
  <si>
    <t>cmdty Schuyler County, IL Soybean Yield Forecast</t>
  </si>
  <si>
    <t>ZSYAILSC.CM</t>
  </si>
  <si>
    <t>cmdty Schuyler County, MO Corn Yield Forecast</t>
  </si>
  <si>
    <t>ZCYAMOSC.CM</t>
  </si>
  <si>
    <t>cmdty Schuyler County, MO Soybean Yield Forecast</t>
  </si>
  <si>
    <t>ZSYAMOSC.CM</t>
  </si>
  <si>
    <t>cmdty Schuylkill County, PA Corn Yield Forecast</t>
  </si>
  <si>
    <t>ZCYAPASC.CM</t>
  </si>
  <si>
    <t>Schuylkill County</t>
  </si>
  <si>
    <t>cmdty Scioto County, OH Corn Yield Forecast</t>
  </si>
  <si>
    <t>ZCYAOHSC.CM</t>
  </si>
  <si>
    <t>Scioto County</t>
  </si>
  <si>
    <t>cmdty Scioto County, OH Soybean Yield Forecast</t>
  </si>
  <si>
    <t>ZSYAOHSC.CM</t>
  </si>
  <si>
    <t>cmdty Scotland County, MO Corn Yield Forecast</t>
  </si>
  <si>
    <t>ZCYAMOSB.CM</t>
  </si>
  <si>
    <t>Scotland County</t>
  </si>
  <si>
    <t>cmdty Scotland County, MO Soybean Yield Forecast</t>
  </si>
  <si>
    <t>ZSYAMOSB.CM</t>
  </si>
  <si>
    <t>cmdty Scotland County, NC Corn Yield Forecast</t>
  </si>
  <si>
    <t>ZCYANCSC.CM</t>
  </si>
  <si>
    <t>cmdty Scotland County, NC Soybean Yield Forecast</t>
  </si>
  <si>
    <t>ZSYANCSC.CM</t>
  </si>
  <si>
    <t>cmdty Scott County, IA Corn Yield Forecast</t>
  </si>
  <si>
    <t>ZCYAIASC.CM</t>
  </si>
  <si>
    <t>Scott County</t>
  </si>
  <si>
    <t>cmdty Scott County, IA Soybean Yield Forecast</t>
  </si>
  <si>
    <t>ZSYAIASC.CM</t>
  </si>
  <si>
    <t>cmdty Scott County, IL Corn Yield Forecast</t>
  </si>
  <si>
    <t>ZCYAILSD.CM</t>
  </si>
  <si>
    <t>cmdty Scott County, IL Soybean Yield Forecast</t>
  </si>
  <si>
    <t>ZSYAILSD.CM</t>
  </si>
  <si>
    <t>cmdty Scott County, IN Corn Yield Forecast</t>
  </si>
  <si>
    <t>ZCYAINSC.CM</t>
  </si>
  <si>
    <t>cmdty Scott County, IN Soybean Yield Forecast</t>
  </si>
  <si>
    <t>ZSYAINSC.CM</t>
  </si>
  <si>
    <t>cmdty Scott County, KS Corn Yield Forecast</t>
  </si>
  <si>
    <t>ZCYAKSSC.CM</t>
  </si>
  <si>
    <t>cmdty Scott County, KS Soybean Yield Forecast</t>
  </si>
  <si>
    <t>ZSYAKSSC.CM</t>
  </si>
  <si>
    <t>cmdty Scott County, KY Corn Yield Forecast</t>
  </si>
  <si>
    <t>ZCYAKYSC.CM</t>
  </si>
  <si>
    <t>cmdty Scott County, KY Soybean Yield Forecast</t>
  </si>
  <si>
    <t>ZSYAKYSC.CM</t>
  </si>
  <si>
    <t>cmdty Scott County, MN Corn Yield Forecast</t>
  </si>
  <si>
    <t>ZCYAMNSC.CM</t>
  </si>
  <si>
    <t>cmdty Scott County, MN Soybean Yield Forecast</t>
  </si>
  <si>
    <t>ZSYAMNSC.CM</t>
  </si>
  <si>
    <t>cmdty Scott County, MO Corn Yield Forecast</t>
  </si>
  <si>
    <t>ZCYAMOSD.CM</t>
  </si>
  <si>
    <t>cmdty Scott County, MO Soybean Yield Forecast</t>
  </si>
  <si>
    <t>ZSYAMOSD.CM</t>
  </si>
  <si>
    <t>cmdty Scott County, MS Soybean Yield Forecast</t>
  </si>
  <si>
    <t>ZSYAMSSC.CM</t>
  </si>
  <si>
    <t>cmdty Scotts Bluff County, NE Corn Yield Forecast</t>
  </si>
  <si>
    <t>ZCYANESC.CM</t>
  </si>
  <si>
    <t>Scotts Bluff County</t>
  </si>
  <si>
    <t>cmdty SD CRD 10 Corn Yield Forecast</t>
  </si>
  <si>
    <t>ZCYASD10.CM</t>
  </si>
  <si>
    <t>cmdty SD CRD 10 Soybean Yield Forecast</t>
  </si>
  <si>
    <t>ZSYASD10.CM</t>
  </si>
  <si>
    <t>cmdty SD CRD 20 Corn Yield Forecast</t>
  </si>
  <si>
    <t>ZCYASD20.CM</t>
  </si>
  <si>
    <t>cmdty SD CRD 20 Soybean Yield Forecast</t>
  </si>
  <si>
    <t>ZSYASD20.CM</t>
  </si>
  <si>
    <t>cmdty SD CRD 30 Corn Yield Forecast</t>
  </si>
  <si>
    <t>ZCYASD30.CM</t>
  </si>
  <si>
    <t>cmdty SD CRD 30 Soybean Yield Forecast</t>
  </si>
  <si>
    <t>ZSYASD30.CM</t>
  </si>
  <si>
    <t>cmdty SD CRD 40 Corn Yield Forecast</t>
  </si>
  <si>
    <t>ZCYASD40.CM</t>
  </si>
  <si>
    <t>cmdty SD CRD 40 Soybean Yield Forecast</t>
  </si>
  <si>
    <t>ZSYASD40.CM</t>
  </si>
  <si>
    <t>cmdty SD CRD 50 Corn Yield Forecast</t>
  </si>
  <si>
    <t>ZCYASD50.CM</t>
  </si>
  <si>
    <t>cmdty SD CRD 50 Soybean Yield Forecast</t>
  </si>
  <si>
    <t>ZSYASD50.CM</t>
  </si>
  <si>
    <t>cmdty SD CRD 60 Corn Yield Forecast</t>
  </si>
  <si>
    <t>ZCYASD60.CM</t>
  </si>
  <si>
    <t>cmdty SD CRD 60 Soybean Yield Forecast</t>
  </si>
  <si>
    <t>ZSYASD60.CM</t>
  </si>
  <si>
    <t>cmdty SD CRD 70 Corn Yield Forecast</t>
  </si>
  <si>
    <t>ZCYASD70.CM</t>
  </si>
  <si>
    <t>cmdty SD CRD 80 Corn Yield Forecast</t>
  </si>
  <si>
    <t>ZCYASD80.CM</t>
  </si>
  <si>
    <t>cmdty SD CRD 80 Soybean Yield Forecast</t>
  </si>
  <si>
    <t>ZSYASD80.CM</t>
  </si>
  <si>
    <t>cmdty SD CRD 90 Corn Yield Forecast</t>
  </si>
  <si>
    <t>ZCYASD90.CM</t>
  </si>
  <si>
    <t>cmdty SD CRD 90 Soybean Yield Forecast</t>
  </si>
  <si>
    <t>ZSYASD90.CM</t>
  </si>
  <si>
    <t>cmdty Sebastian County, AR Corn Yield Forecast</t>
  </si>
  <si>
    <t>ZCYAARSD.CM</t>
  </si>
  <si>
    <t>Sebastian County</t>
  </si>
  <si>
    <t>cmdty Sebastian County, AR Soybean Yield Forecast</t>
  </si>
  <si>
    <t>ZSYAARSD.CM</t>
  </si>
  <si>
    <t>cmdty Sedgwick County, CO Corn Yield Forecast</t>
  </si>
  <si>
    <t>ZCYACOSE.CM</t>
  </si>
  <si>
    <t>Sedgwick County</t>
  </si>
  <si>
    <t>cmdty Sedgwick County, KS Corn Yield Forecast</t>
  </si>
  <si>
    <t>ZCYAKSSE.CM</t>
  </si>
  <si>
    <t>cmdty Sedgwick County, KS Soybean Yield Forecast</t>
  </si>
  <si>
    <t>ZSYAKSSE.CM</t>
  </si>
  <si>
    <t>cmdty Seneca County, OH Corn Yield Forecast</t>
  </si>
  <si>
    <t>ZCYAOHSE.CM</t>
  </si>
  <si>
    <t>Seneca County</t>
  </si>
  <si>
    <t>cmdty Seneca County, OH Soybean Yield Forecast</t>
  </si>
  <si>
    <t>ZSYAOHSE.CM</t>
  </si>
  <si>
    <t>cmdty Sequatchie County, TN Corn Yield Forecast</t>
  </si>
  <si>
    <t>ZCYATNSE.CM</t>
  </si>
  <si>
    <t>Sequatchie County</t>
  </si>
  <si>
    <t>cmdty Sequatchie County, TN Soybean Yield Forecast</t>
  </si>
  <si>
    <t>ZSYATNSE.CM</t>
  </si>
  <si>
    <t>cmdty Sevier County, TN Soybean Yield Forecast</t>
  </si>
  <si>
    <t>ZSYATNSA.CM</t>
  </si>
  <si>
    <t>Sevier County</t>
  </si>
  <si>
    <t>cmdty Seward County, KS Corn Yield Forecast</t>
  </si>
  <si>
    <t>ZCYAKSSB.CM</t>
  </si>
  <si>
    <t>Seward County</t>
  </si>
  <si>
    <t>cmdty Seward County, KS Soybean Yield Forecast</t>
  </si>
  <si>
    <t>ZSYAKSSB.CM</t>
  </si>
  <si>
    <t>cmdty Seward County, NE Corn Yield Forecast</t>
  </si>
  <si>
    <t>ZCYANESE.CM</t>
  </si>
  <si>
    <t>cmdty Seward County, NE Soybean Yield Forecast</t>
  </si>
  <si>
    <t>ZSYANESE.CM</t>
  </si>
  <si>
    <t>cmdty Sharkey County, MS Soybean Yield Forecast</t>
  </si>
  <si>
    <t>ZSYAMSSH.CM</t>
  </si>
  <si>
    <t>Sharkey County</t>
  </si>
  <si>
    <t>cmdty Shawano County, WI Corn Yield Forecast</t>
  </si>
  <si>
    <t>ZCYAWISH.CM</t>
  </si>
  <si>
    <t>Shawano County</t>
  </si>
  <si>
    <t>cmdty Shawano County, WI Soybean Yield Forecast</t>
  </si>
  <si>
    <t>ZSYAWISH.CM</t>
  </si>
  <si>
    <t>cmdty Shawnee County, KS Corn Yield Forecast</t>
  </si>
  <si>
    <t>ZCYAKSSH.CM</t>
  </si>
  <si>
    <t>Shawnee County</t>
  </si>
  <si>
    <t>cmdty Shawnee County, KS Soybean Yield Forecast</t>
  </si>
  <si>
    <t>ZSYAKSSH.CM</t>
  </si>
  <si>
    <t>cmdty Sheboygan County, WI Corn Yield Forecast</t>
  </si>
  <si>
    <t>ZCYAWISC.CM</t>
  </si>
  <si>
    <t>Sheboygan County</t>
  </si>
  <si>
    <t>cmdty Sheboygan County, WI Soybean Yield Forecast</t>
  </si>
  <si>
    <t>ZSYAWISC.CM</t>
  </si>
  <si>
    <t>cmdty Shelby County, IA Corn Yield Forecast</t>
  </si>
  <si>
    <t>ZCYAIASH.CM</t>
  </si>
  <si>
    <t>Shelby County</t>
  </si>
  <si>
    <t>cmdty Shelby County, IA Soybean Yield Forecast</t>
  </si>
  <si>
    <t>ZSYAIASH.CM</t>
  </si>
  <si>
    <t>cmdty Shelby County, IL Corn Yield Forecast</t>
  </si>
  <si>
    <t>ZCYAILSH.CM</t>
  </si>
  <si>
    <t>cmdty Shelby County, IL Soybean Yield Forecast</t>
  </si>
  <si>
    <t>ZSYAILSH.CM</t>
  </si>
  <si>
    <t>cmdty Shelby County, IN Corn Yield Forecast</t>
  </si>
  <si>
    <t>ZCYAINSH.CM</t>
  </si>
  <si>
    <t>cmdty Shelby County, IN Soybean Yield Forecast</t>
  </si>
  <si>
    <t>ZSYAINSH.CM</t>
  </si>
  <si>
    <t>cmdty Shelby County, KY Corn Yield Forecast</t>
  </si>
  <si>
    <t>ZCYAKYSH.CM</t>
  </si>
  <si>
    <t>cmdty Shelby County, KY Soybean Yield Forecast</t>
  </si>
  <si>
    <t>ZSYAKYSH.CM</t>
  </si>
  <si>
    <t>cmdty Shelby County, MO Corn Yield Forecast</t>
  </si>
  <si>
    <t>ZCYAMOSE.CM</t>
  </si>
  <si>
    <t>cmdty Shelby County, MO Soybean Yield Forecast</t>
  </si>
  <si>
    <t>ZSYAMOSE.CM</t>
  </si>
  <si>
    <t>cmdty Shelby County, OH Corn Yield Forecast</t>
  </si>
  <si>
    <t>ZCYAOHSH.CM</t>
  </si>
  <si>
    <t>cmdty Shelby County, OH Soybean Yield Forecast</t>
  </si>
  <si>
    <t>ZSYAOHSH.CM</t>
  </si>
  <si>
    <t>cmdty Shelby County, TN Corn Yield Forecast</t>
  </si>
  <si>
    <t>ZCYATNSH.CM</t>
  </si>
  <si>
    <t>cmdty Shelby County, TN Soybean Yield Forecast</t>
  </si>
  <si>
    <t>ZSYATNSH.CM</t>
  </si>
  <si>
    <t>cmdty Sherburne County, MN Corn Yield Forecast</t>
  </si>
  <si>
    <t>ZCYAMNSH.CM</t>
  </si>
  <si>
    <t>Sherburne County</t>
  </si>
  <si>
    <t>cmdty Sherburne County, MN Soybean Yield Forecast</t>
  </si>
  <si>
    <t>ZSYAMNSH.CM</t>
  </si>
  <si>
    <t>cmdty Sheridan County, KS Corn Yield Forecast</t>
  </si>
  <si>
    <t>ZCYAKSSD.CM</t>
  </si>
  <si>
    <t>Sheridan County</t>
  </si>
  <si>
    <t>cmdty Sheridan County, KS Soybean Yield Forecast</t>
  </si>
  <si>
    <t>ZSYAKSSD.CM</t>
  </si>
  <si>
    <t>cmdty Sheridan County, ND Corn Yield Forecast</t>
  </si>
  <si>
    <t>ZCYANDSH.CM</t>
  </si>
  <si>
    <t>cmdty Sheridan County, ND Soybean Yield Forecast</t>
  </si>
  <si>
    <t>ZSYANDSH.CM</t>
  </si>
  <si>
    <t>cmdty Sheridan County, NE Corn Yield Forecast</t>
  </si>
  <si>
    <t>ZCYANESH.CM</t>
  </si>
  <si>
    <t>cmdty Sherman County, KS Corn Yield Forecast</t>
  </si>
  <si>
    <t>ZCYAKSSF.CM</t>
  </si>
  <si>
    <t>Sherman County</t>
  </si>
  <si>
    <t>cmdty Sherman County, KS Soybean Yield Forecast</t>
  </si>
  <si>
    <t>ZSYAKSSF.CM</t>
  </si>
  <si>
    <t>cmdty Sherman County, NE Corn Yield Forecast</t>
  </si>
  <si>
    <t>ZCYANESF.CM</t>
  </si>
  <si>
    <t>cmdty Sherman County, NE Soybean Yield Forecast</t>
  </si>
  <si>
    <t>ZSYANESF.CM</t>
  </si>
  <si>
    <t>cmdty Sherman County, TX Corn Yield Forecast</t>
  </si>
  <si>
    <t>ZCYATXSK.CM</t>
  </si>
  <si>
    <t>cmdty Shiawassee County, MI Corn Yield Forecast</t>
  </si>
  <si>
    <t>ZCYAMISH.CM</t>
  </si>
  <si>
    <t>Shiawassee County</t>
  </si>
  <si>
    <t>cmdty Shiawassee County, MI Soybean Yield Forecast</t>
  </si>
  <si>
    <t>ZSYAMISH.CM</t>
  </si>
  <si>
    <t>cmdty Sibley County, MN Corn Yield Forecast</t>
  </si>
  <si>
    <t>ZCYAMNSI.CM</t>
  </si>
  <si>
    <t>Sibley County</t>
  </si>
  <si>
    <t>cmdty Sibley County, MN Soybean Yield Forecast</t>
  </si>
  <si>
    <t>ZSYAMNSI.CM</t>
  </si>
  <si>
    <t>cmdty Simpson County, KY Corn Yield Forecast</t>
  </si>
  <si>
    <t>ZCYAKYSI.CM</t>
  </si>
  <si>
    <t>Simpson County</t>
  </si>
  <si>
    <t>cmdty Simpson County, KY Soybean Yield Forecast</t>
  </si>
  <si>
    <t>ZSYAKYSI.CM</t>
  </si>
  <si>
    <t>cmdty Simpson County, MS Soybean Yield Forecast</t>
  </si>
  <si>
    <t>ZSYAMSSI.CM</t>
  </si>
  <si>
    <t>cmdty Sioux County, IA Corn Yield Forecast</t>
  </si>
  <si>
    <t>ZCYAIASI.CM</t>
  </si>
  <si>
    <t>Sioux County</t>
  </si>
  <si>
    <t>cmdty Sioux County, IA Soybean Yield Forecast</t>
  </si>
  <si>
    <t>ZSYAIASI.CM</t>
  </si>
  <si>
    <t>cmdty Sioux County, ND Corn Yield Forecast</t>
  </si>
  <si>
    <t>ZCYANDSI.CM</t>
  </si>
  <si>
    <t>cmdty Sioux County, NE Corn Yield Forecast</t>
  </si>
  <si>
    <t>ZCYANESI.CM</t>
  </si>
  <si>
    <t>cmdty Slope County, ND Corn Yield Forecast</t>
  </si>
  <si>
    <t>ZCYANDSL.CM</t>
  </si>
  <si>
    <t>Slope County</t>
  </si>
  <si>
    <t>cmdty Smith County, KS Corn Yield Forecast</t>
  </si>
  <si>
    <t>ZCYAKSSM.CM</t>
  </si>
  <si>
    <t>Smith County</t>
  </si>
  <si>
    <t>cmdty Smith County, KS Soybean Yield Forecast</t>
  </si>
  <si>
    <t>ZSYAKSSM.CM</t>
  </si>
  <si>
    <t>cmdty Smith County, MS Soybean Yield Forecast</t>
  </si>
  <si>
    <t>ZSYAMSSM.CM</t>
  </si>
  <si>
    <t>cmdty Smith County, TN Corn Yield Forecast</t>
  </si>
  <si>
    <t>ZCYATNSM.CM</t>
  </si>
  <si>
    <t>cmdty Smith County, TN Soybean Yield Forecast</t>
  </si>
  <si>
    <t>ZSYATNSM.CM</t>
  </si>
  <si>
    <t>cmdty Snyder County, PA Corn Yield Forecast</t>
  </si>
  <si>
    <t>ZCYAPASN.CM</t>
  </si>
  <si>
    <t>Snyder County</t>
  </si>
  <si>
    <t>cmdty Somerset County, PA Corn Yield Forecast</t>
  </si>
  <si>
    <t>ZCYAPASO.CM</t>
  </si>
  <si>
    <t>Somerset County</t>
  </si>
  <si>
    <t>cmdty South Dakota Corn Yield Forecast</t>
  </si>
  <si>
    <t>ZCYASD.CM</t>
  </si>
  <si>
    <t>cmdty South Dakota Soybean Yield Forecast</t>
  </si>
  <si>
    <t>ZSYASD.CM</t>
  </si>
  <si>
    <t>cmdty Spencer County, IN Corn Yield Forecast</t>
  </si>
  <si>
    <t>ZCYAINSP.CM</t>
  </si>
  <si>
    <t>Spencer County</t>
  </si>
  <si>
    <t>cmdty Spencer County, IN Soybean Yield Forecast</t>
  </si>
  <si>
    <t>ZSYAINSP.CM</t>
  </si>
  <si>
    <t>cmdty Spencer County, KY Corn Yield Forecast</t>
  </si>
  <si>
    <t>ZCYAKYSP.CM</t>
  </si>
  <si>
    <t>cmdty Spencer County, KY Soybean Yield Forecast</t>
  </si>
  <si>
    <t>ZSYAKYSP.CM</t>
  </si>
  <si>
    <t>cmdty Spink County, SD Corn Yield Forecast</t>
  </si>
  <si>
    <t>ZCYASDSP.CM</t>
  </si>
  <si>
    <t>Spink County</t>
  </si>
  <si>
    <t>cmdty Spink County, SD Soybean Yield Forecast</t>
  </si>
  <si>
    <t>ZSYASDSP.CM</t>
  </si>
  <si>
    <t>cmdty Stafford County, KS Corn Yield Forecast</t>
  </si>
  <si>
    <t>ZCYAKSST.CM</t>
  </si>
  <si>
    <t>Stafford County</t>
  </si>
  <si>
    <t>cmdty Stafford County, KS Soybean Yield Forecast</t>
  </si>
  <si>
    <t>ZSYAKSST.CM</t>
  </si>
  <si>
    <t>cmdty Stanley County, SD Corn Yield Forecast</t>
  </si>
  <si>
    <t>ZCYASDST.CM</t>
  </si>
  <si>
    <t>Stanley County</t>
  </si>
  <si>
    <t>cmdty Stanley County, SD Soybean Yield Forecast</t>
  </si>
  <si>
    <t>ZSYASDST.CM</t>
  </si>
  <si>
    <t>cmdty Stanly County, NC Corn Yield Forecast</t>
  </si>
  <si>
    <t>ZCYANCST.CM</t>
  </si>
  <si>
    <t>Stanly County</t>
  </si>
  <si>
    <t>cmdty Stanly County, NC Soybean Yield Forecast</t>
  </si>
  <si>
    <t>ZSYANCST.CM</t>
  </si>
  <si>
    <t>cmdty Stanton County, KS Corn Yield Forecast</t>
  </si>
  <si>
    <t>ZCYAKSSG.CM</t>
  </si>
  <si>
    <t>Stanton County</t>
  </si>
  <si>
    <t>cmdty Stanton County, NE Corn Yield Forecast</t>
  </si>
  <si>
    <t>ZCYANEST.CM</t>
  </si>
  <si>
    <t>cmdty Stanton County, NE Soybean Yield Forecast</t>
  </si>
  <si>
    <t>ZSYANEST.CM</t>
  </si>
  <si>
    <t>cmdty Stark County, IL Corn Yield Forecast</t>
  </si>
  <si>
    <t>ZCYAILSE.CM</t>
  </si>
  <si>
    <t>Stark County</t>
  </si>
  <si>
    <t>cmdty Stark County, IL Soybean Yield Forecast</t>
  </si>
  <si>
    <t>ZSYAILSE.CM</t>
  </si>
  <si>
    <t>cmdty Stark County, ND Corn Yield Forecast</t>
  </si>
  <si>
    <t>ZCYANDST.CM</t>
  </si>
  <si>
    <t>cmdty Stark County, OH Corn Yield Forecast</t>
  </si>
  <si>
    <t>ZCYAOHST.CM</t>
  </si>
  <si>
    <t>cmdty Stark County, OH Soybean Yield Forecast</t>
  </si>
  <si>
    <t>ZSYAOHST.CM</t>
  </si>
  <si>
    <t>cmdty Starke County, IN Corn Yield Forecast</t>
  </si>
  <si>
    <t>ZCYAINSA.CM</t>
  </si>
  <si>
    <t>Starke County</t>
  </si>
  <si>
    <t>cmdty Starke County, IN Soybean Yield Forecast</t>
  </si>
  <si>
    <t>ZSYAINSA.CM</t>
  </si>
  <si>
    <t>cmdty Starr County, TX Corn Yield Forecast</t>
  </si>
  <si>
    <t>ZCYATXST.CM</t>
  </si>
  <si>
    <t>Starr County</t>
  </si>
  <si>
    <t>cmdty St. Charles County, MO Corn Yield Forecast</t>
  </si>
  <si>
    <t>ZCYAMOST.CM</t>
  </si>
  <si>
    <t>St. Charles County</t>
  </si>
  <si>
    <t>cmdty St. Charles County, MO Soybean Yield Forecast</t>
  </si>
  <si>
    <t>ZSYAMOST.CM</t>
  </si>
  <si>
    <t>cmdty St. Clair County, IL Corn Yield Forecast</t>
  </si>
  <si>
    <t>ZCYAILST.CM</t>
  </si>
  <si>
    <t>St. Clair County</t>
  </si>
  <si>
    <t>cmdty St. Clair County, IL Soybean Yield Forecast</t>
  </si>
  <si>
    <t>ZSYAILST.CM</t>
  </si>
  <si>
    <t>cmdty St. Clair County, MI Corn Yield Forecast</t>
  </si>
  <si>
    <t>ZCYAMIST.CM</t>
  </si>
  <si>
    <t>cmdty St. Clair County, MI Soybean Yield Forecast</t>
  </si>
  <si>
    <t>ZSYAMIST.CM</t>
  </si>
  <si>
    <t>cmdty St. Clair County, MO Corn Yield Forecast</t>
  </si>
  <si>
    <t>ZCYAMOSF.CM</t>
  </si>
  <si>
    <t>cmdty St. Clair County, MO Soybean Yield Forecast</t>
  </si>
  <si>
    <t>ZSYAMOSF.CM</t>
  </si>
  <si>
    <t>cmdty St. Croix County, WI Corn Yield Forecast</t>
  </si>
  <si>
    <t>ZCYAWIST.CM</t>
  </si>
  <si>
    <t>St. Croix County</t>
  </si>
  <si>
    <t>cmdty St. Croix County, WI Soybean Yield Forecast</t>
  </si>
  <si>
    <t>ZSYAWIST.CM</t>
  </si>
  <si>
    <t>cmdty Stearns County, MN Corn Yield Forecast</t>
  </si>
  <si>
    <t>ZCYAMNSA.CM</t>
  </si>
  <si>
    <t>Stearns County</t>
  </si>
  <si>
    <t>cmdty Stearns County, MN Soybean Yield Forecast</t>
  </si>
  <si>
    <t>ZSYAMNSA.CM</t>
  </si>
  <si>
    <t>cmdty Steele County, MN Corn Yield Forecast</t>
  </si>
  <si>
    <t>ZCYAMNSB.CM</t>
  </si>
  <si>
    <t>Steele County</t>
  </si>
  <si>
    <t>cmdty Steele County, MN Soybean Yield Forecast</t>
  </si>
  <si>
    <t>ZSYAMNSB.CM</t>
  </si>
  <si>
    <t>cmdty Steele County, ND Corn Yield Forecast</t>
  </si>
  <si>
    <t>ZCYANDSB.CM</t>
  </si>
  <si>
    <t>cmdty Steele County, ND Soybean Yield Forecast</t>
  </si>
  <si>
    <t>ZSYANDSB.CM</t>
  </si>
  <si>
    <t>cmdty Ste. Genevieve County, MO Corn Yield Forecast</t>
  </si>
  <si>
    <t>ZCYAMOSG.CM</t>
  </si>
  <si>
    <t>Ste. Genevieve County</t>
  </si>
  <si>
    <t>cmdty Ste. Genevieve County, MO Soybean Yield Forecast</t>
  </si>
  <si>
    <t>ZSYAMOSG.CM</t>
  </si>
  <si>
    <t>cmdty Stephenson County, IL Corn Yield Forecast</t>
  </si>
  <si>
    <t>ZCYAILSF.CM</t>
  </si>
  <si>
    <t>Stephenson County</t>
  </si>
  <si>
    <t>cmdty Stephenson County, IL Soybean Yield Forecast</t>
  </si>
  <si>
    <t>ZSYAILSF.CM</t>
  </si>
  <si>
    <t>cmdty Steuben County, IN Corn Yield Forecast</t>
  </si>
  <si>
    <t>ZCYAINSB.CM</t>
  </si>
  <si>
    <t>Steuben County</t>
  </si>
  <si>
    <t>cmdty Steuben County, IN Soybean Yield Forecast</t>
  </si>
  <si>
    <t>ZSYAINSB.CM</t>
  </si>
  <si>
    <t>cmdty Stevens County, KS Corn Yield Forecast</t>
  </si>
  <si>
    <t>ZCYAKSSI.CM</t>
  </si>
  <si>
    <t>Stevens County</t>
  </si>
  <si>
    <t>cmdty Stevens County, KS Soybean Yield Forecast</t>
  </si>
  <si>
    <t>ZSYAKSSI.CM</t>
  </si>
  <si>
    <t>cmdty Stevens County, MN Corn Yield Forecast</t>
  </si>
  <si>
    <t>ZCYAMNSD.CM</t>
  </si>
  <si>
    <t>cmdty Stevens County, MN Soybean Yield Forecast</t>
  </si>
  <si>
    <t>ZSYAMNSD.CM</t>
  </si>
  <si>
    <t>cmdty Stewart County, TN Corn Yield Forecast</t>
  </si>
  <si>
    <t>ZCYATNST.CM</t>
  </si>
  <si>
    <t>Stewart County</t>
  </si>
  <si>
    <t>cmdty Stewart County, TN Soybean Yield Forecast</t>
  </si>
  <si>
    <t>ZSYATNST.CM</t>
  </si>
  <si>
    <t>cmdty St. Francois County, MO Corn Yield Forecast</t>
  </si>
  <si>
    <t>ZCYAMOSI.CM</t>
  </si>
  <si>
    <t>St. Francois County</t>
  </si>
  <si>
    <t>cmdty St. Francois County, MO Soybean Yield Forecast</t>
  </si>
  <si>
    <t>ZSYAMOSI.CM</t>
  </si>
  <si>
    <t>cmdty St. Joseph County, IN Corn Yield Forecast</t>
  </si>
  <si>
    <t>ZCYAINST.CM</t>
  </si>
  <si>
    <t>St. Joseph County</t>
  </si>
  <si>
    <t>cmdty St. Joseph County, IN Soybean Yield Forecast</t>
  </si>
  <si>
    <t>ZSYAINST.CM</t>
  </si>
  <si>
    <t>cmdty St. Joseph County, MI Corn Yield Forecast</t>
  </si>
  <si>
    <t>ZCYAMISD.CM</t>
  </si>
  <si>
    <t>cmdty St. Joseph County, MI Soybean Yield Forecast</t>
  </si>
  <si>
    <t>ZSYAMISD.CM</t>
  </si>
  <si>
    <t>cmdty St. Louis County, MO Corn Yield Forecast</t>
  </si>
  <si>
    <t>ZCYAMOSK.CM</t>
  </si>
  <si>
    <t>St. Louis County</t>
  </si>
  <si>
    <t>cmdty St. Louis County, MO Soybean Yield Forecast</t>
  </si>
  <si>
    <t>ZSYAMOSK.CM</t>
  </si>
  <si>
    <t>cmdty Stoddard County, MO Corn Yield Forecast</t>
  </si>
  <si>
    <t>ZCYAMOSL.CM</t>
  </si>
  <si>
    <t>Stoddard County</t>
  </si>
  <si>
    <t>cmdty Stoddard County, MO Soybean Yield Forecast</t>
  </si>
  <si>
    <t>ZSYAMOSL.CM</t>
  </si>
  <si>
    <t>cmdty Stokes County, NC Corn Yield Forecast</t>
  </si>
  <si>
    <t>ZCYANCSB.CM</t>
  </si>
  <si>
    <t>Stokes County</t>
  </si>
  <si>
    <t>cmdty Stokes County, NC Soybean Yield Forecast</t>
  </si>
  <si>
    <t>ZSYANCSB.CM</t>
  </si>
  <si>
    <t>cmdty Story County, IA Corn Yield Forecast</t>
  </si>
  <si>
    <t>ZCYAIAST.CM</t>
  </si>
  <si>
    <t>Story County</t>
  </si>
  <si>
    <t>cmdty Story County, IA Soybean Yield Forecast</t>
  </si>
  <si>
    <t>ZSYAIAST.CM</t>
  </si>
  <si>
    <t>cmdty Stutsman County, ND Corn Yield Forecast</t>
  </si>
  <si>
    <t>ZCYANDSC.CM</t>
  </si>
  <si>
    <t>Stutsman County</t>
  </si>
  <si>
    <t>cmdty Stutsman County, ND Soybean Yield Forecast</t>
  </si>
  <si>
    <t>ZSYANDSC.CM</t>
  </si>
  <si>
    <t>cmdty Sullivan County, IN Corn Yield Forecast</t>
  </si>
  <si>
    <t>ZCYAINSU.CM</t>
  </si>
  <si>
    <t>Sullivan County</t>
  </si>
  <si>
    <t>cmdty Sullivan County, IN Soybean Yield Forecast</t>
  </si>
  <si>
    <t>ZSYAINSU.CM</t>
  </si>
  <si>
    <t>cmdty Sullivan County, MO Corn Yield Forecast</t>
  </si>
  <si>
    <t>ZCYAMOSU.CM</t>
  </si>
  <si>
    <t>cmdty Sullivan County, MO Soybean Yield Forecast</t>
  </si>
  <si>
    <t>ZSYAMOSU.CM</t>
  </si>
  <si>
    <t>cmdty Sullivan County, PA Corn Yield Forecast</t>
  </si>
  <si>
    <t>ZCYAPASU.CM</t>
  </si>
  <si>
    <t>cmdty Sullivan County, TN Corn Yield Forecast</t>
  </si>
  <si>
    <t>ZCYATNSU.CM</t>
  </si>
  <si>
    <t>cmdty Sully County, SD Corn Yield Forecast</t>
  </si>
  <si>
    <t>ZCYASDSU.CM</t>
  </si>
  <si>
    <t>Sully County</t>
  </si>
  <si>
    <t>cmdty Sully County, SD Soybean Yield Forecast</t>
  </si>
  <si>
    <t>ZSYASDSU.CM</t>
  </si>
  <si>
    <t>cmdty Summit County, OH Corn Yield Forecast</t>
  </si>
  <si>
    <t>ZCYAOHSU.CM</t>
  </si>
  <si>
    <t>Summit County</t>
  </si>
  <si>
    <t>cmdty Summit County, OH Soybean Yield Forecast</t>
  </si>
  <si>
    <t>ZSYAOHSU.CM</t>
  </si>
  <si>
    <t>cmdty Sumner County, KS Corn Yield Forecast</t>
  </si>
  <si>
    <t>ZCYAKSSU.CM</t>
  </si>
  <si>
    <t>Sumner County</t>
  </si>
  <si>
    <t>cmdty Sumner County, KS Soybean Yield Forecast</t>
  </si>
  <si>
    <t>ZSYAKSSU.CM</t>
  </si>
  <si>
    <t>cmdty Sumner County, TN Corn Yield Forecast</t>
  </si>
  <si>
    <t>ZCYATNSB.CM</t>
  </si>
  <si>
    <t>cmdty Sumner County, TN Soybean Yield Forecast</t>
  </si>
  <si>
    <t>ZSYATNSB.CM</t>
  </si>
  <si>
    <t>cmdty Sunflower County, MS Soybean Yield Forecast</t>
  </si>
  <si>
    <t>ZSYAMSSU.CM</t>
  </si>
  <si>
    <t>Sunflower County</t>
  </si>
  <si>
    <t>cmdty Surry County, NC Corn Yield Forecast</t>
  </si>
  <si>
    <t>ZCYANCSU.CM</t>
  </si>
  <si>
    <t>Surry County</t>
  </si>
  <si>
    <t>cmdty Surry County, NC Soybean Yield Forecast</t>
  </si>
  <si>
    <t>ZSYANCSU.CM</t>
  </si>
  <si>
    <t>cmdty Swift County, MN Corn Yield Forecast</t>
  </si>
  <si>
    <t>ZCYAMNSW.CM</t>
  </si>
  <si>
    <t>Swift County</t>
  </si>
  <si>
    <t>cmdty Swift County, MN Soybean Yield Forecast</t>
  </si>
  <si>
    <t>ZSYAMNSW.CM</t>
  </si>
  <si>
    <t>cmdty Swisher County, TX Corn Yield Forecast</t>
  </si>
  <si>
    <t>ZCYATXSW.CM</t>
  </si>
  <si>
    <t>Swisher County</t>
  </si>
  <si>
    <t>cmdty Switzerland County, IN Corn Yield Forecast</t>
  </si>
  <si>
    <t>ZCYAINSW.CM</t>
  </si>
  <si>
    <t>Switzerland County</t>
  </si>
  <si>
    <t>cmdty Switzerland County, IN Soybean Yield Forecast</t>
  </si>
  <si>
    <t>ZSYAINSW.CM</t>
  </si>
  <si>
    <t>cmdty Tallahatchie County, MS Soybean Yield Forecast</t>
  </si>
  <si>
    <t>ZSYAMSTA.CM</t>
  </si>
  <si>
    <t>Tallahatchie County</t>
  </si>
  <si>
    <t>cmdty Tama County, IA Corn Yield Forecast</t>
  </si>
  <si>
    <t>ZCYAIATA.CM</t>
  </si>
  <si>
    <t>Tama County</t>
  </si>
  <si>
    <t>cmdty Tama County, IA Soybean Yield Forecast</t>
  </si>
  <si>
    <t>ZSYAIATA.CM</t>
  </si>
  <si>
    <t>cmdty Tate County, MS Soybean Yield Forecast</t>
  </si>
  <si>
    <t>ZSYAMSTB.CM</t>
  </si>
  <si>
    <t>Tate County</t>
  </si>
  <si>
    <t>cmdty Taylor County, IA Corn Yield Forecast</t>
  </si>
  <si>
    <t>ZCYAIATB.CM</t>
  </si>
  <si>
    <t>Taylor County</t>
  </si>
  <si>
    <t>cmdty Taylor County, IA Soybean Yield Forecast</t>
  </si>
  <si>
    <t>ZSYAIATB.CM</t>
  </si>
  <si>
    <t>cmdty Taylor County, KY Corn Yield Forecast</t>
  </si>
  <si>
    <t>ZCYAKYTA.CM</t>
  </si>
  <si>
    <t>cmdty Taylor County, KY Soybean Yield Forecast</t>
  </si>
  <si>
    <t>ZSYAKYTA.CM</t>
  </si>
  <si>
    <t>cmdty Taylor County, WI Corn Yield Forecast</t>
  </si>
  <si>
    <t>ZCYAWITA.CM</t>
  </si>
  <si>
    <t>cmdty Taylor County, WI Soybean Yield Forecast</t>
  </si>
  <si>
    <t>ZSYAWITA.CM</t>
  </si>
  <si>
    <t>cmdty Tazewell County, IL Corn Yield Forecast</t>
  </si>
  <si>
    <t>ZCYAILTA.CM</t>
  </si>
  <si>
    <t>Tazewell County</t>
  </si>
  <si>
    <t>cmdty Tazewell County, IL Soybean Yield Forecast</t>
  </si>
  <si>
    <t>ZSYAILTA.CM</t>
  </si>
  <si>
    <t>cmdty Tennessee Corn Yield Forecast</t>
  </si>
  <si>
    <t>ZCYATN.CM</t>
  </si>
  <si>
    <t>cmdty Tennessee Soybean Yield Forecast</t>
  </si>
  <si>
    <t>ZSYATN.CM</t>
  </si>
  <si>
    <t>cmdty Terry County, TX Corn Yield Forecast</t>
  </si>
  <si>
    <t>ZCYATXTC.CM</t>
  </si>
  <si>
    <t>Terry County</t>
  </si>
  <si>
    <t>cmdty Texas Corn Yield Forecast</t>
  </si>
  <si>
    <t>ZCYATX.CM</t>
  </si>
  <si>
    <t>cmdty Thayer County, NE Corn Yield Forecast</t>
  </si>
  <si>
    <t>ZCYANETH.CM</t>
  </si>
  <si>
    <t>Thayer County</t>
  </si>
  <si>
    <t>cmdty Thayer County, NE Soybean Yield Forecast</t>
  </si>
  <si>
    <t>ZSYANETH.CM</t>
  </si>
  <si>
    <t>cmdty Thomas County, KS Corn Yield Forecast</t>
  </si>
  <si>
    <t>ZCYAKSTH.CM</t>
  </si>
  <si>
    <t>Thomas County</t>
  </si>
  <si>
    <t>cmdty Thomas County, KS Soybean Yield Forecast</t>
  </si>
  <si>
    <t>ZSYAKSTH.CM</t>
  </si>
  <si>
    <t>cmdty Thomas County, NE Corn Yield Forecast</t>
  </si>
  <si>
    <t>ZCYANETA.CM</t>
  </si>
  <si>
    <t>cmdty Thurston County, NE Corn Yield Forecast</t>
  </si>
  <si>
    <t>ZCYANETB.CM</t>
  </si>
  <si>
    <t>Thurston County</t>
  </si>
  <si>
    <t>cmdty Thurston County, NE Soybean Yield Forecast</t>
  </si>
  <si>
    <t>ZSYANETB.CM</t>
  </si>
  <si>
    <t>cmdty Tioga County, PA Corn Yield Forecast</t>
  </si>
  <si>
    <t>ZCYAPATI.CM</t>
  </si>
  <si>
    <t>Tioga County</t>
  </si>
  <si>
    <t>cmdty Tippah County, MS Soybean Yield Forecast</t>
  </si>
  <si>
    <t>ZSYAMSTI.CM</t>
  </si>
  <si>
    <t>Tippah County</t>
  </si>
  <si>
    <t>cmdty Tippecanoe County, IN Corn Yield Forecast</t>
  </si>
  <si>
    <t>ZCYAINTI.CM</t>
  </si>
  <si>
    <t>Tippecanoe County</t>
  </si>
  <si>
    <t>cmdty Tippecanoe County, IN Soybean Yield Forecast</t>
  </si>
  <si>
    <t>ZSYAINTI.CM</t>
  </si>
  <si>
    <t>cmdty Tipton County, IN Corn Yield Forecast</t>
  </si>
  <si>
    <t>ZCYAINTA.CM</t>
  </si>
  <si>
    <t>Tipton County</t>
  </si>
  <si>
    <t>cmdty Tipton County, IN Soybean Yield Forecast</t>
  </si>
  <si>
    <t>ZSYAINTA.CM</t>
  </si>
  <si>
    <t>cmdty Tipton County, TN Corn Yield Forecast</t>
  </si>
  <si>
    <t>ZCYATNTI.CM</t>
  </si>
  <si>
    <t>cmdty Tipton County, TN Soybean Yield Forecast</t>
  </si>
  <si>
    <t>ZSYATNTI.CM</t>
  </si>
  <si>
    <t>cmdty Tishomingo County, MS Soybean Yield Forecast</t>
  </si>
  <si>
    <t>ZSYAMSTC.CM</t>
  </si>
  <si>
    <t>Tishomingo County</t>
  </si>
  <si>
    <t>cmdty TN CRD 10 Corn Yield Forecast</t>
  </si>
  <si>
    <t>ZCYATN10.CM</t>
  </si>
  <si>
    <t>cmdty TN CRD 10 Soybean Yield Forecast</t>
  </si>
  <si>
    <t>ZSYATN10.CM</t>
  </si>
  <si>
    <t>cmdty TN CRD 20 Corn Yield Forecast</t>
  </si>
  <si>
    <t>ZCYATN20.CM</t>
  </si>
  <si>
    <t>cmdty TN CRD 20 Soybean Yield Forecast</t>
  </si>
  <si>
    <t>ZSYATN20.CM</t>
  </si>
  <si>
    <t>cmdty TN CRD 30 Corn Yield Forecast</t>
  </si>
  <si>
    <t>ZCYATN30.CM</t>
  </si>
  <si>
    <t>cmdty TN CRD 30 Soybean Yield Forecast</t>
  </si>
  <si>
    <t>ZSYATN30.CM</t>
  </si>
  <si>
    <t>cmdty TN CRD 40 Corn Yield Forecast</t>
  </si>
  <si>
    <t>ZCYATN40.CM</t>
  </si>
  <si>
    <t>cmdty TN CRD 40 Soybean Yield Forecast</t>
  </si>
  <si>
    <t>ZSYATN40.CM</t>
  </si>
  <si>
    <t>cmdty TN CRD 50 Corn Yield Forecast</t>
  </si>
  <si>
    <t>ZCYATN50.CM</t>
  </si>
  <si>
    <t>cmdty TN CRD 50 Soybean Yield Forecast</t>
  </si>
  <si>
    <t>ZSYATN50.CM</t>
  </si>
  <si>
    <t>cmdty TN CRD 60 Corn Yield Forecast</t>
  </si>
  <si>
    <t>ZCYATN60.CM</t>
  </si>
  <si>
    <t>cmdty TN CRD 60 Soybean Yield Forecast</t>
  </si>
  <si>
    <t>ZSYATN60.CM</t>
  </si>
  <si>
    <t>cmdty Todd County, KY Corn Yield Forecast</t>
  </si>
  <si>
    <t>ZCYAKYTO.CM</t>
  </si>
  <si>
    <t>Todd County</t>
  </si>
  <si>
    <t>cmdty Todd County, KY Soybean Yield Forecast</t>
  </si>
  <si>
    <t>ZSYAKYTO.CM</t>
  </si>
  <si>
    <t>cmdty Todd County, MN Corn Yield Forecast</t>
  </si>
  <si>
    <t>ZCYAMNTO.CM</t>
  </si>
  <si>
    <t>cmdty Todd County, MN Soybean Yield Forecast</t>
  </si>
  <si>
    <t>ZSYAMNTO.CM</t>
  </si>
  <si>
    <t>cmdty Todd County, SD Corn Yield Forecast</t>
  </si>
  <si>
    <t>ZCYASDTO.CM</t>
  </si>
  <si>
    <t>cmdty Todd County, SD Soybean Yield Forecast</t>
  </si>
  <si>
    <t>ZSYASDTO.CM</t>
  </si>
  <si>
    <t>cmdty Tom Green County, TX Corn Yield Forecast</t>
  </si>
  <si>
    <t>ZCYATXTO.CM</t>
  </si>
  <si>
    <t>Tom Green County</t>
  </si>
  <si>
    <t>cmdty Towner County, ND Corn Yield Forecast</t>
  </si>
  <si>
    <t>ZCYANDTO.CM</t>
  </si>
  <si>
    <t>Towner County</t>
  </si>
  <si>
    <t>cmdty Towner County, ND Soybean Yield Forecast</t>
  </si>
  <si>
    <t>ZSYANDTO.CM</t>
  </si>
  <si>
    <t>cmdty Traill County, ND Corn Yield Forecast</t>
  </si>
  <si>
    <t>ZCYANDTR.CM</t>
  </si>
  <si>
    <t>Traill County</t>
  </si>
  <si>
    <t>cmdty Traill County, ND Soybean Yield Forecast</t>
  </si>
  <si>
    <t>ZSYANDTR.CM</t>
  </si>
  <si>
    <t>cmdty Transylvania County, NC Corn Yield Forecast</t>
  </si>
  <si>
    <t>ZCYANCTR.CM</t>
  </si>
  <si>
    <t>Transylvania County</t>
  </si>
  <si>
    <t>cmdty Transylvania County, NC Soybean Yield Forecast</t>
  </si>
  <si>
    <t>ZSYANCTR.CM</t>
  </si>
  <si>
    <t>cmdty Traverse County, MN Corn Yield Forecast</t>
  </si>
  <si>
    <t>ZCYAMNTR.CM</t>
  </si>
  <si>
    <t>Traverse County</t>
  </si>
  <si>
    <t>cmdty Traverse County, MN Soybean Yield Forecast</t>
  </si>
  <si>
    <t>ZSYAMNTR.CM</t>
  </si>
  <si>
    <t>cmdty Travis County, TX Corn Yield Forecast</t>
  </si>
  <si>
    <t>ZCYATXTR.CM</t>
  </si>
  <si>
    <t>Travis County</t>
  </si>
  <si>
    <t>cmdty Trego County, KS Corn Yield Forecast</t>
  </si>
  <si>
    <t>ZCYAKSTR.CM</t>
  </si>
  <si>
    <t>Trego County</t>
  </si>
  <si>
    <t>cmdty Trego County, KS Soybean Yield Forecast</t>
  </si>
  <si>
    <t>ZSYAKSTR.CM</t>
  </si>
  <si>
    <t>cmdty Trempealeau County, WI Corn Yield Forecast</t>
  </si>
  <si>
    <t>ZCYAWITR.CM</t>
  </si>
  <si>
    <t>Trempealeau County</t>
  </si>
  <si>
    <t>cmdty Trempealeau County, WI Soybean Yield Forecast</t>
  </si>
  <si>
    <t>ZSYAWITR.CM</t>
  </si>
  <si>
    <t>cmdty Trigg County, KY Corn Yield Forecast</t>
  </si>
  <si>
    <t>ZCYAKYTR.CM</t>
  </si>
  <si>
    <t>Trigg County</t>
  </si>
  <si>
    <t>cmdty Trigg County, KY Soybean Yield Forecast</t>
  </si>
  <si>
    <t>ZSYAKYTR.CM</t>
  </si>
  <si>
    <t>cmdty Trimble County, KY Corn Yield Forecast</t>
  </si>
  <si>
    <t>ZCYAKYTB.CM</t>
  </si>
  <si>
    <t>Trimble County</t>
  </si>
  <si>
    <t>cmdty Trimble County, KY Soybean Yield Forecast</t>
  </si>
  <si>
    <t>ZSYAKYTB.CM</t>
  </si>
  <si>
    <t>cmdty Tripp County, SD Corn Yield Forecast</t>
  </si>
  <si>
    <t>ZCYASDTR.CM</t>
  </si>
  <si>
    <t>Tripp County</t>
  </si>
  <si>
    <t>cmdty Tripp County, SD Soybean Yield Forecast</t>
  </si>
  <si>
    <t>ZSYASDTR.CM</t>
  </si>
  <si>
    <t>cmdty Trousdale County, TN Corn Yield Forecast</t>
  </si>
  <si>
    <t>ZCYATNTR.CM</t>
  </si>
  <si>
    <t>Trousdale County</t>
  </si>
  <si>
    <t>cmdty Trousdale County, TN Soybean Yield Forecast</t>
  </si>
  <si>
    <t>ZSYATNTR.CM</t>
  </si>
  <si>
    <t>cmdty Trumbull County, OH Corn Yield Forecast</t>
  </si>
  <si>
    <t>ZCYAOHTR.CM</t>
  </si>
  <si>
    <t>Trumbull County</t>
  </si>
  <si>
    <t>cmdty Trumbull County, OH Soybean Yield Forecast</t>
  </si>
  <si>
    <t>ZSYAOHTR.CM</t>
  </si>
  <si>
    <t>cmdty Tunica County, MS Soybean Yield Forecast</t>
  </si>
  <si>
    <t>ZSYAMSTU.CM</t>
  </si>
  <si>
    <t>Tunica County</t>
  </si>
  <si>
    <t>cmdty Turner County, SD Corn Yield Forecast</t>
  </si>
  <si>
    <t>ZCYASDTU.CM</t>
  </si>
  <si>
    <t>Turner County</t>
  </si>
  <si>
    <t>cmdty Turner County, SD Soybean Yield Forecast</t>
  </si>
  <si>
    <t>ZSYASDTU.CM</t>
  </si>
  <si>
    <t>cmdty Tuscarawas County, OH Corn Yield Forecast</t>
  </si>
  <si>
    <t>ZCYAOHTU.CM</t>
  </si>
  <si>
    <t>Tuscarawas County</t>
  </si>
  <si>
    <t>cmdty Tuscarawas County, OH Soybean Yield Forecast</t>
  </si>
  <si>
    <t>ZSYAOHTU.CM</t>
  </si>
  <si>
    <t>cmdty Tuscola County, MI Corn Yield Forecast</t>
  </si>
  <si>
    <t>ZCYAMITU.CM</t>
  </si>
  <si>
    <t>Tuscola County</t>
  </si>
  <si>
    <t>cmdty Tuscola County, MI Soybean Yield Forecast</t>
  </si>
  <si>
    <t>ZSYAMITU.CM</t>
  </si>
  <si>
    <t>cmdty TX CRD 11 Corn Yield Forecast</t>
  </si>
  <si>
    <t>ZCYATX11.CM</t>
  </si>
  <si>
    <t>cmdty TX CRD 12 Corn Yield Forecast</t>
  </si>
  <si>
    <t>ZCYATX12.CM</t>
  </si>
  <si>
    <t>cmdty TX CRD 21 Corn Yield Forecast</t>
  </si>
  <si>
    <t>ZCYATX21.CM</t>
  </si>
  <si>
    <t>cmdty TX CRD 22 Corn Yield Forecast</t>
  </si>
  <si>
    <t>ZCYATX22.CM</t>
  </si>
  <si>
    <t>cmdty TX CRD 40 Corn Yield Forecast</t>
  </si>
  <si>
    <t>ZCYATX40.CM</t>
  </si>
  <si>
    <t>cmdty TX CRD 52 Corn Yield Forecast</t>
  </si>
  <si>
    <t>ZCYATX52.CM</t>
  </si>
  <si>
    <t>cmdty TX CRD 70 Corn Yield Forecast</t>
  </si>
  <si>
    <t>ZCYATX70.CM</t>
  </si>
  <si>
    <t>cmdty TX CRD 81 Corn Yield Forecast</t>
  </si>
  <si>
    <t>ZCYATX81.CM</t>
  </si>
  <si>
    <t>cmdty TX CRD 82 Corn Yield Forecast</t>
  </si>
  <si>
    <t>ZCYATX82.CM</t>
  </si>
  <si>
    <t>cmdty TX CRD 90 Corn Yield Forecast</t>
  </si>
  <si>
    <t>ZCYATX90.CM</t>
  </si>
  <si>
    <t>cmdty TX CRD 96 Corn Yield Forecast</t>
  </si>
  <si>
    <t>ZCYATX96.CM</t>
  </si>
  <si>
    <t>cmdty TX CRD 97 Corn Yield Forecast</t>
  </si>
  <si>
    <t>ZCYATX97.CM</t>
  </si>
  <si>
    <t>cmdty Tyrrell County, NC Corn Yield Forecast</t>
  </si>
  <si>
    <t>ZCYANCTY.CM</t>
  </si>
  <si>
    <t>Tyrrell County</t>
  </si>
  <si>
    <t>cmdty Tyrrell County, NC Soybean Yield Forecast</t>
  </si>
  <si>
    <t>ZSYANCTY.CM</t>
  </si>
  <si>
    <t>cmdty Union County, IA Corn Yield Forecast</t>
  </si>
  <si>
    <t>ZCYAIAUN.CM</t>
  </si>
  <si>
    <t>Union County</t>
  </si>
  <si>
    <t>cmdty Union County, IA Soybean Yield Forecast</t>
  </si>
  <si>
    <t>ZSYAIAUN.CM</t>
  </si>
  <si>
    <t>cmdty Union County, IL Corn Yield Forecast</t>
  </si>
  <si>
    <t>ZCYAILUN.CM</t>
  </si>
  <si>
    <t>cmdty Union County, IL Soybean Yield Forecast</t>
  </si>
  <si>
    <t>ZSYAILUN.CM</t>
  </si>
  <si>
    <t>cmdty Union County, IN Corn Yield Forecast</t>
  </si>
  <si>
    <t>ZCYAINUN.CM</t>
  </si>
  <si>
    <t>cmdty Union County, IN Soybean Yield Forecast</t>
  </si>
  <si>
    <t>ZSYAINUN.CM</t>
  </si>
  <si>
    <t>cmdty Union County, KY Corn Yield Forecast</t>
  </si>
  <si>
    <t>ZCYAKYUN.CM</t>
  </si>
  <si>
    <t>cmdty Union County, KY Soybean Yield Forecast</t>
  </si>
  <si>
    <t>ZSYAKYUN.CM</t>
  </si>
  <si>
    <t>cmdty Union County, MS Soybean Yield Forecast</t>
  </si>
  <si>
    <t>ZSYAMSUN.CM</t>
  </si>
  <si>
    <t>cmdty Union County, NC Corn Yield Forecast</t>
  </si>
  <si>
    <t>ZCYANCUN.CM</t>
  </si>
  <si>
    <t>cmdty Union County, NC Soybean Yield Forecast</t>
  </si>
  <si>
    <t>ZSYANCUN.CM</t>
  </si>
  <si>
    <t>cmdty Union County, OH Corn Yield Forecast</t>
  </si>
  <si>
    <t>ZCYAOHUN.CM</t>
  </si>
  <si>
    <t>cmdty Union County, OH Soybean Yield Forecast</t>
  </si>
  <si>
    <t>ZSYAOHUN.CM</t>
  </si>
  <si>
    <t>cmdty Union County, PA Corn Yield Forecast</t>
  </si>
  <si>
    <t>ZCYAPAUN.CM</t>
  </si>
  <si>
    <t>cmdty Union County, SD Corn Yield Forecast</t>
  </si>
  <si>
    <t>ZCYASDUN.CM</t>
  </si>
  <si>
    <t>cmdty Union County, SD Soybean Yield Forecast</t>
  </si>
  <si>
    <t>ZSYASDUN.CM</t>
  </si>
  <si>
    <t>cmdty Uvalde County, TX Corn Yield Forecast</t>
  </si>
  <si>
    <t>ZCYATXUV.CM</t>
  </si>
  <si>
    <t>Uvalde County</t>
  </si>
  <si>
    <t>cmdty Valley County, NE Corn Yield Forecast</t>
  </si>
  <si>
    <t>ZCYANEVA.CM</t>
  </si>
  <si>
    <t>Valley County</t>
  </si>
  <si>
    <t>cmdty Valley County, NE Soybean Yield Forecast</t>
  </si>
  <si>
    <t>ZSYANEVA.CM</t>
  </si>
  <si>
    <t>cmdty Van Buren County, IA Corn Yield Forecast</t>
  </si>
  <si>
    <t>ZCYAIAVA.CM</t>
  </si>
  <si>
    <t>Van Buren County</t>
  </si>
  <si>
    <t>cmdty Van Buren County, IA Soybean Yield Forecast</t>
  </si>
  <si>
    <t>ZSYAIAVA.CM</t>
  </si>
  <si>
    <t>cmdty Van Buren County, MI Corn Yield Forecast</t>
  </si>
  <si>
    <t>ZCYAMIVA.CM</t>
  </si>
  <si>
    <t>cmdty Van Buren County, MI Soybean Yield Forecast</t>
  </si>
  <si>
    <t>ZSYAMIVA.CM</t>
  </si>
  <si>
    <t>cmdty Van Buren County, TN Corn Yield Forecast</t>
  </si>
  <si>
    <t>ZCYATNVA.CM</t>
  </si>
  <si>
    <t>cmdty Van Buren County, TN Soybean Yield Forecast</t>
  </si>
  <si>
    <t>ZSYATNVA.CM</t>
  </si>
  <si>
    <t>cmdty Vance County, NC Soybean Yield Forecast</t>
  </si>
  <si>
    <t>ZSYANCVA.CM</t>
  </si>
  <si>
    <t>Vance County</t>
  </si>
  <si>
    <t>cmdty Vanderburgh County, IN Corn Yield Forecast</t>
  </si>
  <si>
    <t>ZCYAINVA.CM</t>
  </si>
  <si>
    <t>Vanderburgh County</t>
  </si>
  <si>
    <t>cmdty Vanderburgh County, IN Soybean Yield Forecast</t>
  </si>
  <si>
    <t>ZSYAINVA.CM</t>
  </si>
  <si>
    <t>cmdty Van Wert County, OH Corn Yield Forecast</t>
  </si>
  <si>
    <t>ZCYAOHVA.CM</t>
  </si>
  <si>
    <t>Van Wert County</t>
  </si>
  <si>
    <t>cmdty Van Wert County, OH Soybean Yield Forecast</t>
  </si>
  <si>
    <t>ZSYAOHVA.CM</t>
  </si>
  <si>
    <t>cmdty Venango County, PA Corn Yield Forecast</t>
  </si>
  <si>
    <t>ZCYAPAVE.CM</t>
  </si>
  <si>
    <t>Venango County</t>
  </si>
  <si>
    <t>cmdty Vermilion County, IL Corn Yield Forecast</t>
  </si>
  <si>
    <t>ZCYAILVE.CM</t>
  </si>
  <si>
    <t>Vermilion County</t>
  </si>
  <si>
    <t>cmdty Vermilion County, IL Soybean Yield Forecast</t>
  </si>
  <si>
    <t>ZSYAILVE.CM</t>
  </si>
  <si>
    <t>cmdty Vermillion County, IN Corn Yield Forecast</t>
  </si>
  <si>
    <t>ZCYAINVE.CM</t>
  </si>
  <si>
    <t>Vermillion County</t>
  </si>
  <si>
    <t>cmdty Vermillion County, IN Soybean Yield Forecast</t>
  </si>
  <si>
    <t>ZSYAINVE.CM</t>
  </si>
  <si>
    <t>cmdty Vernon County, MO Corn Yield Forecast</t>
  </si>
  <si>
    <t>ZCYAMOVE.CM</t>
  </si>
  <si>
    <t>Vernon County</t>
  </si>
  <si>
    <t>cmdty Vernon County, MO Soybean Yield Forecast</t>
  </si>
  <si>
    <t>ZSYAMOVE.CM</t>
  </si>
  <si>
    <t>cmdty Vernon County, WI Corn Yield Forecast</t>
  </si>
  <si>
    <t>ZCYAWIVE.CM</t>
  </si>
  <si>
    <t>cmdty Vernon County, WI Soybean Yield Forecast</t>
  </si>
  <si>
    <t>ZSYAWIVE.CM</t>
  </si>
  <si>
    <t>cmdty Victoria County, TX Corn Yield Forecast</t>
  </si>
  <si>
    <t>ZCYATXVI.CM</t>
  </si>
  <si>
    <t>Victoria County</t>
  </si>
  <si>
    <t>cmdty Vigo County, IN Corn Yield Forecast</t>
  </si>
  <si>
    <t>ZCYAINVI.CM</t>
  </si>
  <si>
    <t>Vigo County</t>
  </si>
  <si>
    <t>cmdty Vigo County, IN Soybean Yield Forecast</t>
  </si>
  <si>
    <t>ZSYAINVI.CM</t>
  </si>
  <si>
    <t>cmdty Vinton County, OH Corn Yield Forecast</t>
  </si>
  <si>
    <t>ZCYAOHVI.CM</t>
  </si>
  <si>
    <t>Vinton County</t>
  </si>
  <si>
    <t>cmdty Vinton County, OH Soybean Yield Forecast</t>
  </si>
  <si>
    <t>ZSYAOHVI.CM</t>
  </si>
  <si>
    <t>cmdty Wabasha County, MN Corn Yield Forecast</t>
  </si>
  <si>
    <t>ZCYAMNWA.CM</t>
  </si>
  <si>
    <t>Wabasha County</t>
  </si>
  <si>
    <t>cmdty Wabasha County, MN Soybean Yield Forecast</t>
  </si>
  <si>
    <t>ZSYAMNWA.CM</t>
  </si>
  <si>
    <t>cmdty Wabash County, IL Corn Yield Forecast</t>
  </si>
  <si>
    <t>ZCYAILWA.CM</t>
  </si>
  <si>
    <t>Wabash County</t>
  </si>
  <si>
    <t>cmdty Wabash County, IL Soybean Yield Forecast</t>
  </si>
  <si>
    <t>ZSYAILWA.CM</t>
  </si>
  <si>
    <t>cmdty Wabash County, IN Corn Yield Forecast</t>
  </si>
  <si>
    <t>ZCYAINWA.CM</t>
  </si>
  <si>
    <t>cmdty Wabash County, IN Soybean Yield Forecast</t>
  </si>
  <si>
    <t>ZSYAINWA.CM</t>
  </si>
  <si>
    <t>cmdty Wabaunsee County, KS Corn Yield Forecast</t>
  </si>
  <si>
    <t>ZCYAKSWA.CM</t>
  </si>
  <si>
    <t>Wabaunsee County</t>
  </si>
  <si>
    <t>cmdty Wabaunsee County, KS Soybean Yield Forecast</t>
  </si>
  <si>
    <t>ZSYAKSWA.CM</t>
  </si>
  <si>
    <t>cmdty Wadena County, MN Corn Yield Forecast</t>
  </si>
  <si>
    <t>ZCYAMNWB.CM</t>
  </si>
  <si>
    <t>Wadena County</t>
  </si>
  <si>
    <t>cmdty Wadena County, MN Soybean Yield Forecast</t>
  </si>
  <si>
    <t>ZSYAMNWB.CM</t>
  </si>
  <si>
    <t>cmdty Wake County, NC Corn Yield Forecast</t>
  </si>
  <si>
    <t>ZCYANCWA.CM</t>
  </si>
  <si>
    <t>Wake County</t>
  </si>
  <si>
    <t>cmdty Wake County, NC Soybean Yield Forecast</t>
  </si>
  <si>
    <t>ZSYANCWA.CM</t>
  </si>
  <si>
    <t>cmdty Wallace County, KS Corn Yield Forecast</t>
  </si>
  <si>
    <t>ZCYAKSWB.CM</t>
  </si>
  <si>
    <t>Wallace County</t>
  </si>
  <si>
    <t>cmdty Waller County, TX Corn Yield Forecast</t>
  </si>
  <si>
    <t>ZCYATXWB.CM</t>
  </si>
  <si>
    <t>Waller County</t>
  </si>
  <si>
    <t>cmdty Walsh County, ND Corn Yield Forecast</t>
  </si>
  <si>
    <t>ZCYANDWA.CM</t>
  </si>
  <si>
    <t>Walsh County</t>
  </si>
  <si>
    <t>cmdty Walsh County, ND Soybean Yield Forecast</t>
  </si>
  <si>
    <t>ZSYANDWA.CM</t>
  </si>
  <si>
    <t>cmdty Walthall County, MS Soybean Yield Forecast</t>
  </si>
  <si>
    <t>ZSYAMSWA.CM</t>
  </si>
  <si>
    <t>Walthall County</t>
  </si>
  <si>
    <t>cmdty Walworth County, SD Corn Yield Forecast</t>
  </si>
  <si>
    <t>ZCYASDWA.CM</t>
  </si>
  <si>
    <t>Walworth County</t>
  </si>
  <si>
    <t>cmdty Walworth County, SD Soybean Yield Forecast</t>
  </si>
  <si>
    <t>ZSYASDWA.CM</t>
  </si>
  <si>
    <t>cmdty Walworth County, WI Corn Yield Forecast</t>
  </si>
  <si>
    <t>ZCYAWIWA.CM</t>
  </si>
  <si>
    <t>cmdty Walworth County, WI Soybean Yield Forecast</t>
  </si>
  <si>
    <t>ZSYAWIWA.CM</t>
  </si>
  <si>
    <t>cmdty Wapello County, IA Corn Yield Forecast</t>
  </si>
  <si>
    <t>ZCYAIAWA.CM</t>
  </si>
  <si>
    <t>Wapello County</t>
  </si>
  <si>
    <t>cmdty Wapello County, IA Soybean Yield Forecast</t>
  </si>
  <si>
    <t>ZSYAIAWA.CM</t>
  </si>
  <si>
    <t>cmdty Ward County, ND Corn Yield Forecast</t>
  </si>
  <si>
    <t>ZCYANDWB.CM</t>
  </si>
  <si>
    <t>Ward County</t>
  </si>
  <si>
    <t>cmdty Ward County, ND Soybean Yield Forecast</t>
  </si>
  <si>
    <t>ZSYANDWB.CM</t>
  </si>
  <si>
    <t>cmdty Warren County, IA Corn Yield Forecast</t>
  </si>
  <si>
    <t>ZCYAIAWB.CM</t>
  </si>
  <si>
    <t>Warren County</t>
  </si>
  <si>
    <t>cmdty Warren County, IA Soybean Yield Forecast</t>
  </si>
  <si>
    <t>ZSYAIAWB.CM</t>
  </si>
  <si>
    <t>cmdty Warren County, IL Corn Yield Forecast</t>
  </si>
  <si>
    <t>ZCYAILWB.CM</t>
  </si>
  <si>
    <t>cmdty Warren County, IL Soybean Yield Forecast</t>
  </si>
  <si>
    <t>ZSYAILWB.CM</t>
  </si>
  <si>
    <t>cmdty Warren County, IN Corn Yield Forecast</t>
  </si>
  <si>
    <t>ZCYAINWB.CM</t>
  </si>
  <si>
    <t>cmdty Warren County, IN Soybean Yield Forecast</t>
  </si>
  <si>
    <t>ZSYAINWB.CM</t>
  </si>
  <si>
    <t>cmdty Warren County, KY Corn Yield Forecast</t>
  </si>
  <si>
    <t>ZCYAKYWA.CM</t>
  </si>
  <si>
    <t>cmdty Warren County, KY Soybean Yield Forecast</t>
  </si>
  <si>
    <t>ZSYAKYWA.CM</t>
  </si>
  <si>
    <t>cmdty Warren County, MO Corn Yield Forecast</t>
  </si>
  <si>
    <t>ZCYAMOWA.CM</t>
  </si>
  <si>
    <t>cmdty Warren County, MO Soybean Yield Forecast</t>
  </si>
  <si>
    <t>ZSYAMOWA.CM</t>
  </si>
  <si>
    <t>cmdty Warren County, MS Soybean Yield Forecast</t>
  </si>
  <si>
    <t>ZSYAMSWB.CM</t>
  </si>
  <si>
    <t>cmdty Warren County, NC Corn Yield Forecast</t>
  </si>
  <si>
    <t>ZCYANCWB.CM</t>
  </si>
  <si>
    <t>cmdty Warren County, NC Soybean Yield Forecast</t>
  </si>
  <si>
    <t>ZSYANCWB.CM</t>
  </si>
  <si>
    <t>cmdty Warren County, OH Corn Yield Forecast</t>
  </si>
  <si>
    <t>ZCYAOHWA.CM</t>
  </si>
  <si>
    <t>cmdty Warren County, OH Soybean Yield Forecast</t>
  </si>
  <si>
    <t>ZSYAOHWA.CM</t>
  </si>
  <si>
    <t>cmdty Warren County, PA Corn Yield Forecast</t>
  </si>
  <si>
    <t>ZCYAPAWA.CM</t>
  </si>
  <si>
    <t>cmdty Warren County, TN Corn Yield Forecast</t>
  </si>
  <si>
    <t>ZCYATNWA.CM</t>
  </si>
  <si>
    <t>cmdty Warren County, TN Soybean Yield Forecast</t>
  </si>
  <si>
    <t>ZSYATNWA.CM</t>
  </si>
  <si>
    <t>cmdty Warrick County, IN Corn Yield Forecast</t>
  </si>
  <si>
    <t>ZCYAINWC.CM</t>
  </si>
  <si>
    <t>Warrick County</t>
  </si>
  <si>
    <t>cmdty Warrick County, IN Soybean Yield Forecast</t>
  </si>
  <si>
    <t>ZSYAINWC.CM</t>
  </si>
  <si>
    <t>cmdty Waseca County, MN Corn Yield Forecast</t>
  </si>
  <si>
    <t>ZCYAMNWC.CM</t>
  </si>
  <si>
    <t>Waseca County</t>
  </si>
  <si>
    <t>cmdty Waseca County, MN Soybean Yield Forecast</t>
  </si>
  <si>
    <t>ZSYAMNWC.CM</t>
  </si>
  <si>
    <t>cmdty Washburn County, WI Corn Yield Forecast</t>
  </si>
  <si>
    <t>ZCYAWIWB.CM</t>
  </si>
  <si>
    <t>Washburn County</t>
  </si>
  <si>
    <t>cmdty Washburn County, WI Soybean Yield Forecast</t>
  </si>
  <si>
    <t>ZSYAWIWB.CM</t>
  </si>
  <si>
    <t>cmdty Washington County, CO Corn Yield Forecast</t>
  </si>
  <si>
    <t>ZCYACOWA.CM</t>
  </si>
  <si>
    <t>Washington County</t>
  </si>
  <si>
    <t>cmdty Washington County, IA Corn Yield Forecast</t>
  </si>
  <si>
    <t>ZCYAIAWC.CM</t>
  </si>
  <si>
    <t>cmdty Washington County, IA Soybean Yield Forecast</t>
  </si>
  <si>
    <t>ZSYAIAWC.CM</t>
  </si>
  <si>
    <t>cmdty Washington County, IL Corn Yield Forecast</t>
  </si>
  <si>
    <t>ZCYAILWC.CM</t>
  </si>
  <si>
    <t>cmdty Washington County, IL Soybean Yield Forecast</t>
  </si>
  <si>
    <t>ZSYAILWC.CM</t>
  </si>
  <si>
    <t>cmdty Washington County, IN Corn Yield Forecast</t>
  </si>
  <si>
    <t>ZCYAINWD.CM</t>
  </si>
  <si>
    <t>cmdty Washington County, IN Soybean Yield Forecast</t>
  </si>
  <si>
    <t>ZSYAINWD.CM</t>
  </si>
  <si>
    <t>cmdty Washington County, KS Corn Yield Forecast</t>
  </si>
  <si>
    <t>ZCYAKSWC.CM</t>
  </si>
  <si>
    <t>cmdty Washington County, KS Soybean Yield Forecast</t>
  </si>
  <si>
    <t>ZSYAKSWC.CM</t>
  </si>
  <si>
    <t>cmdty Washington County, KY Corn Yield Forecast</t>
  </si>
  <si>
    <t>ZCYAKYWB.CM</t>
  </si>
  <si>
    <t>cmdty Washington County, KY Soybean Yield Forecast</t>
  </si>
  <si>
    <t>ZSYAKYWB.CM</t>
  </si>
  <si>
    <t>cmdty Washington County, MN Corn Yield Forecast</t>
  </si>
  <si>
    <t>ZCYAMNWD.CM</t>
  </si>
  <si>
    <t>cmdty Washington County, MN Soybean Yield Forecast</t>
  </si>
  <si>
    <t>ZSYAMNWD.CM</t>
  </si>
  <si>
    <t>cmdty Washington County, MS Soybean Yield Forecast</t>
  </si>
  <si>
    <t>ZSYAMSWC.CM</t>
  </si>
  <si>
    <t>cmdty Washington County, NC Corn Yield Forecast</t>
  </si>
  <si>
    <t>ZCYANCWC.CM</t>
  </si>
  <si>
    <t>cmdty Washington County, NC Soybean Yield Forecast</t>
  </si>
  <si>
    <t>ZSYANCWC.CM</t>
  </si>
  <si>
    <t>cmdty Washington County, NE Corn Yield Forecast</t>
  </si>
  <si>
    <t>ZCYANEWA.CM</t>
  </si>
  <si>
    <t>cmdty Washington County, NE Soybean Yield Forecast</t>
  </si>
  <si>
    <t>ZSYANEWA.CM</t>
  </si>
  <si>
    <t>cmdty Washington County, OH Corn Yield Forecast</t>
  </si>
  <si>
    <t>ZCYAOHWB.CM</t>
  </si>
  <si>
    <t>cmdty Washington County, OH Soybean Yield Forecast</t>
  </si>
  <si>
    <t>ZSYAOHWB.CM</t>
  </si>
  <si>
    <t>cmdty Washington County, PA Corn Yield Forecast</t>
  </si>
  <si>
    <t>ZCYAPAWB.CM</t>
  </si>
  <si>
    <t>cmdty Washington County, TN Corn Yield Forecast</t>
  </si>
  <si>
    <t>ZCYATNWB.CM</t>
  </si>
  <si>
    <t>cmdty Washington County, TN Soybean Yield Forecast</t>
  </si>
  <si>
    <t>ZSYATNWB.CM</t>
  </si>
  <si>
    <t>cmdty Washington County, WI Corn Yield Forecast</t>
  </si>
  <si>
    <t>ZCYAWIWC.CM</t>
  </si>
  <si>
    <t>cmdty Washington County, WI Soybean Yield Forecast</t>
  </si>
  <si>
    <t>ZSYAWIWC.CM</t>
  </si>
  <si>
    <t>cmdty Washtenaw County, MI Corn Yield Forecast</t>
  </si>
  <si>
    <t>ZCYAMIWA.CM</t>
  </si>
  <si>
    <t>Washtenaw County</t>
  </si>
  <si>
    <t>cmdty Washtenaw County, MI Soybean Yield Forecast</t>
  </si>
  <si>
    <t>ZSYAMIWA.CM</t>
  </si>
  <si>
    <t>cmdty Watonwan County, MN Corn Yield Forecast</t>
  </si>
  <si>
    <t>ZCYAMNWE.CM</t>
  </si>
  <si>
    <t>Watonwan County</t>
  </si>
  <si>
    <t>cmdty Watonwan County, MN Soybean Yield Forecast</t>
  </si>
  <si>
    <t>ZSYAMNWE.CM</t>
  </si>
  <si>
    <t>cmdty Waukesha County, WI Corn Yield Forecast</t>
  </si>
  <si>
    <t>ZCYAWIWD.CM</t>
  </si>
  <si>
    <t>Waukesha County</t>
  </si>
  <si>
    <t>cmdty Waukesha County, WI Soybean Yield Forecast</t>
  </si>
  <si>
    <t>ZSYAWIWD.CM</t>
  </si>
  <si>
    <t>cmdty Waupaca County, WI Corn Yield Forecast</t>
  </si>
  <si>
    <t>ZCYAWIWE.CM</t>
  </si>
  <si>
    <t>Waupaca County</t>
  </si>
  <si>
    <t>cmdty Waupaca County, WI Soybean Yield Forecast</t>
  </si>
  <si>
    <t>ZSYAWIWE.CM</t>
  </si>
  <si>
    <t>cmdty Waushara County, WI Corn Yield Forecast</t>
  </si>
  <si>
    <t>ZCYAWIWF.CM</t>
  </si>
  <si>
    <t>Waushara County</t>
  </si>
  <si>
    <t>cmdty Waushara County, WI Soybean Yield Forecast</t>
  </si>
  <si>
    <t>ZSYAWIWF.CM</t>
  </si>
  <si>
    <t>cmdty Wayne County, IA Corn Yield Forecast</t>
  </si>
  <si>
    <t>ZCYAIAWD.CM</t>
  </si>
  <si>
    <t>Wayne County</t>
  </si>
  <si>
    <t>cmdty Wayne County, IA Soybean Yield Forecast</t>
  </si>
  <si>
    <t>ZSYAIAWD.CM</t>
  </si>
  <si>
    <t>cmdty Wayne County, IL Corn Yield Forecast</t>
  </si>
  <si>
    <t>ZCYAILWD.CM</t>
  </si>
  <si>
    <t>cmdty Wayne County, IL Soybean Yield Forecast</t>
  </si>
  <si>
    <t>ZSYAILWD.CM</t>
  </si>
  <si>
    <t>cmdty Wayne County, IN Corn Yield Forecast</t>
  </si>
  <si>
    <t>ZCYAINWF.CM</t>
  </si>
  <si>
    <t>cmdty Wayne County, IN Soybean Yield Forecast</t>
  </si>
  <si>
    <t>ZSYAINWF.CM</t>
  </si>
  <si>
    <t>cmdty Wayne County, KY Corn Yield Forecast</t>
  </si>
  <si>
    <t>ZCYAKYWC.CM</t>
  </si>
  <si>
    <t>cmdty Wayne County, KY Soybean Yield Forecast</t>
  </si>
  <si>
    <t>ZSYAKYWC.CM</t>
  </si>
  <si>
    <t>cmdty Wayne County, MI Corn Yield Forecast</t>
  </si>
  <si>
    <t>ZCYAMIWB.CM</t>
  </si>
  <si>
    <t>cmdty Wayne County, MI Soybean Yield Forecast</t>
  </si>
  <si>
    <t>ZSYAMIWB.CM</t>
  </si>
  <si>
    <t>cmdty Wayne County, MO Corn Yield Forecast</t>
  </si>
  <si>
    <t>ZCYAMOWC.CM</t>
  </si>
  <si>
    <t>cmdty Wayne County, MO Soybean Yield Forecast</t>
  </si>
  <si>
    <t>ZSYAMOWC.CM</t>
  </si>
  <si>
    <t>cmdty Wayne County, NC Corn Yield Forecast</t>
  </si>
  <si>
    <t>ZCYANCWE.CM</t>
  </si>
  <si>
    <t>cmdty Wayne County, NC Soybean Yield Forecast</t>
  </si>
  <si>
    <t>ZSYANCWE.CM</t>
  </si>
  <si>
    <t>cmdty Wayne County, NE Corn Yield Forecast</t>
  </si>
  <si>
    <t>ZCYANEWB.CM</t>
  </si>
  <si>
    <t>cmdty Wayne County, NE Soybean Yield Forecast</t>
  </si>
  <si>
    <t>ZSYANEWB.CM</t>
  </si>
  <si>
    <t>cmdty Wayne County, OH Corn Yield Forecast</t>
  </si>
  <si>
    <t>ZCYAOHWC.CM</t>
  </si>
  <si>
    <t>cmdty Wayne County, OH Soybean Yield Forecast</t>
  </si>
  <si>
    <t>ZSYAOHWC.CM</t>
  </si>
  <si>
    <t>cmdty Wayne County, TN Corn Yield Forecast</t>
  </si>
  <si>
    <t>ZCYATNWC.CM</t>
  </si>
  <si>
    <t>cmdty Wayne County, TN Soybean Yield Forecast</t>
  </si>
  <si>
    <t>ZSYATNWC.CM</t>
  </si>
  <si>
    <t>cmdty Weakley County, TN Corn Yield Forecast</t>
  </si>
  <si>
    <t>ZCYATNWE.CM</t>
  </si>
  <si>
    <t>Weakley County</t>
  </si>
  <si>
    <t>cmdty Weakley County, TN Soybean Yield Forecast</t>
  </si>
  <si>
    <t>ZSYATNWE.CM</t>
  </si>
  <si>
    <t>cmdty Webster County, IA Corn Yield Forecast</t>
  </si>
  <si>
    <t>ZCYAIAWE.CM</t>
  </si>
  <si>
    <t>Webster County</t>
  </si>
  <si>
    <t>cmdty Webster County, IA Soybean Yield Forecast</t>
  </si>
  <si>
    <t>ZSYAIAWE.CM</t>
  </si>
  <si>
    <t>cmdty Webster County, KY Corn Yield Forecast</t>
  </si>
  <si>
    <t>ZCYAKYWE.CM</t>
  </si>
  <si>
    <t>cmdty Webster County, KY Soybean Yield Forecast</t>
  </si>
  <si>
    <t>ZSYAKYWE.CM</t>
  </si>
  <si>
    <t>cmdty Webster County, MO Corn Yield Forecast</t>
  </si>
  <si>
    <t>ZCYAMOWE.CM</t>
  </si>
  <si>
    <t>cmdty Webster County, MO Soybean Yield Forecast</t>
  </si>
  <si>
    <t>ZSYAMOWE.CM</t>
  </si>
  <si>
    <t>cmdty Webster County, MS Soybean Yield Forecast</t>
  </si>
  <si>
    <t>ZSYAMSWE.CM</t>
  </si>
  <si>
    <t>cmdty Webster County, NE Corn Yield Forecast</t>
  </si>
  <si>
    <t>ZCYANEWE.CM</t>
  </si>
  <si>
    <t>cmdty Webster County, NE Soybean Yield Forecast</t>
  </si>
  <si>
    <t>ZSYANEWE.CM</t>
  </si>
  <si>
    <t>cmdty Weld County, CO Corn Yield Forecast</t>
  </si>
  <si>
    <t>ZCYACOWE.CM</t>
  </si>
  <si>
    <t>Weld County</t>
  </si>
  <si>
    <t>cmdty Wells County, IN Corn Yield Forecast</t>
  </si>
  <si>
    <t>ZCYAINWE.CM</t>
  </si>
  <si>
    <t>Wells County</t>
  </si>
  <si>
    <t>cmdty Wells County, IN Soybean Yield Forecast</t>
  </si>
  <si>
    <t>ZSYAINWE.CM</t>
  </si>
  <si>
    <t>cmdty Wells County, ND Corn Yield Forecast</t>
  </si>
  <si>
    <t>ZCYANDWE.CM</t>
  </si>
  <si>
    <t>cmdty Wells County, ND Soybean Yield Forecast</t>
  </si>
  <si>
    <t>ZSYANDWE.CM</t>
  </si>
  <si>
    <t>cmdty Westmoreland County, PA Corn Yield Forecast</t>
  </si>
  <si>
    <t>ZCYAPAWE.CM</t>
  </si>
  <si>
    <t>Westmoreland County</t>
  </si>
  <si>
    <t>cmdty Wexford County, MI Corn Yield Forecast</t>
  </si>
  <si>
    <t>ZCYAMIWE.CM</t>
  </si>
  <si>
    <t>Wexford County</t>
  </si>
  <si>
    <t>cmdty Wharton County, TX Corn Yield Forecast</t>
  </si>
  <si>
    <t>ZCYATXWH.CM</t>
  </si>
  <si>
    <t>Wharton County</t>
  </si>
  <si>
    <t>cmdty Wheeler County, NE Corn Yield Forecast</t>
  </si>
  <si>
    <t>ZCYANEWH.CM</t>
  </si>
  <si>
    <t>Wheeler County</t>
  </si>
  <si>
    <t>cmdty Wheeler County, NE Soybean Yield Forecast</t>
  </si>
  <si>
    <t>ZSYANEWH.CM</t>
  </si>
  <si>
    <t>cmdty White County, AR Corn Yield Forecast</t>
  </si>
  <si>
    <t>ZCYAARWH.CM</t>
  </si>
  <si>
    <t>White County</t>
  </si>
  <si>
    <t>cmdty White County, AR Soybean Yield Forecast</t>
  </si>
  <si>
    <t>ZSYAARWH.CM</t>
  </si>
  <si>
    <t>cmdty White County, IL Corn Yield Forecast</t>
  </si>
  <si>
    <t>ZCYAILWH.CM</t>
  </si>
  <si>
    <t>cmdty White County, IL Soybean Yield Forecast</t>
  </si>
  <si>
    <t>ZSYAILWH.CM</t>
  </si>
  <si>
    <t>cmdty White County, IN Corn Yield Forecast</t>
  </si>
  <si>
    <t>ZCYAINWH.CM</t>
  </si>
  <si>
    <t>cmdty White County, IN Soybean Yield Forecast</t>
  </si>
  <si>
    <t>ZSYAINWH.CM</t>
  </si>
  <si>
    <t>cmdty White County, TN Corn Yield Forecast</t>
  </si>
  <si>
    <t>ZCYATNWH.CM</t>
  </si>
  <si>
    <t>cmdty White County, TN Soybean Yield Forecast</t>
  </si>
  <si>
    <t>ZSYATNWH.CM</t>
  </si>
  <si>
    <t>cmdty Whiteside County, IL Corn Yield Forecast</t>
  </si>
  <si>
    <t>ZCYAILWE.CM</t>
  </si>
  <si>
    <t>Whiteside County</t>
  </si>
  <si>
    <t>cmdty Whiteside County, IL Soybean Yield Forecast</t>
  </si>
  <si>
    <t>ZSYAILWE.CM</t>
  </si>
  <si>
    <t>cmdty Whitley County, IN Corn Yield Forecast</t>
  </si>
  <si>
    <t>ZCYAINWG.CM</t>
  </si>
  <si>
    <t>Whitley County</t>
  </si>
  <si>
    <t>cmdty Whitley County, IN Soybean Yield Forecast</t>
  </si>
  <si>
    <t>ZSYAINWG.CM</t>
  </si>
  <si>
    <t>cmdty Whitley County, KY Corn Yield Forecast</t>
  </si>
  <si>
    <t>ZCYAKYWH.CM</t>
  </si>
  <si>
    <t>cmdty Wichita County, KS Corn Yield Forecast</t>
  </si>
  <si>
    <t>ZCYAKSWI.CM</t>
  </si>
  <si>
    <t>Wichita County</t>
  </si>
  <si>
    <t>cmdty Wichita County, KS Soybean Yield Forecast</t>
  </si>
  <si>
    <t>ZSYAKSWI.CM</t>
  </si>
  <si>
    <t>cmdty WI CRD 10 Corn Yield Forecast</t>
  </si>
  <si>
    <t>ZCYAWI10.CM</t>
  </si>
  <si>
    <t>cmdty WI CRD 10 Soybean Yield Forecast</t>
  </si>
  <si>
    <t>ZSYAWI10.CM</t>
  </si>
  <si>
    <t>cmdty WI CRD 20 Corn Yield Forecast</t>
  </si>
  <si>
    <t>ZCYAWI20.CM</t>
  </si>
  <si>
    <t>cmdty WI CRD 20 Soybean Yield Forecast</t>
  </si>
  <si>
    <t>ZSYAWI20.CM</t>
  </si>
  <si>
    <t>cmdty WI CRD 30 Corn Yield Forecast</t>
  </si>
  <si>
    <t>ZCYAWI30.CM</t>
  </si>
  <si>
    <t>cmdty WI CRD 30 Soybean Yield Forecast</t>
  </si>
  <si>
    <t>ZSYAWI30.CM</t>
  </si>
  <si>
    <t>cmdty WI CRD 40 Corn Yield Forecast</t>
  </si>
  <si>
    <t>ZCYAWI40.CM</t>
  </si>
  <si>
    <t>cmdty WI CRD 40 Soybean Yield Forecast</t>
  </si>
  <si>
    <t>ZSYAWI40.CM</t>
  </si>
  <si>
    <t>cmdty WI CRD 50 Corn Yield Forecast</t>
  </si>
  <si>
    <t>ZCYAWI50.CM</t>
  </si>
  <si>
    <t>cmdty WI CRD 50 Soybean Yield Forecast</t>
  </si>
  <si>
    <t>ZSYAWI50.CM</t>
  </si>
  <si>
    <t>cmdty WI CRD 60 Corn Yield Forecast</t>
  </si>
  <si>
    <t>ZCYAWI60.CM</t>
  </si>
  <si>
    <t>cmdty WI CRD 60 Soybean Yield Forecast</t>
  </si>
  <si>
    <t>ZSYAWI60.CM</t>
  </si>
  <si>
    <t>cmdty WI CRD 70 Corn Yield Forecast</t>
  </si>
  <si>
    <t>ZCYAWI70.CM</t>
  </si>
  <si>
    <t>cmdty WI CRD 70 Soybean Yield Forecast</t>
  </si>
  <si>
    <t>ZSYAWI70.CM</t>
  </si>
  <si>
    <t>cmdty WI CRD 80 Corn Yield Forecast</t>
  </si>
  <si>
    <t>ZCYAWI80.CM</t>
  </si>
  <si>
    <t>cmdty WI CRD 80 Soybean Yield Forecast</t>
  </si>
  <si>
    <t>ZSYAWI80.CM</t>
  </si>
  <si>
    <t>cmdty WI CRD 90 Corn Yield Forecast</t>
  </si>
  <si>
    <t>ZCYAWI90.CM</t>
  </si>
  <si>
    <t>cmdty WI CRD 90 Soybean Yield Forecast</t>
  </si>
  <si>
    <t>ZSYAWI90.CM</t>
  </si>
  <si>
    <t>cmdty Wilkes County, NC Corn Yield Forecast</t>
  </si>
  <si>
    <t>ZCYANCWI.CM</t>
  </si>
  <si>
    <t>Wilkes County</t>
  </si>
  <si>
    <t>cmdty Wilkes County, NC Soybean Yield Forecast</t>
  </si>
  <si>
    <t>ZSYANCWI.CM</t>
  </si>
  <si>
    <t>cmdty Wilkin County, MN Corn Yield Forecast</t>
  </si>
  <si>
    <t>ZCYAMNWI.CM</t>
  </si>
  <si>
    <t>Wilkin County</t>
  </si>
  <si>
    <t>cmdty Wilkin County, MN Soybean Yield Forecast</t>
  </si>
  <si>
    <t>ZSYAMNWI.CM</t>
  </si>
  <si>
    <t>cmdty Willacy County, TX Corn Yield Forecast</t>
  </si>
  <si>
    <t>ZCYATXWK.CM</t>
  </si>
  <si>
    <t>Willacy County</t>
  </si>
  <si>
    <t>cmdty Will County, IL Corn Yield Forecast</t>
  </si>
  <si>
    <t>ZCYAILWI.CM</t>
  </si>
  <si>
    <t>Will County</t>
  </si>
  <si>
    <t>cmdty Will County, IL Soybean Yield Forecast</t>
  </si>
  <si>
    <t>ZSYAILWI.CM</t>
  </si>
  <si>
    <t>cmdty Williams County, ND Corn Yield Forecast</t>
  </si>
  <si>
    <t>ZCYANDWI.CM</t>
  </si>
  <si>
    <t>Williams County</t>
  </si>
  <si>
    <t>cmdty Williams County, ND Soybean Yield Forecast</t>
  </si>
  <si>
    <t>ZSYANDWI.CM</t>
  </si>
  <si>
    <t>cmdty Williams County, OH Corn Yield Forecast</t>
  </si>
  <si>
    <t>ZCYAOHWI.CM</t>
  </si>
  <si>
    <t>cmdty Williams County, OH Soybean Yield Forecast</t>
  </si>
  <si>
    <t>ZSYAOHWI.CM</t>
  </si>
  <si>
    <t>cmdty Williamson County, IL Corn Yield Forecast</t>
  </si>
  <si>
    <t>ZCYAILWF.CM</t>
  </si>
  <si>
    <t>Williamson County</t>
  </si>
  <si>
    <t>cmdty Williamson County, IL Soybean Yield Forecast</t>
  </si>
  <si>
    <t>ZSYAILWF.CM</t>
  </si>
  <si>
    <t>cmdty Williamson County, TN Corn Yield Forecast</t>
  </si>
  <si>
    <t>ZCYATNWI.CM</t>
  </si>
  <si>
    <t>cmdty Williamson County, TN Soybean Yield Forecast</t>
  </si>
  <si>
    <t>ZSYATNWI.CM</t>
  </si>
  <si>
    <t>cmdty Williamson County, TX Corn Yield Forecast</t>
  </si>
  <si>
    <t>ZCYATXWL.CM</t>
  </si>
  <si>
    <t>cmdty Wilson County, KS Corn Yield Forecast</t>
  </si>
  <si>
    <t>ZCYAKSWD.CM</t>
  </si>
  <si>
    <t>Wilson County</t>
  </si>
  <si>
    <t>cmdty Wilson County, KS Soybean Yield Forecast</t>
  </si>
  <si>
    <t>ZSYAKSWD.CM</t>
  </si>
  <si>
    <t>cmdty Wilson County, NC Corn Yield Forecast</t>
  </si>
  <si>
    <t>ZCYANCWF.CM</t>
  </si>
  <si>
    <t>cmdty Wilson County, NC Soybean Yield Forecast</t>
  </si>
  <si>
    <t>ZSYANCWF.CM</t>
  </si>
  <si>
    <t>cmdty Wilson County, TN Corn Yield Forecast</t>
  </si>
  <si>
    <t>ZCYATNWD.CM</t>
  </si>
  <si>
    <t>cmdty Wilson County, TN Soybean Yield Forecast</t>
  </si>
  <si>
    <t>ZSYATNWD.CM</t>
  </si>
  <si>
    <t>cmdty Wilson County, TX Corn Yield Forecast</t>
  </si>
  <si>
    <t>ZCYATXWM.CM</t>
  </si>
  <si>
    <t>cmdty Winnebago County, IA Corn Yield Forecast</t>
  </si>
  <si>
    <t>ZCYAIAWI.CM</t>
  </si>
  <si>
    <t>Winnebago County</t>
  </si>
  <si>
    <t>cmdty Winnebago County, IA Soybean Yield Forecast</t>
  </si>
  <si>
    <t>ZSYAIAWI.CM</t>
  </si>
  <si>
    <t>cmdty Winnebago County, IL Corn Yield Forecast</t>
  </si>
  <si>
    <t>ZCYAILWG.CM</t>
  </si>
  <si>
    <t>cmdty Winnebago County, IL Soybean Yield Forecast</t>
  </si>
  <si>
    <t>ZSYAILWG.CM</t>
  </si>
  <si>
    <t>cmdty Winnebago County, WI Corn Yield Forecast</t>
  </si>
  <si>
    <t>ZCYAWIWI.CM</t>
  </si>
  <si>
    <t>cmdty Winnebago County, WI Soybean Yield Forecast</t>
  </si>
  <si>
    <t>ZSYAWIWI.CM</t>
  </si>
  <si>
    <t>cmdty Winneshiek County, IA Corn Yield Forecast</t>
  </si>
  <si>
    <t>ZCYAIAWF.CM</t>
  </si>
  <si>
    <t>Winneshiek County</t>
  </si>
  <si>
    <t>cmdty Winneshiek County, IA Soybean Yield Forecast</t>
  </si>
  <si>
    <t>ZSYAIAWF.CM</t>
  </si>
  <si>
    <t>cmdty Winona County, MN Corn Yield Forecast</t>
  </si>
  <si>
    <t>ZCYAMNWF.CM</t>
  </si>
  <si>
    <t>Winona County</t>
  </si>
  <si>
    <t>cmdty Winona County, MN Soybean Yield Forecast</t>
  </si>
  <si>
    <t>ZSYAMNWF.CM</t>
  </si>
  <si>
    <t>cmdty Wisconsin Corn Yield Forecast</t>
  </si>
  <si>
    <t>ZCYAWI.CM</t>
  </si>
  <si>
    <t>cmdty Wisconsin Soybean Yield Forecast</t>
  </si>
  <si>
    <t>ZSYAWI.CM</t>
  </si>
  <si>
    <t>cmdty Woodbury County, IA Corn Yield Forecast</t>
  </si>
  <si>
    <t>ZCYAIAWO.CM</t>
  </si>
  <si>
    <t>Woodbury County</t>
  </si>
  <si>
    <t>cmdty Woodbury County, IA Soybean Yield Forecast</t>
  </si>
  <si>
    <t>ZSYAIAWO.CM</t>
  </si>
  <si>
    <t>cmdty Wood County, OH Corn Yield Forecast</t>
  </si>
  <si>
    <t>ZCYAOHWO.CM</t>
  </si>
  <si>
    <t>Wood County</t>
  </si>
  <si>
    <t>cmdty Wood County, OH Soybean Yield Forecast</t>
  </si>
  <si>
    <t>ZSYAOHWO.CM</t>
  </si>
  <si>
    <t>cmdty Wood County, WI Corn Yield Forecast</t>
  </si>
  <si>
    <t>ZCYAWIWO.CM</t>
  </si>
  <si>
    <t>cmdty Wood County, WI Soybean Yield Forecast</t>
  </si>
  <si>
    <t>ZSYAWIWO.CM</t>
  </si>
  <si>
    <t>cmdty Woodford County, IL Corn Yield Forecast</t>
  </si>
  <si>
    <t>ZCYAILWO.CM</t>
  </si>
  <si>
    <t>Woodford County</t>
  </si>
  <si>
    <t>cmdty Woodford County, IL Soybean Yield Forecast</t>
  </si>
  <si>
    <t>ZSYAILWO.CM</t>
  </si>
  <si>
    <t>cmdty Woodford County, KY Corn Yield Forecast</t>
  </si>
  <si>
    <t>ZCYAKYWD.CM</t>
  </si>
  <si>
    <t>cmdty Woodford County, KY Soybean Yield Forecast</t>
  </si>
  <si>
    <t>ZSYAKYWD.CM</t>
  </si>
  <si>
    <t>cmdty Woodruff County, AR Corn Yield Forecast</t>
  </si>
  <si>
    <t>ZCYAARWO.CM</t>
  </si>
  <si>
    <t>Woodruff County</t>
  </si>
  <si>
    <t>cmdty Woodruff County, AR Soybean Yield Forecast</t>
  </si>
  <si>
    <t>ZSYAARWO.CM</t>
  </si>
  <si>
    <t>cmdty Woodson County, KS Corn Yield Forecast</t>
  </si>
  <si>
    <t>ZCYAKSWO.CM</t>
  </si>
  <si>
    <t>Woodson County</t>
  </si>
  <si>
    <t>cmdty Woodson County, KS Soybean Yield Forecast</t>
  </si>
  <si>
    <t>ZSYAKSWO.CM</t>
  </si>
  <si>
    <t>cmdty Worth County, IA Corn Yield Forecast</t>
  </si>
  <si>
    <t>ZCYAIAWG.CM</t>
  </si>
  <si>
    <t>Worth County</t>
  </si>
  <si>
    <t>cmdty Worth County, IA Soybean Yield Forecast</t>
  </si>
  <si>
    <t>ZSYAIAWG.CM</t>
  </si>
  <si>
    <t>cmdty Worth County, MO Corn Yield Forecast</t>
  </si>
  <si>
    <t>ZCYAMOWO.CM</t>
  </si>
  <si>
    <t>cmdty Worth County, MO Soybean Yield Forecast</t>
  </si>
  <si>
    <t>ZSYAMOWO.CM</t>
  </si>
  <si>
    <t>cmdty Wright County, IA Corn Yield Forecast</t>
  </si>
  <si>
    <t>ZCYAIAWR.CM</t>
  </si>
  <si>
    <t>Wright County</t>
  </si>
  <si>
    <t>cmdty Wright County, IA Soybean Yield Forecast</t>
  </si>
  <si>
    <t>ZSYAIAWR.CM</t>
  </si>
  <si>
    <t>cmdty Wright County, MN Corn Yield Forecast</t>
  </si>
  <si>
    <t>ZCYAMNWR.CM</t>
  </si>
  <si>
    <t>cmdty Wright County, MN Soybean Yield Forecast</t>
  </si>
  <si>
    <t>ZSYAMNWR.CM</t>
  </si>
  <si>
    <t>cmdty Wyandot County, OH Corn Yield Forecast</t>
  </si>
  <si>
    <t>ZCYAOHWY.CM</t>
  </si>
  <si>
    <t>Wyandot County</t>
  </si>
  <si>
    <t>cmdty Wyandot County, OH Soybean Yield Forecast</t>
  </si>
  <si>
    <t>ZSYAOHWY.CM</t>
  </si>
  <si>
    <t>cmdty Wyandotte County, KS Soybean Yield Forecast</t>
  </si>
  <si>
    <t>ZSYAKSWY.CM</t>
  </si>
  <si>
    <t>Wyandotte County</t>
  </si>
  <si>
    <t>cmdty Wyoming County, PA Corn Yield Forecast</t>
  </si>
  <si>
    <t>ZCYAPAWY.CM</t>
  </si>
  <si>
    <t>Wyoming County</t>
  </si>
  <si>
    <t>cmdty Yadkin County, NC Corn Yield Forecast</t>
  </si>
  <si>
    <t>ZCYANCYA.CM</t>
  </si>
  <si>
    <t>Yadkin County</t>
  </si>
  <si>
    <t>cmdty Yadkin County, NC Soybean Yield Forecast</t>
  </si>
  <si>
    <t>ZSYANCYA.CM</t>
  </si>
  <si>
    <t>cmdty Yalobusha County, MS Soybean Yield Forecast</t>
  </si>
  <si>
    <t>ZSYAMSYA.CM</t>
  </si>
  <si>
    <t>Yalobusha County</t>
  </si>
  <si>
    <t>cmdty Yankton County, SD Corn Yield Forecast</t>
  </si>
  <si>
    <t>ZCYASDYA.CM</t>
  </si>
  <si>
    <t>Yankton County</t>
  </si>
  <si>
    <t>cmdty Yankton County, SD Soybean Yield Forecast</t>
  </si>
  <si>
    <t>ZSYASDYA.CM</t>
  </si>
  <si>
    <t>cmdty Yazoo County, MS Soybean Yield Forecast</t>
  </si>
  <si>
    <t>ZSYAMSYB.CM</t>
  </si>
  <si>
    <t>Yazoo County</t>
  </si>
  <si>
    <t>cmdty Yell County, AR Corn Yield Forecast</t>
  </si>
  <si>
    <t>ZCYAARYE.CM</t>
  </si>
  <si>
    <t>Yell County</t>
  </si>
  <si>
    <t>cmdty Yell County, AR Soybean Yield Forecast</t>
  </si>
  <si>
    <t>ZSYAARYE.CM</t>
  </si>
  <si>
    <t>cmdty Yellow Medicine County, MN Corn Yield Forecast</t>
  </si>
  <si>
    <t>ZCYAMNYE.CM</t>
  </si>
  <si>
    <t>Yellow Medicine County</t>
  </si>
  <si>
    <t>cmdty Yellow Medicine County, MN Soybean Yield Forecast</t>
  </si>
  <si>
    <t>ZSYAMNYE.CM</t>
  </si>
  <si>
    <t>cmdty York County, NE Corn Yield Forecast</t>
  </si>
  <si>
    <t>ZCYANEYO.CM</t>
  </si>
  <si>
    <t>York County</t>
  </si>
  <si>
    <t>cmdty York County, NE Soybean Yield Forecast</t>
  </si>
  <si>
    <t>ZSYANEYO.CM</t>
  </si>
  <si>
    <t>cmdty York County, PA Corn Yield Forecast</t>
  </si>
  <si>
    <t>ZCYAPAYO.CM</t>
  </si>
  <si>
    <t>cmdty Yuma County, CO Corn Yield Forecast</t>
  </si>
  <si>
    <t>ZCYACOYU.CM</t>
  </si>
  <si>
    <t>Yuma County</t>
  </si>
  <si>
    <t>cmdty Zavala County, TX Corn Yield Forecast</t>
  </si>
  <si>
    <t>ZCYATXZE.CM</t>
  </si>
  <si>
    <t>Zavala County</t>
  </si>
  <si>
    <t>cmdty Ziebach County, SD Corn Yield Forecast</t>
  </si>
  <si>
    <t>ZCYASDZI.CM</t>
  </si>
  <si>
    <t>Ziebach County</t>
  </si>
  <si>
    <t>cmdty Ziebach County, SD Soybean Yield Forecast</t>
  </si>
  <si>
    <t>ZSYASDZI.CM</t>
  </si>
  <si>
    <t>AL</t>
  </si>
  <si>
    <t>AZ</t>
  </si>
  <si>
    <t>CA</t>
  </si>
  <si>
    <t>DE</t>
  </si>
  <si>
    <t>FL</t>
  </si>
  <si>
    <t>GA</t>
  </si>
  <si>
    <t>ID</t>
  </si>
  <si>
    <t>LA</t>
  </si>
  <si>
    <t>MD</t>
  </si>
  <si>
    <t>MT</t>
  </si>
  <si>
    <t>NJ</t>
  </si>
  <si>
    <t>NM</t>
  </si>
  <si>
    <t>NY</t>
  </si>
  <si>
    <t>OK</t>
  </si>
  <si>
    <t>OR</t>
  </si>
  <si>
    <t>SC</t>
  </si>
  <si>
    <t>UT</t>
  </si>
  <si>
    <t>VA</t>
  </si>
  <si>
    <t>WA</t>
  </si>
  <si>
    <t>WV</t>
  </si>
  <si>
    <t>WY</t>
  </si>
  <si>
    <t>Code</t>
  </si>
  <si>
    <t>Default Value</t>
  </si>
  <si>
    <t>New Value</t>
  </si>
  <si>
    <t>Root</t>
  </si>
  <si>
    <t>ZC</t>
  </si>
  <si>
    <t>ZS</t>
  </si>
  <si>
    <t>Yield Index</t>
  </si>
  <si>
    <t>Price Index</t>
  </si>
  <si>
    <t>cmdty Index Symbols</t>
  </si>
  <si>
    <t>Yield Forecast</t>
  </si>
  <si>
    <t>Harvest / Planted</t>
  </si>
  <si>
    <t>cmdty Yield Index</t>
  </si>
  <si>
    <t>Forecast Inputs</t>
  </si>
  <si>
    <t>Final Yield Estimates</t>
  </si>
  <si>
    <t>National Yield Forecast</t>
  </si>
  <si>
    <t>Historical Avg. (2016-2018)</t>
  </si>
  <si>
    <t>Cash Prices</t>
  </si>
  <si>
    <t>Custom Forecast</t>
  </si>
  <si>
    <t>cmdty by Barchart</t>
  </si>
  <si>
    <t>Summary Data / Inputs</t>
  </si>
  <si>
    <t>USDA Forecasted Production</t>
  </si>
  <si>
    <t>Custom Forecasted Production</t>
  </si>
  <si>
    <t>Crop Production Forecast</t>
  </si>
  <si>
    <t>Forecast Surplus / (Shortfall)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</si>
</sst>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"/>
    <numFmt numFmtId="166" formatCode="#,##0.0"/>
    <numFmt numFmtId="167" formatCode="0.0%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b/>
      <sz val="15"/>
      <color theme="0"/>
      <name val="Arial"/>
      <family val="2"/>
    </font>
    <font>
      <sz val="10"/>
      <color rgb="FF006600"/>
      <name val="Arial"/>
      <family val="2"/>
    </font>
    <font>
      <b/>
      <sz val="10"/>
      <color rgb="FF0070C0"/>
      <name val="Arial"/>
      <family val="2"/>
    </font>
    <font>
      <b/>
      <sz val="12"/>
      <color theme="1"/>
      <name val="Arial"/>
      <family val="2"/>
    </font>
    <font>
      <b/>
      <sz val="36"/>
      <color theme="1"/>
      <name val="Arial"/>
      <family val="2"/>
    </font>
    <font>
      <b/>
      <sz val="28"/>
      <color theme="1"/>
      <name val="Arial"/>
      <family val="2"/>
    </font>
    <font>
      <b/>
      <sz val="15"/>
      <color theme="1"/>
      <name val="Arial"/>
      <family val="2"/>
    </font>
    <font>
      <b/>
      <sz val="15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/>
    <xf numFmtId="0" fontId="2" fillId="0" borderId="2" xfId="0" applyFont="1" applyBorder="1"/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3" fontId="3" fillId="0" borderId="0" xfId="0" applyNumberFormat="1" applyFont="1"/>
    <xf numFmtId="0" fontId="3" fillId="0" borderId="1" xfId="0" applyFont="1" applyBorder="1"/>
    <xf numFmtId="0" fontId="0" fillId="0" borderId="2" xfId="0" applyBorder="1" applyAlignment="1">
      <alignment horizontal="centerContinuous"/>
    </xf>
    <xf numFmtId="0" fontId="6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167" fontId="0" fillId="0" borderId="0" xfId="1" applyNumberFormat="1" applyFont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3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3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7" fontId="3" fillId="0" borderId="8" xfId="1" applyNumberFormat="1" applyFont="1" applyBorder="1" applyAlignment="1">
      <alignment horizontal="center"/>
    </xf>
    <xf numFmtId="167" fontId="3" fillId="0" borderId="0" xfId="1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3" fontId="5" fillId="0" borderId="5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8" fillId="4" borderId="0" xfId="0" applyFont="1" applyFill="1" applyAlignment="1">
      <alignment horizontal="centerContinuous" vertical="center"/>
    </xf>
    <xf numFmtId="0" fontId="9" fillId="4" borderId="0" xfId="0" applyFont="1" applyFill="1" applyAlignment="1">
      <alignment horizontal="centerContinuous" vertical="center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right"/>
    </xf>
    <xf numFmtId="38" fontId="7" fillId="0" borderId="1" xfId="0" applyNumberFormat="1" applyFont="1" applyBorder="1" applyAlignment="1">
      <alignment horizontal="center"/>
    </xf>
    <xf numFmtId="0" fontId="10" fillId="4" borderId="0" xfId="0" applyFont="1" applyFill="1" applyAlignment="1">
      <alignment horizontal="centerContinuous" vertical="center"/>
    </xf>
    <xf numFmtId="0" fontId="11" fillId="4" borderId="0" xfId="0" applyFont="1" applyFill="1" applyAlignment="1">
      <alignment horizontal="centerContinuous" vertical="center"/>
    </xf>
    <xf numFmtId="2" fontId="0" fillId="4" borderId="8" xfId="0" applyNumberFormat="1" applyFill="1" applyBorder="1" applyAlignment="1">
      <alignment horizontal="center"/>
    </xf>
    <xf numFmtId="3" fontId="0" fillId="4" borderId="8" xfId="0" applyNumberFormat="1" applyFill="1" applyBorder="1" applyAlignment="1">
      <alignment horizontal="center"/>
    </xf>
    <xf numFmtId="3" fontId="0" fillId="4" borderId="9" xfId="0" applyNumberFormat="1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6600"/>
      <color rgb="FF666666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mdty.rtd">
      <tp t="s">
        <v>...</v>
        <stp>jerry-pc</stp>
        <stp>ZCYA.CM</stp>
        <stp>Last</stp>
        <tr r="I48" s="3"/>
      </tp>
      <tp t="s">
        <v>...</v>
        <stp>jerry-pc</stp>
        <stp/>
        <stp>Last</stp>
        <tr r="I68" s="3"/>
        <tr r="I67" s="3"/>
        <tr r="I66" s="3"/>
        <tr r="I65" s="3"/>
        <tr r="I64" s="3"/>
        <tr r="I63" s="3"/>
        <tr r="I62" s="3"/>
        <tr r="I61" s="3"/>
        <tr r="I60" s="3"/>
      </tp>
      <tp t="s">
        <v>...</v>
        <stp>jerry-pc</stp>
        <stp>ZCYADE.CM</stp>
        <stp>Last</stp>
        <tr r="I23" s="3"/>
      </tp>
      <tp t="s">
        <v>...</v>
        <stp>jerry-pc</stp>
        <stp>ZCYAGA.CM</stp>
        <stp>Last</stp>
        <tr r="I25" s="3"/>
      </tp>
      <tp t="s">
        <v>...</v>
        <stp>jerry-pc</stp>
        <stp>ZCYAFL.CM</stp>
        <stp>Last</stp>
        <tr r="I24" s="3"/>
      </tp>
      <tp t="s">
        <v>...</v>
        <stp>jerry-pc</stp>
        <stp>ZCYAAL.CM</stp>
        <stp>Last</stp>
        <tr r="I18" s="3"/>
      </tp>
      <tp t="s">
        <v>...</v>
        <stp>jerry-pc</stp>
        <stp>ZCYAAZ.CM</stp>
        <stp>Last</stp>
        <tr r="I19" s="3"/>
      </tp>
      <tp>
        <v>190.74</v>
        <stp>jerry-pc</stp>
        <stp>ZCYAAR.CM</stp>
        <stp>Last</stp>
        <tr r="I20" s="3"/>
      </tp>
      <tp>
        <v>132.08000000000001</v>
        <stp>jerry-pc</stp>
        <stp>ZCYACO.CM</stp>
        <stp>Last</stp>
        <tr r="I22" s="3"/>
      </tp>
      <tp t="s">
        <v>...</v>
        <stp>jerry-pc</stp>
        <stp>ZCYACA.CM</stp>
        <stp>Last</stp>
        <tr r="I21" s="3"/>
      </tp>
      <tp>
        <v>157.65</v>
        <stp>jerry-pc</stp>
        <stp>ZCYAMO.CM</stp>
        <stp>Last</stp>
        <tr r="I37" s="3"/>
      </tp>
      <tp>
        <v>169.94</v>
        <stp>jerry-pc</stp>
        <stp>ZCYAMN.CM</stp>
        <stp>Last</stp>
        <tr r="I35" s="3"/>
      </tp>
      <tp>
        <v>142.63999999999999</v>
        <stp>jerry-pc</stp>
        <stp>ZCYAMI.CM</stp>
        <stp>Last</stp>
        <tr r="I34" s="3"/>
      </tp>
      <tp t="s">
        <v>...</v>
        <stp>jerry-pc</stp>
        <stp>ZCYAMD.CM</stp>
        <stp>Last</stp>
        <tr r="I33" s="3"/>
      </tp>
      <tp t="s">
        <v>...</v>
        <stp>jerry-pc</stp>
        <stp>ZCYAMT.CM</stp>
        <stp>Last</stp>
        <tr r="I38" s="3"/>
      </tp>
      <tp t="s">
        <v>...</v>
        <stp>jerry-pc</stp>
        <stp>ZCYAMS.CM</stp>
        <stp>Last</stp>
        <tr r="I36" s="3"/>
      </tp>
      <tp t="s">
        <v>...</v>
        <stp>jerry-pc</stp>
        <stp>ZCYALA.CM</stp>
        <stp>Last</stp>
        <tr r="I32" s="3"/>
      </tp>
      <tp t="s">
        <v>...</v>
        <stp>jerry-pc</stp>
        <stp>ZCYAOK.CM</stp>
        <stp>Last</stp>
        <tr r="I46" s="3"/>
      </tp>
      <tp>
        <v>137.13999999999999</v>
        <stp>jerry-pc</stp>
        <stp>ZCYAOH.CM</stp>
        <stp>Last</stp>
        <tr r="I45" s="3"/>
      </tp>
      <tp t="s">
        <v>...</v>
        <stp>jerry-pc</stp>
        <stp>ZCYAOR.CM</stp>
        <stp>Last</stp>
        <tr r="I47" s="3"/>
      </tp>
      <tp t="s">
        <v>...</v>
        <stp>jerry-pc</stp>
        <stp>ZCYANM.CM</stp>
        <stp>Last</stp>
        <tr r="I41" s="3"/>
      </tp>
      <tp t="s">
        <v>...</v>
        <stp>jerry-pc</stp>
        <stp>ZCYANJ.CM</stp>
        <stp>Last</stp>
        <tr r="I40" s="3"/>
      </tp>
      <tp>
        <v>190.92</v>
        <stp>jerry-pc</stp>
        <stp>ZCYANE.CM</stp>
        <stp>Last</stp>
        <tr r="I39" s="3"/>
      </tp>
      <tp>
        <v>136.71</v>
        <stp>jerry-pc</stp>
        <stp>ZCYAND.CM</stp>
        <stp>Last</stp>
        <tr r="I44" s="3"/>
      </tp>
      <tp>
        <v>135.94</v>
        <stp>jerry-pc</stp>
        <stp>ZCYANC.CM</stp>
        <stp>Last</stp>
        <tr r="I43" s="3"/>
      </tp>
      <tp t="s">
        <v>...</v>
        <stp>jerry-pc</stp>
        <stp>ZCYANY.CM</stp>
        <stp>Last</stp>
        <tr r="I42" s="3"/>
      </tp>
      <tp>
        <v>151.22999999999999</v>
        <stp>jerry-pc</stp>
        <stp>ZCYAIN.CM</stp>
        <stp>Last</stp>
        <tr r="I28" s="3"/>
      </tp>
      <tp>
        <v>155.6</v>
        <stp>jerry-pc</stp>
        <stp>ZCYAIL.CM</stp>
        <stp>Last</stp>
        <tr r="I27" s="3"/>
      </tp>
      <tp t="s">
        <v>...</v>
        <stp>jerry-pc</stp>
        <stp>ZCYAID.CM</stp>
        <stp>Last</stp>
        <tr r="I26" s="3"/>
      </tp>
      <tp>
        <v>183.78</v>
        <stp>jerry-pc</stp>
        <stp>ZCYAIA.CM</stp>
        <stp>Last</stp>
        <tr r="I29" s="3"/>
      </tp>
      <tp>
        <v>139.47</v>
        <stp>jerry-pc</stp>
        <stp>ZCYAKY.CM</stp>
        <stp>Last</stp>
        <tr r="I31" s="3"/>
      </tp>
      <tp>
        <v>135.88</v>
        <stp>jerry-pc</stp>
        <stp>ZCYAKS.CM</stp>
        <stp>Last</stp>
        <tr r="I30" s="3"/>
      </tp>
      <tp t="s">
        <v>...</v>
        <stp>jerry-pc</stp>
        <stp>ZCYAUT.CM</stp>
        <stp>Last</stp>
        <tr r="I54" s="3"/>
      </tp>
      <tp>
        <v>161.85</v>
        <stp>jerry-pc</stp>
        <stp>ZCYAUS.CM</stp>
        <stp>Last</stp>
        <tr r="C11" s="3"/>
      </tp>
      <tp>
        <v>162.79</v>
        <stp>jerry-pc</stp>
        <stp>ZCYATN.CM</stp>
        <stp>Last</stp>
        <tr r="I52" s="3"/>
      </tp>
      <tp>
        <v>118.98</v>
        <stp>jerry-pc</stp>
        <stp>ZCYATX.CM</stp>
        <stp>Last</stp>
        <tr r="I53" s="3"/>
      </tp>
      <tp>
        <v>174.7</v>
        <stp>jerry-pc</stp>
        <stp>ZCYAWI.CM</stp>
        <stp>Last</stp>
        <tr r="I58" s="3"/>
      </tp>
      <tp t="s">
        <v>...</v>
        <stp>jerry-pc</stp>
        <stp>ZCYAWA.CM</stp>
        <stp>Last</stp>
        <tr r="I56" s="3"/>
      </tp>
      <tp t="s">
        <v>...</v>
        <stp>jerry-pc</stp>
        <stp>ZCYAWY.CM</stp>
        <stp>Last</stp>
        <tr r="I59" s="3"/>
      </tp>
      <tp t="s">
        <v>...</v>
        <stp>jerry-pc</stp>
        <stp>ZCYAWV.CM</stp>
        <stp>Last</stp>
        <tr r="I57" s="3"/>
      </tp>
      <tp t="s">
        <v>...</v>
        <stp>jerry-pc</stp>
        <stp>ZCYAVA.CM</stp>
        <stp>Last</stp>
        <tr r="I55" s="3"/>
      </tp>
      <tp>
        <v>151.81</v>
        <stp>jerry-pc</stp>
        <stp>ZCYAPA.CM</stp>
        <stp>Last</stp>
        <tr r="I49" s="3"/>
      </tp>
      <tp>
        <v>153.6</v>
        <stp>jerry-pc</stp>
        <stp>ZCYASD.CM</stp>
        <stp>Last</stp>
        <tr r="I51" s="3"/>
      </tp>
      <tp t="s">
        <v>...</v>
        <stp>jerry-pc</stp>
        <stp>ZCYASC.CM</stp>
        <stp>Last</stp>
        <tr r="I50" s="3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volatileDependencies" Target="volatileDependenci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112059</xdr:colOff>
      <xdr:row>1</xdr:row>
      <xdr:rowOff>100854</xdr:rowOff>
    </xdr:from>
    <xdr:to>
      <xdr:col>1</xdr:col>
      <xdr:colOff>975437</xdr:colOff>
      <xdr:row>2</xdr:row>
      <xdr:rowOff>235324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73BC2AD4-40F1-4CCE-A8DB-2392E58BF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70647" y="257736"/>
          <a:ext cx="863378" cy="649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mdtyColors">
      <a:dk1>
        <a:srgbClr val="5D5D59"/>
      </a:dk1>
      <a:lt1>
        <a:sysClr val="window" lastClr="FFFFFF"/>
      </a:lt1>
      <a:dk2>
        <a:srgbClr val="44546A"/>
      </a:dk2>
      <a:lt2>
        <a:srgbClr val="E7E6E6"/>
      </a:lt2>
      <a:accent1>
        <a:srgbClr val="265988"/>
      </a:accent1>
      <a:accent2>
        <a:srgbClr val="0097CC"/>
      </a:accent2>
      <a:accent3>
        <a:srgbClr val="D9D9D9"/>
      </a:accent3>
      <a:accent4>
        <a:srgbClr val="0097A7"/>
      </a:accent4>
      <a:accent5>
        <a:srgbClr val="00A9BC"/>
      </a:accent5>
      <a:accent6>
        <a:srgbClr val="5D5D59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2AC02-280D-497A-B168-E9E9B6BE7E73}">
  <dimension ref="A2:Q126"/>
  <sheetViews>
    <sheetView showGridLines="0" tabSelected="1" zoomScale="85" zoomScaleNormal="85" workbookViewId="0">
      <selection activeCell="O12" sqref="O12"/>
    </sheetView>
  </sheetViews>
  <sheetFormatPr defaultRowHeight="12.75" x14ac:dyDescent="0.2"/>
  <cols>
    <col min="1" max="1" width="5.42578125" style="1" customWidth="1"/>
    <col min="2" max="2" width="24" style="5" bestFit="1" customWidth="1"/>
    <col min="3" max="3" width="14.42578125" style="1" bestFit="1" customWidth="1"/>
    <col min="4" max="4" width="12.7109375" style="1" bestFit="1" customWidth="1"/>
    <col min="5" max="5" width="16.7109375" style="1" bestFit="1" customWidth="1"/>
    <col min="6" max="6" width="7.5703125" style="1" customWidth="1"/>
    <col min="7" max="7" width="11.28515625" style="1" bestFit="1" customWidth="1"/>
    <col min="8" max="8" width="16.7109375" style="1" customWidth="1"/>
    <col min="9" max="9" width="17.85546875" style="1" bestFit="1" customWidth="1"/>
    <col min="10" max="10" width="10.28515625" style="1" bestFit="1" customWidth="1"/>
    <col min="11" max="11" width="20.42578125" style="1" bestFit="1" customWidth="1"/>
    <col min="12" max="12" width="17.85546875" style="1" bestFit="1" customWidth="1"/>
    <col min="13" max="14" width="10.28515625" style="1" bestFit="1" customWidth="1"/>
    <col min="15" max="15" width="16.7109375" style="1" bestFit="1" customWidth="1"/>
    <col min="16" max="16" width="20.42578125" style="1" bestFit="1" customWidth="1"/>
    <col min="17" max="17" width="11.28515625" style="1" bestFit="1" customWidth="1"/>
    <col min="18" max="16384" width="9.140625" style="1"/>
  </cols>
  <sheetData>
    <row r="2" spans="2:17" ht="40.5" customHeight="1" x14ac:dyDescent="0.2">
      <c r="B2" s="47" t="s">
        <v>7256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2:17" ht="19.5" customHeight="1" x14ac:dyDescent="0.2">
      <c r="B3" s="54" t="s">
        <v>7260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2:17" ht="7.5" customHeight="1" x14ac:dyDescent="0.2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6" spans="2:17" ht="19.5" x14ac:dyDescent="0.3">
      <c r="B6" s="25" t="s">
        <v>7257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2:17" ht="3.75" customHeight="1" x14ac:dyDescent="0.2"/>
    <row r="8" spans="2:17" x14ac:dyDescent="0.2">
      <c r="B8" s="5" t="s">
        <v>79</v>
      </c>
      <c r="C8" s="6" t="s">
        <v>1</v>
      </c>
    </row>
    <row r="9" spans="2:17" ht="15.75" x14ac:dyDescent="0.25">
      <c r="B9" s="5" t="s">
        <v>96</v>
      </c>
      <c r="C9" s="6">
        <v>2019</v>
      </c>
      <c r="O9" s="48" t="s">
        <v>7258</v>
      </c>
      <c r="P9" s="49">
        <f>+SUM($M$18:$M$68)</f>
        <v>13779335</v>
      </c>
    </row>
    <row r="10" spans="2:17" ht="15.75" x14ac:dyDescent="0.25">
      <c r="B10" s="1"/>
      <c r="O10" s="48" t="s">
        <v>7259</v>
      </c>
      <c r="P10" s="49">
        <f>+SUM($Q$18:$Q$68)</f>
        <v>13371697.18432074</v>
      </c>
    </row>
    <row r="11" spans="2:17" ht="15.75" x14ac:dyDescent="0.25">
      <c r="B11" s="5" t="s">
        <v>7252</v>
      </c>
      <c r="C11" s="36">
        <f>_xll.cmdty.udfs.BCD("ZCYAUS.CM","Last")</f>
        <v>161.85</v>
      </c>
      <c r="K11" s="42"/>
      <c r="M11" s="50"/>
      <c r="N11" s="50"/>
      <c r="O11" s="51" t="s">
        <v>7261</v>
      </c>
      <c r="P11" s="52">
        <f>+P10-P9</f>
        <v>-407637.8156792596</v>
      </c>
    </row>
    <row r="12" spans="2:17" x14ac:dyDescent="0.2">
      <c r="B12" s="5" t="s">
        <v>7253</v>
      </c>
      <c r="C12" s="41">
        <f>+AVERAGEIFS(usda!$L:$L,usda!$H:$H,home!$C$8,usda!$M:$M,"Yield",usda!$F:$F,"US Total")</f>
        <v>175.86666666666667</v>
      </c>
    </row>
    <row r="13" spans="2:17" x14ac:dyDescent="0.2">
      <c r="B13" s="1"/>
    </row>
    <row r="14" spans="2:17" ht="19.5" x14ac:dyDescent="0.3">
      <c r="B14" s="25" t="s">
        <v>95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2:17" ht="3.75" customHeight="1" x14ac:dyDescent="0.2"/>
    <row r="16" spans="2:17" x14ac:dyDescent="0.2">
      <c r="C16" s="23" t="s">
        <v>7246</v>
      </c>
      <c r="D16" s="23"/>
      <c r="E16" s="31" t="s">
        <v>94</v>
      </c>
      <c r="F16" s="14"/>
      <c r="G16" s="14"/>
      <c r="H16" s="31" t="s">
        <v>7250</v>
      </c>
      <c r="I16" s="14"/>
      <c r="K16" s="23" t="str">
        <f>+"USDA Forecast ("&amp;$C$9&amp;")"</f>
        <v>USDA Forecast (2019)</v>
      </c>
      <c r="L16" s="23"/>
      <c r="M16" s="23"/>
      <c r="O16" s="31" t="s">
        <v>7255</v>
      </c>
      <c r="P16" s="14"/>
      <c r="Q16" s="14"/>
    </row>
    <row r="17" spans="1:17" x14ac:dyDescent="0.2">
      <c r="B17" s="8" t="s">
        <v>9</v>
      </c>
      <c r="C17" s="7" t="s">
        <v>7247</v>
      </c>
      <c r="D17" s="7" t="s">
        <v>7254</v>
      </c>
      <c r="E17" s="7" t="s">
        <v>7248</v>
      </c>
      <c r="F17" s="7" t="s">
        <v>81</v>
      </c>
      <c r="G17" s="7" t="s">
        <v>2</v>
      </c>
      <c r="H17" s="7" t="s">
        <v>7248</v>
      </c>
      <c r="I17" s="7" t="s">
        <v>7249</v>
      </c>
      <c r="K17" s="7" t="s">
        <v>87</v>
      </c>
      <c r="L17" s="7" t="s">
        <v>92</v>
      </c>
      <c r="M17" s="7" t="s">
        <v>2</v>
      </c>
      <c r="O17" s="7" t="s">
        <v>92</v>
      </c>
      <c r="P17" s="7" t="s">
        <v>7251</v>
      </c>
      <c r="Q17" s="7" t="s">
        <v>2</v>
      </c>
    </row>
    <row r="18" spans="1:17" x14ac:dyDescent="0.2">
      <c r="A18" s="1">
        <f>+A75</f>
        <v>1</v>
      </c>
      <c r="B18" s="5" t="str">
        <f>+B75</f>
        <v>ALABAMA</v>
      </c>
      <c r="C18" s="34" t="str">
        <f>+IFERROR(INDEX(index!$C$13:$C$17,MATCH(home!$C$8,cropType,0),1)&amp;"YA"&amp;INDEX(index!$C$25:$C$66,MATCH(home!$B18,states,0),1)&amp;".CM","")</f>
        <v>ZCYAAL.CM</v>
      </c>
      <c r="D18" s="34" t="str">
        <f>+IFERROR(INDEX(index!$C$13:$C$17,MATCH(home!$C$8,cropType,0),1)&amp;"PA"&amp;INDEX(index!$C$25:$C$66,MATCH(home!$B18,states,0),1)&amp;".CM","")</f>
        <v>ZCPAAL.CM</v>
      </c>
      <c r="E18" s="28">
        <f>+IFERROR(AVERAGE(O75:Q75),"")</f>
        <v>0.95202797202797207</v>
      </c>
      <c r="F18" s="37">
        <f>+AVERAGE(F75:H75)</f>
        <v>147.66666666666666</v>
      </c>
      <c r="G18" s="27">
        <f>+AVERAGE(C75:E75)/thsnd</f>
        <v>38681.666666666664</v>
      </c>
      <c r="H18" s="39">
        <f>+E18</f>
        <v>0.95202797202797207</v>
      </c>
      <c r="I18" s="44" t="str">
        <f>_xll.cmdty.udfs.BCD($C18,"Last")</f>
        <v>...</v>
      </c>
      <c r="K18" s="32">
        <f>+SUMIFS(usda!$L:$L,usda!$M:$M,home!K$17,usda!$H:$H,$C$8,usda!$F:$F,home!$B18,usda!$B:$B,home!$C$9)</f>
        <v>320000</v>
      </c>
      <c r="L18" s="32">
        <f>+SUMIFS(usda!$L:$L,usda!$M:$M,home!L$17,usda!$H:$H,$C$8,usda!$F:$F,home!$B18,usda!$B:$B,home!$C$9)</f>
        <v>305000</v>
      </c>
      <c r="M18" s="32">
        <f>+SUMIFS(usda!$L:$L,usda!$M:$M,home!M$17,usda!$H:$H,$C$8,usda!$F:$F,home!$B18,usda!$B:$B,home!$C$9)/thsnd</f>
        <v>46055</v>
      </c>
      <c r="O18" s="56">
        <f>+IFERROR(IF(K18&gt;L18,K18*H18,L18),"")</f>
        <v>304648.95104895107</v>
      </c>
      <c r="P18" s="55">
        <f>+IF(ISNUMBER(I18),I18,IF(F18=0,$C$11,F18*($C$11/$C$12)))</f>
        <v>135.89755496588322</v>
      </c>
      <c r="Q18" s="56">
        <f>+P18*O18/thsnd</f>
        <v>41401.047570473493</v>
      </c>
    </row>
    <row r="19" spans="1:17" x14ac:dyDescent="0.2">
      <c r="A19" s="1">
        <f t="shared" ref="A19:A68" si="0">+A76</f>
        <v>2</v>
      </c>
      <c r="B19" s="5" t="str">
        <f t="shared" ref="B19:B68" si="1">+B76</f>
        <v>ARIZONA</v>
      </c>
      <c r="C19" s="35" t="str">
        <f>+IFERROR(INDEX(index!$C$13:$C$17,MATCH(home!$C$8,cropType,0),1)&amp;"YA"&amp;INDEX(index!$C$25:$C$66,MATCH(home!$B19,states,0),1)&amp;".CM","")</f>
        <v>ZCYAAZ.CM</v>
      </c>
      <c r="D19" s="35" t="str">
        <f>+IFERROR(INDEX(index!$C$13:$C$17,MATCH(home!$C$8,cropType,0),1)&amp;"PA"&amp;INDEX(index!$C$25:$C$66,MATCH(home!$B19,states,0),1)&amp;".CM","")</f>
        <v>ZCPAAZ.CM</v>
      </c>
      <c r="E19" s="30">
        <f>+IFERROR(AVERAGE(O76:Q76),"")</f>
        <v>0.41096973202236353</v>
      </c>
      <c r="F19" s="38">
        <f>+AVERAGE(F76:H76)</f>
        <v>210</v>
      </c>
      <c r="G19" s="29">
        <f>+AVERAGE(C76:E76)/thsnd</f>
        <v>6763.333333333333</v>
      </c>
      <c r="H19" s="40">
        <f>+E19</f>
        <v>0.41096973202236353</v>
      </c>
      <c r="I19" s="45" t="str">
        <f>_xll.cmdty.udfs.BCD($C19,"Last")</f>
        <v>...</v>
      </c>
      <c r="K19" s="33">
        <f>+SUMIFS(usda!$L:$L,usda!$M:$M,home!K$17,usda!$H:$H,$C$8,usda!$F:$F,home!$B19,usda!$B:$B,home!$C$9)</f>
        <v>85000</v>
      </c>
      <c r="L19" s="33">
        <f>+SUMIFS(usda!$L:$L,usda!$M:$M,home!L$17,usda!$H:$H,$C$8,usda!$F:$F,home!$B19,usda!$B:$B,home!$C$9)</f>
        <v>41000</v>
      </c>
      <c r="M19" s="33">
        <f>+SUMIFS(usda!$L:$L,usda!$M:$M,home!M$17,usda!$H:$H,$C$8,usda!$F:$F,home!$B19,usda!$B:$B,home!$C$9)/thsnd</f>
        <v>0</v>
      </c>
      <c r="O19" s="57">
        <f>+IFERROR(IF(K19&gt;L19,K19*H19,L19),"")</f>
        <v>34932.4272219009</v>
      </c>
      <c r="P19" s="58">
        <f>+IF(ISNUMBER(I19),I19,IF(F19=0,$C$11,F19*($C$11/$C$12)))</f>
        <v>193.26288855193329</v>
      </c>
      <c r="Q19" s="57">
        <f>+P19*O19/thsnd</f>
        <v>6751.1417890347539</v>
      </c>
    </row>
    <row r="20" spans="1:17" x14ac:dyDescent="0.2">
      <c r="A20" s="1">
        <f t="shared" si="0"/>
        <v>3</v>
      </c>
      <c r="B20" s="5" t="str">
        <f t="shared" si="1"/>
        <v>ARKANSAS</v>
      </c>
      <c r="C20" s="35" t="str">
        <f>+IFERROR(INDEX(index!$C$13:$C$17,MATCH(home!$C$8,cropType,0),1)&amp;"YA"&amp;INDEX(index!$C$25:$C$66,MATCH(home!$B20,states,0),1)&amp;".CM","")</f>
        <v>ZCYAAR.CM</v>
      </c>
      <c r="D20" s="35" t="str">
        <f>+IFERROR(INDEX(index!$C$13:$C$17,MATCH(home!$C$8,cropType,0),1)&amp;"PA"&amp;INDEX(index!$C$25:$C$66,MATCH(home!$B20,states,0),1)&amp;".CM","")</f>
        <v>ZCPAAR.CM</v>
      </c>
      <c r="E20" s="30">
        <f>+IFERROR(AVERAGE(O77:Q77),"")</f>
        <v>0.97240443484076755</v>
      </c>
      <c r="F20" s="38">
        <f>+AVERAGE(F77:H77)</f>
        <v>178.33333333333334</v>
      </c>
      <c r="G20" s="29">
        <f>+AVERAGE(C77:E77)/thsnd</f>
        <v>117675</v>
      </c>
      <c r="H20" s="40">
        <f>+E20</f>
        <v>0.97240443484076755</v>
      </c>
      <c r="I20" s="45">
        <f>_xll.cmdty.udfs.BCD($C20,"Last")</f>
        <v>190.74</v>
      </c>
      <c r="K20" s="33">
        <f>+SUMIFS(usda!$L:$L,usda!$M:$M,home!K$17,usda!$H:$H,$C$8,usda!$F:$F,home!$B20,usda!$B:$B,home!$C$9)</f>
        <v>770000</v>
      </c>
      <c r="L20" s="33">
        <f>+SUMIFS(usda!$L:$L,usda!$M:$M,home!L$17,usda!$H:$H,$C$8,usda!$F:$F,home!$B20,usda!$B:$B,home!$C$9)</f>
        <v>740000</v>
      </c>
      <c r="M20" s="33">
        <f>+SUMIFS(usda!$L:$L,usda!$M:$M,home!M$17,usda!$H:$H,$C$8,usda!$F:$F,home!$B20,usda!$B:$B,home!$C$9)/thsnd</f>
        <v>129500</v>
      </c>
      <c r="O20" s="57">
        <f>+IFERROR(IF(K20&gt;L20,K20*H20,L20),"")</f>
        <v>748751.41482739104</v>
      </c>
      <c r="P20" s="58">
        <f>+IF(ISNUMBER(I20),I20,IF(F20=0,$C$11,F20*($C$11/$C$12)))</f>
        <v>190.74</v>
      </c>
      <c r="Q20" s="57">
        <f>+P20*O20/thsnd</f>
        <v>142816.84486417656</v>
      </c>
    </row>
    <row r="21" spans="1:17" x14ac:dyDescent="0.2">
      <c r="A21" s="1">
        <f t="shared" si="0"/>
        <v>4</v>
      </c>
      <c r="B21" s="5" t="str">
        <f t="shared" si="1"/>
        <v>CALIFORNIA</v>
      </c>
      <c r="C21" s="35" t="str">
        <f>+IFERROR(INDEX(index!$C$13:$C$17,MATCH(home!$C$8,cropType,0),1)&amp;"YA"&amp;INDEX(index!$C$25:$C$66,MATCH(home!$B21,states,0),1)&amp;".CM","")</f>
        <v>ZCYACA.CM</v>
      </c>
      <c r="D21" s="35" t="str">
        <f>+IFERROR(INDEX(index!$C$13:$C$17,MATCH(home!$C$8,cropType,0),1)&amp;"PA"&amp;INDEX(index!$C$25:$C$66,MATCH(home!$B21,states,0),1)&amp;".CM","")</f>
        <v>ZCPACA.CM</v>
      </c>
      <c r="E21" s="30">
        <f>+IFERROR(AVERAGE(O78:Q78),"")</f>
        <v>0.19176818014027316</v>
      </c>
      <c r="F21" s="38">
        <f>+AVERAGE(F78:H78)</f>
        <v>175</v>
      </c>
      <c r="G21" s="29">
        <f>+AVERAGE(C78:E78)/thsnd</f>
        <v>14368.333333333334</v>
      </c>
      <c r="H21" s="40">
        <f>+E21</f>
        <v>0.19176818014027316</v>
      </c>
      <c r="I21" s="45" t="str">
        <f>_xll.cmdty.udfs.BCD($C21,"Last")</f>
        <v>...</v>
      </c>
      <c r="K21" s="33">
        <f>+SUMIFS(usda!$L:$L,usda!$M:$M,home!K$17,usda!$H:$H,$C$8,usda!$F:$F,home!$B21,usda!$B:$B,home!$C$9)</f>
        <v>420000</v>
      </c>
      <c r="L21" s="33">
        <f>+SUMIFS(usda!$L:$L,usda!$M:$M,home!L$17,usda!$H:$H,$C$8,usda!$F:$F,home!$B21,usda!$B:$B,home!$C$9)</f>
        <v>90000</v>
      </c>
      <c r="M21" s="33">
        <f>+SUMIFS(usda!$L:$L,usda!$M:$M,home!M$17,usda!$H:$H,$C$8,usda!$F:$F,home!$B21,usda!$B:$B,home!$C$9)/thsnd</f>
        <v>14850</v>
      </c>
      <c r="O21" s="57">
        <f>+IFERROR(IF(K21&gt;L21,K21*H21,L21),"")</f>
        <v>80542.635658914733</v>
      </c>
      <c r="P21" s="58">
        <f>+IF(ISNUMBER(I21),I21,IF(F21=0,$C$11,F21*($C$11/$C$12)))</f>
        <v>161.05240712661106</v>
      </c>
      <c r="Q21" s="57">
        <f>+P21*O21/thsnd</f>
        <v>12971.585349189836</v>
      </c>
    </row>
    <row r="22" spans="1:17" x14ac:dyDescent="0.2">
      <c r="A22" s="1">
        <f t="shared" si="0"/>
        <v>5</v>
      </c>
      <c r="B22" s="5" t="str">
        <f t="shared" si="1"/>
        <v>COLORADO</v>
      </c>
      <c r="C22" s="35" t="str">
        <f>+IFERROR(INDEX(index!$C$13:$C$17,MATCH(home!$C$8,cropType,0),1)&amp;"YA"&amp;INDEX(index!$C$25:$C$66,MATCH(home!$B22,states,0),1)&amp;".CM","")</f>
        <v>ZCYACO.CM</v>
      </c>
      <c r="D22" s="35" t="str">
        <f>+IFERROR(INDEX(index!$C$13:$C$17,MATCH(home!$C$8,cropType,0),1)&amp;"PA"&amp;INDEX(index!$C$25:$C$66,MATCH(home!$B22,states,0),1)&amp;".CM","")</f>
        <v>ZCPACO.CM</v>
      </c>
      <c r="E22" s="30">
        <f>+IFERROR(AVERAGE(O79:Q79),"")</f>
        <v>0.85995727262485444</v>
      </c>
      <c r="F22" s="38">
        <f>+AVERAGE(F79:H79)</f>
        <v>136.66666666666666</v>
      </c>
      <c r="G22" s="29">
        <f>+AVERAGE(C79:E79)/thsnd</f>
        <v>167396.66666666666</v>
      </c>
      <c r="H22" s="40">
        <f>+E22</f>
        <v>0.85995727262485444</v>
      </c>
      <c r="I22" s="45">
        <f>_xll.cmdty.udfs.BCD($C22,"Last")</f>
        <v>132.08000000000001</v>
      </c>
      <c r="K22" s="33">
        <f>+SUMIFS(usda!$L:$L,usda!$M:$M,home!K$17,usda!$H:$H,$C$8,usda!$F:$F,home!$B22,usda!$B:$B,home!$C$9)</f>
        <v>1550000</v>
      </c>
      <c r="L22" s="33">
        <f>+SUMIFS(usda!$L:$L,usda!$M:$M,home!L$17,usda!$H:$H,$C$8,usda!$F:$F,home!$B22,usda!$B:$B,home!$C$9)</f>
        <v>1260000</v>
      </c>
      <c r="M22" s="33">
        <f>+SUMIFS(usda!$L:$L,usda!$M:$M,home!M$17,usda!$H:$H,$C$8,usda!$F:$F,home!$B22,usda!$B:$B,home!$C$9)/thsnd</f>
        <v>181440</v>
      </c>
      <c r="O22" s="57">
        <f>+IFERROR(IF(K22&gt;L22,K22*H22,L22),"")</f>
        <v>1332933.7725685243</v>
      </c>
      <c r="P22" s="58">
        <f>+IF(ISNUMBER(I22),I22,IF(F22=0,$C$11,F22*($C$11/$C$12)))</f>
        <v>132.08000000000001</v>
      </c>
      <c r="Q22" s="57">
        <f>+P22*O22/thsnd</f>
        <v>176053.89268085072</v>
      </c>
    </row>
    <row r="23" spans="1:17" x14ac:dyDescent="0.2">
      <c r="A23" s="1">
        <f t="shared" si="0"/>
        <v>6</v>
      </c>
      <c r="B23" s="5" t="str">
        <f t="shared" si="1"/>
        <v>DELAWARE</v>
      </c>
      <c r="C23" s="35" t="str">
        <f>+IFERROR(INDEX(index!$C$13:$C$17,MATCH(home!$C$8,cropType,0),1)&amp;"YA"&amp;INDEX(index!$C$25:$C$66,MATCH(home!$B23,states,0),1)&amp;".CM","")</f>
        <v>ZCYADE.CM</v>
      </c>
      <c r="D23" s="35" t="str">
        <f>+IFERROR(INDEX(index!$C$13:$C$17,MATCH(home!$C$8,cropType,0),1)&amp;"PA"&amp;INDEX(index!$C$25:$C$66,MATCH(home!$B23,states,0),1)&amp;".CM","")</f>
        <v>ZCPADE.CM</v>
      </c>
      <c r="E23" s="30">
        <f>+IFERROR(AVERAGE(O80:Q80),"")</f>
        <v>0.96372549019607845</v>
      </c>
      <c r="F23" s="38">
        <f>+AVERAGE(F80:H80)</f>
        <v>168</v>
      </c>
      <c r="G23" s="29">
        <f>+AVERAGE(C80:E80)/thsnd</f>
        <v>28089.666666666668</v>
      </c>
      <c r="H23" s="40">
        <f>+E23</f>
        <v>0.96372549019607845</v>
      </c>
      <c r="I23" s="45" t="str">
        <f>_xll.cmdty.udfs.BCD($C23,"Last")</f>
        <v>...</v>
      </c>
      <c r="K23" s="33">
        <f>+SUMIFS(usda!$L:$L,usda!$M:$M,home!K$17,usda!$H:$H,$C$8,usda!$F:$F,home!$B23,usda!$B:$B,home!$C$9)</f>
        <v>190000</v>
      </c>
      <c r="L23" s="33">
        <f>+SUMIFS(usda!$L:$L,usda!$M:$M,home!L$17,usda!$H:$H,$C$8,usda!$F:$F,home!$B23,usda!$B:$B,home!$C$9)</f>
        <v>180000</v>
      </c>
      <c r="M23" s="33">
        <f>+SUMIFS(usda!$L:$L,usda!$M:$M,home!M$17,usda!$H:$H,$C$8,usda!$F:$F,home!$B23,usda!$B:$B,home!$C$9)/thsnd</f>
        <v>27000</v>
      </c>
      <c r="O23" s="57">
        <f>+IFERROR(IF(K23&gt;L23,K23*H23,L23),"")</f>
        <v>183107.84313725491</v>
      </c>
      <c r="P23" s="58">
        <f>+IF(ISNUMBER(I23),I23,IF(F23=0,$C$11,F23*($C$11/$C$12)))</f>
        <v>154.61031084154661</v>
      </c>
      <c r="Q23" s="57">
        <f>+P23*O23/thsnd</f>
        <v>28310.360544976138</v>
      </c>
    </row>
    <row r="24" spans="1:17" x14ac:dyDescent="0.2">
      <c r="A24" s="1">
        <f t="shared" si="0"/>
        <v>7</v>
      </c>
      <c r="B24" s="5" t="str">
        <f t="shared" si="1"/>
        <v>FLORIDA</v>
      </c>
      <c r="C24" s="35" t="str">
        <f>+IFERROR(INDEX(index!$C$13:$C$17,MATCH(home!$C$8,cropType,0),1)&amp;"YA"&amp;INDEX(index!$C$25:$C$66,MATCH(home!$B24,states,0),1)&amp;".CM","")</f>
        <v>ZCYAFL.CM</v>
      </c>
      <c r="D24" s="35" t="str">
        <f>+IFERROR(INDEX(index!$C$13:$C$17,MATCH(home!$C$8,cropType,0),1)&amp;"PA"&amp;INDEX(index!$C$25:$C$66,MATCH(home!$B24,states,0),1)&amp;".CM","")</f>
        <v>ZCPAFL.CM</v>
      </c>
      <c r="E24" s="30">
        <f>+IFERROR(AVERAGE(O81:Q81),"")</f>
        <v>0.54777777777777781</v>
      </c>
      <c r="F24" s="38">
        <f>+AVERAGE(F81:H81)</f>
        <v>154.33333333333334</v>
      </c>
      <c r="G24" s="29">
        <f>+AVERAGE(C81:E81)/thsnd</f>
        <v>7320.666666666667</v>
      </c>
      <c r="H24" s="40">
        <f>+E24</f>
        <v>0.54777777777777781</v>
      </c>
      <c r="I24" s="45" t="str">
        <f>_xll.cmdty.udfs.BCD($C24,"Last")</f>
        <v>...</v>
      </c>
      <c r="K24" s="33">
        <f>+SUMIFS(usda!$L:$L,usda!$M:$M,home!K$17,usda!$H:$H,$C$8,usda!$F:$F,home!$B24,usda!$B:$B,home!$C$9)</f>
        <v>95000</v>
      </c>
      <c r="L24" s="33">
        <f>+SUMIFS(usda!$L:$L,usda!$M:$M,home!L$17,usda!$H:$H,$C$8,usda!$F:$F,home!$B24,usda!$B:$B,home!$C$9)</f>
        <v>53000</v>
      </c>
      <c r="M24" s="33">
        <f>+SUMIFS(usda!$L:$L,usda!$M:$M,home!M$17,usda!$H:$H,$C$8,usda!$F:$F,home!$B24,usda!$B:$B,home!$C$9)/thsnd</f>
        <v>0</v>
      </c>
      <c r="O24" s="57">
        <f>+IFERROR(IF(K24&gt;L24,K24*H24,L24),"")</f>
        <v>52038.888888888891</v>
      </c>
      <c r="P24" s="58">
        <f>+IF(ISNUMBER(I24),I24,IF(F24=0,$C$11,F24*($C$11/$C$12)))</f>
        <v>142.03288476118271</v>
      </c>
      <c r="Q24" s="57">
        <f>+P24*O24/thsnd</f>
        <v>7391.2335086555468</v>
      </c>
    </row>
    <row r="25" spans="1:17" x14ac:dyDescent="0.2">
      <c r="A25" s="1">
        <f t="shared" si="0"/>
        <v>8</v>
      </c>
      <c r="B25" s="5" t="str">
        <f t="shared" si="1"/>
        <v>GEORGIA</v>
      </c>
      <c r="C25" s="35" t="str">
        <f>+IFERROR(INDEX(index!$C$13:$C$17,MATCH(home!$C$8,cropType,0),1)&amp;"YA"&amp;INDEX(index!$C$25:$C$66,MATCH(home!$B25,states,0),1)&amp;".CM","")</f>
        <v>ZCYAGA.CM</v>
      </c>
      <c r="D25" s="35" t="str">
        <f>+IFERROR(INDEX(index!$C$13:$C$17,MATCH(home!$C$8,cropType,0),1)&amp;"PA"&amp;INDEX(index!$C$25:$C$66,MATCH(home!$B25,states,0),1)&amp;".CM","")</f>
        <v>ZCPAGA.CM</v>
      </c>
      <c r="E25" s="30">
        <f>+IFERROR(AVERAGE(O82:Q82),"")</f>
        <v>0.8503396519376335</v>
      </c>
      <c r="F25" s="38">
        <f>+AVERAGE(F82:H82)</f>
        <v>172.33333333333334</v>
      </c>
      <c r="G25" s="29">
        <f>+AVERAGE(C82:E82)/thsnd</f>
        <v>49793.333333333336</v>
      </c>
      <c r="H25" s="40">
        <f>+E25</f>
        <v>0.8503396519376335</v>
      </c>
      <c r="I25" s="45" t="str">
        <f>_xll.cmdty.udfs.BCD($C25,"Last")</f>
        <v>...</v>
      </c>
      <c r="K25" s="33">
        <f>+SUMIFS(usda!$L:$L,usda!$M:$M,home!K$17,usda!$H:$H,$C$8,usda!$F:$F,home!$B25,usda!$B:$B,home!$C$9)</f>
        <v>390000</v>
      </c>
      <c r="L25" s="33">
        <f>+SUMIFS(usda!$L:$L,usda!$M:$M,home!L$17,usda!$H:$H,$C$8,usda!$F:$F,home!$B25,usda!$B:$B,home!$C$9)</f>
        <v>345000</v>
      </c>
      <c r="M25" s="33">
        <f>+SUMIFS(usda!$L:$L,usda!$M:$M,home!M$17,usda!$H:$H,$C$8,usda!$F:$F,home!$B25,usda!$B:$B,home!$C$9)/thsnd</f>
        <v>57960</v>
      </c>
      <c r="O25" s="57">
        <f>+IFERROR(IF(K25&gt;L25,K25*H25,L25),"")</f>
        <v>331632.46425567707</v>
      </c>
      <c r="P25" s="58">
        <f>+IF(ISNUMBER(I25),I25,IF(F25=0,$C$11,F25*($C$11/$C$12)))</f>
        <v>158.59827520849129</v>
      </c>
      <c r="Q25" s="57">
        <f>+P25*O25/thsnd</f>
        <v>52596.336834092021</v>
      </c>
    </row>
    <row r="26" spans="1:17" x14ac:dyDescent="0.2">
      <c r="A26" s="1">
        <f t="shared" si="0"/>
        <v>9</v>
      </c>
      <c r="B26" s="5" t="str">
        <f t="shared" si="1"/>
        <v>IDAHO</v>
      </c>
      <c r="C26" s="35" t="str">
        <f>+IFERROR(INDEX(index!$C$13:$C$17,MATCH(home!$C$8,cropType,0),1)&amp;"YA"&amp;INDEX(index!$C$25:$C$66,MATCH(home!$B26,states,0),1)&amp;".CM","")</f>
        <v>ZCYAID.CM</v>
      </c>
      <c r="D26" s="35" t="str">
        <f>+IFERROR(INDEX(index!$C$13:$C$17,MATCH(home!$C$8,cropType,0),1)&amp;"PA"&amp;INDEX(index!$C$25:$C$66,MATCH(home!$B26,states,0),1)&amp;".CM","")</f>
        <v>ZCPAID.CM</v>
      </c>
      <c r="E26" s="30">
        <f>+IFERROR(AVERAGE(O83:Q83),"")</f>
        <v>0.33578431372549017</v>
      </c>
      <c r="F26" s="38">
        <f>+AVERAGE(F83:H83)</f>
        <v>201.33333333333334</v>
      </c>
      <c r="G26" s="29">
        <f>+AVERAGE(C83:E83)/thsnd</f>
        <v>23633.333333333332</v>
      </c>
      <c r="H26" s="40">
        <f>+E26</f>
        <v>0.33578431372549017</v>
      </c>
      <c r="I26" s="45" t="str">
        <f>_xll.cmdty.udfs.BCD($C26,"Last")</f>
        <v>...</v>
      </c>
      <c r="K26" s="33">
        <f>+SUMIFS(usda!$L:$L,usda!$M:$M,home!K$17,usda!$H:$H,$C$8,usda!$F:$F,home!$B26,usda!$B:$B,home!$C$9)</f>
        <v>385000</v>
      </c>
      <c r="L26" s="33">
        <f>+SUMIFS(usda!$L:$L,usda!$M:$M,home!L$17,usda!$H:$H,$C$8,usda!$F:$F,home!$B26,usda!$B:$B,home!$C$9)</f>
        <v>125000</v>
      </c>
      <c r="M26" s="33">
        <f>+SUMIFS(usda!$L:$L,usda!$M:$M,home!M$17,usda!$H:$H,$C$8,usda!$F:$F,home!$B26,usda!$B:$B,home!$C$9)/thsnd</f>
        <v>26250</v>
      </c>
      <c r="O26" s="57">
        <f>+IFERROR(IF(K26&gt;L26,K26*H26,L26),"")</f>
        <v>129276.96078431372</v>
      </c>
      <c r="P26" s="58">
        <f>+IF(ISNUMBER(I26),I26,IF(F26=0,$C$11,F26*($C$11/$C$12)))</f>
        <v>185.28695981804398</v>
      </c>
      <c r="Q26" s="57">
        <f>+P26*O26/thsnd</f>
        <v>23953.335038241981</v>
      </c>
    </row>
    <row r="27" spans="1:17" x14ac:dyDescent="0.2">
      <c r="A27" s="1">
        <f t="shared" si="0"/>
        <v>10</v>
      </c>
      <c r="B27" s="5" t="str">
        <f t="shared" si="1"/>
        <v>ILLINOIS</v>
      </c>
      <c r="C27" s="35" t="str">
        <f>+IFERROR(INDEX(index!$C$13:$C$17,MATCH(home!$C$8,cropType,0),1)&amp;"YA"&amp;INDEX(index!$C$25:$C$66,MATCH(home!$B27,states,0),1)&amp;".CM","")</f>
        <v>ZCYAIL.CM</v>
      </c>
      <c r="D27" s="35" t="str">
        <f>+IFERROR(INDEX(index!$C$13:$C$17,MATCH(home!$C$8,cropType,0),1)&amp;"PA"&amp;INDEX(index!$C$25:$C$66,MATCH(home!$B27,states,0),1)&amp;".CM","")</f>
        <v>ZCPAIL.CM</v>
      </c>
      <c r="E27" s="30">
        <f>+IFERROR(AVERAGE(O84:Q84),"")</f>
        <v>0.98370372443648302</v>
      </c>
      <c r="F27" s="38">
        <f>+AVERAGE(F84:H84)</f>
        <v>202.66666666666666</v>
      </c>
      <c r="G27" s="29">
        <f>+AVERAGE(C84:E84)/thsnd</f>
        <v>2245033.3333333335</v>
      </c>
      <c r="H27" s="40">
        <f>+E27</f>
        <v>0.98370372443648302</v>
      </c>
      <c r="I27" s="45">
        <f>_xll.cmdty.udfs.BCD($C27,"Last")</f>
        <v>155.6</v>
      </c>
      <c r="K27" s="33">
        <f>+SUMIFS(usda!$L:$L,usda!$M:$M,home!K$17,usda!$H:$H,$C$8,usda!$F:$F,home!$B27,usda!$B:$B,home!$C$9)</f>
        <v>10500000</v>
      </c>
      <c r="L27" s="33">
        <f>+SUMIFS(usda!$L:$L,usda!$M:$M,home!L$17,usda!$H:$H,$C$8,usda!$F:$F,home!$B27,usda!$B:$B,home!$C$9)</f>
        <v>10250000</v>
      </c>
      <c r="M27" s="33">
        <f>+SUMIFS(usda!$L:$L,usda!$M:$M,home!M$17,usda!$H:$H,$C$8,usda!$F:$F,home!$B27,usda!$B:$B,home!$C$9)/thsnd</f>
        <v>1834750</v>
      </c>
      <c r="O27" s="57">
        <f>+IFERROR(IF(K27&gt;L27,K27*H27,L27),"")</f>
        <v>10328889.106583072</v>
      </c>
      <c r="P27" s="58">
        <f>+IF(ISNUMBER(I27),I27,IF(F27=0,$C$11,F27*($C$11/$C$12)))</f>
        <v>155.6</v>
      </c>
      <c r="Q27" s="57">
        <f>+P27*O27/thsnd</f>
        <v>1607175.1449843259</v>
      </c>
    </row>
    <row r="28" spans="1:17" x14ac:dyDescent="0.2">
      <c r="A28" s="1">
        <f t="shared" si="0"/>
        <v>11</v>
      </c>
      <c r="B28" s="5" t="str">
        <f t="shared" si="1"/>
        <v>INDIANA</v>
      </c>
      <c r="C28" s="35" t="str">
        <f>+IFERROR(INDEX(index!$C$13:$C$17,MATCH(home!$C$8,cropType,0),1)&amp;"YA"&amp;INDEX(index!$C$25:$C$66,MATCH(home!$B28,states,0),1)&amp;".CM","")</f>
        <v>ZCYAIN.CM</v>
      </c>
      <c r="D28" s="35" t="str">
        <f>+IFERROR(INDEX(index!$C$13:$C$17,MATCH(home!$C$8,cropType,0),1)&amp;"PA"&amp;INDEX(index!$C$25:$C$66,MATCH(home!$B28,states,0),1)&amp;".CM","")</f>
        <v>ZCPAIN.CM</v>
      </c>
      <c r="E28" s="30">
        <f>+IFERROR(AVERAGE(O85:Q85),"")</f>
        <v>0.97357031597685806</v>
      </c>
      <c r="F28" s="38">
        <f>+AVERAGE(F85:H85)</f>
        <v>180.66666666666666</v>
      </c>
      <c r="G28" s="29">
        <f>+AVERAGE(C85:E85)/thsnd</f>
        <v>955036.66666666663</v>
      </c>
      <c r="H28" s="40">
        <f>+E28</f>
        <v>0.97357031597685806</v>
      </c>
      <c r="I28" s="45">
        <f>_xll.cmdty.udfs.BCD($C28,"Last")</f>
        <v>151.22999999999999</v>
      </c>
      <c r="K28" s="33">
        <f>+SUMIFS(usda!$L:$L,usda!$M:$M,home!K$17,usda!$H:$H,$C$8,usda!$F:$F,home!$B28,usda!$B:$B,home!$C$9)</f>
        <v>5100000</v>
      </c>
      <c r="L28" s="33">
        <f>+SUMIFS(usda!$L:$L,usda!$M:$M,home!L$17,usda!$H:$H,$C$8,usda!$F:$F,home!$B28,usda!$B:$B,home!$C$9)</f>
        <v>4900000</v>
      </c>
      <c r="M28" s="33">
        <f>+SUMIFS(usda!$L:$L,usda!$M:$M,home!M$17,usda!$H:$H,$C$8,usda!$F:$F,home!$B28,usda!$B:$B,home!$C$9)/thsnd</f>
        <v>793800</v>
      </c>
      <c r="O28" s="57">
        <f>+IFERROR(IF(K28&gt;L28,K28*H28,L28),"")</f>
        <v>4965208.6114819758</v>
      </c>
      <c r="P28" s="58">
        <f>+IF(ISNUMBER(I28),I28,IF(F28=0,$C$11,F28*($C$11/$C$12)))</f>
        <v>151.22999999999999</v>
      </c>
      <c r="Q28" s="57">
        <f>+P28*O28/thsnd</f>
        <v>750888.49831441918</v>
      </c>
    </row>
    <row r="29" spans="1:17" x14ac:dyDescent="0.2">
      <c r="A29" s="1">
        <f t="shared" si="0"/>
        <v>12</v>
      </c>
      <c r="B29" s="5" t="str">
        <f t="shared" si="1"/>
        <v>IOWA</v>
      </c>
      <c r="C29" s="35" t="str">
        <f>+IFERROR(INDEX(index!$C$13:$C$17,MATCH(home!$C$8,cropType,0),1)&amp;"YA"&amp;INDEX(index!$C$25:$C$66,MATCH(home!$B29,states,0),1)&amp;".CM","")</f>
        <v>ZCYAIA.CM</v>
      </c>
      <c r="D29" s="35" t="str">
        <f>+IFERROR(INDEX(index!$C$13:$C$17,MATCH(home!$C$8,cropType,0),1)&amp;"PA"&amp;INDEX(index!$C$25:$C$66,MATCH(home!$B29,states,0),1)&amp;".CM","")</f>
        <v>ZCPAIA.CM</v>
      </c>
      <c r="E29" s="30">
        <f>+IFERROR(AVERAGE(O86:Q86),"")</f>
        <v>0.97028160110325956</v>
      </c>
      <c r="F29" s="38">
        <f>+AVERAGE(F86:H86)</f>
        <v>200.33333333333334</v>
      </c>
      <c r="G29" s="29">
        <f>+AVERAGE(C86:E86)/thsnd</f>
        <v>2618366.6666666665</v>
      </c>
      <c r="H29" s="40">
        <f>+E29</f>
        <v>0.97028160110325956</v>
      </c>
      <c r="I29" s="45">
        <f>_xll.cmdty.udfs.BCD($C29,"Last")</f>
        <v>183.78</v>
      </c>
      <c r="K29" s="33">
        <f>+SUMIFS(usda!$L:$L,usda!$M:$M,home!K$17,usda!$H:$H,$C$8,usda!$F:$F,home!$B29,usda!$B:$B,home!$C$9)</f>
        <v>13500000</v>
      </c>
      <c r="L29" s="33">
        <f>+SUMIFS(usda!$L:$L,usda!$M:$M,home!L$17,usda!$H:$H,$C$8,usda!$F:$F,home!$B29,usda!$B:$B,home!$C$9)</f>
        <v>13100000</v>
      </c>
      <c r="M29" s="33">
        <f>+SUMIFS(usda!$L:$L,usda!$M:$M,home!M$17,usda!$H:$H,$C$8,usda!$F:$F,home!$B29,usda!$B:$B,home!$C$9)/thsnd</f>
        <v>2515200</v>
      </c>
      <c r="O29" s="57">
        <f>+IFERROR(IF(K29&gt;L29,K29*H29,L29),"")</f>
        <v>13098801.614894005</v>
      </c>
      <c r="P29" s="58">
        <f>+IF(ISNUMBER(I29),I29,IF(F29=0,$C$11,F29*($C$11/$C$12)))</f>
        <v>183.78</v>
      </c>
      <c r="Q29" s="57">
        <f>+P29*O29/thsnd</f>
        <v>2407297.7607852202</v>
      </c>
    </row>
    <row r="30" spans="1:17" x14ac:dyDescent="0.2">
      <c r="A30" s="1">
        <f t="shared" si="0"/>
        <v>13</v>
      </c>
      <c r="B30" s="5" t="str">
        <f t="shared" si="1"/>
        <v>KANSAS</v>
      </c>
      <c r="C30" s="35" t="str">
        <f>+IFERROR(INDEX(index!$C$13:$C$17,MATCH(home!$C$8,cropType,0),1)&amp;"YA"&amp;INDEX(index!$C$25:$C$66,MATCH(home!$B30,states,0),1)&amp;".CM","")</f>
        <v>ZCYAKS.CM</v>
      </c>
      <c r="D30" s="35" t="str">
        <f>+IFERROR(INDEX(index!$C$13:$C$17,MATCH(home!$C$8,cropType,0),1)&amp;"PA"&amp;INDEX(index!$C$25:$C$66,MATCH(home!$B30,states,0),1)&amp;".CM","")</f>
        <v>ZCPAKS.CM</v>
      </c>
      <c r="E30" s="30">
        <f>+IFERROR(AVERAGE(O87:Q87),"")</f>
        <v>0.94253054015601234</v>
      </c>
      <c r="F30" s="38">
        <f>+AVERAGE(F87:H87)</f>
        <v>134.33333333333334</v>
      </c>
      <c r="G30" s="29">
        <f>+AVERAGE(C87:E87)/thsnd</f>
        <v>676680</v>
      </c>
      <c r="H30" s="40">
        <f>+E30</f>
        <v>0.94253054015601234</v>
      </c>
      <c r="I30" s="45">
        <f>_xll.cmdty.udfs.BCD($C30,"Last")</f>
        <v>135.88</v>
      </c>
      <c r="K30" s="33">
        <f>+SUMIFS(usda!$L:$L,usda!$M:$M,home!K$17,usda!$H:$H,$C$8,usda!$F:$F,home!$B30,usda!$B:$B,home!$C$9)</f>
        <v>6400000</v>
      </c>
      <c r="L30" s="33">
        <f>+SUMIFS(usda!$L:$L,usda!$M:$M,home!L$17,usda!$H:$H,$C$8,usda!$F:$F,home!$B30,usda!$B:$B,home!$C$9)</f>
        <v>6000000</v>
      </c>
      <c r="M30" s="33">
        <f>+SUMIFS(usda!$L:$L,usda!$M:$M,home!M$17,usda!$H:$H,$C$8,usda!$F:$F,home!$B30,usda!$B:$B,home!$C$9)/thsnd</f>
        <v>816000</v>
      </c>
      <c r="O30" s="57">
        <f>+IFERROR(IF(K30&gt;L30,K30*H30,L30),"")</f>
        <v>6032195.4569984786</v>
      </c>
      <c r="P30" s="58">
        <f>+IF(ISNUMBER(I30),I30,IF(F30=0,$C$11,F30*($C$11/$C$12)))</f>
        <v>135.88</v>
      </c>
      <c r="Q30" s="57">
        <f>+P30*O30/thsnd</f>
        <v>819654.71869695326</v>
      </c>
    </row>
    <row r="31" spans="1:17" x14ac:dyDescent="0.2">
      <c r="A31" s="1">
        <f t="shared" si="0"/>
        <v>14</v>
      </c>
      <c r="B31" s="5" t="str">
        <f t="shared" si="1"/>
        <v>KENTUCKY</v>
      </c>
      <c r="C31" s="35" t="str">
        <f>+IFERROR(INDEX(index!$C$13:$C$17,MATCH(home!$C$8,cropType,0),1)&amp;"YA"&amp;INDEX(index!$C$25:$C$66,MATCH(home!$B31,states,0),1)&amp;".CM","")</f>
        <v>ZCYAKY.CM</v>
      </c>
      <c r="D31" s="35" t="str">
        <f>+IFERROR(INDEX(index!$C$13:$C$17,MATCH(home!$C$8,cropType,0),1)&amp;"PA"&amp;INDEX(index!$C$25:$C$66,MATCH(home!$B31,states,0),1)&amp;".CM","")</f>
        <v>ZCPAKY.CM</v>
      </c>
      <c r="E31" s="30">
        <f>+IFERROR(AVERAGE(O88:Q88),"")</f>
        <v>0.92516206844565041</v>
      </c>
      <c r="F31" s="38">
        <f>+AVERAGE(F88:H88)</f>
        <v>170.66666666666666</v>
      </c>
      <c r="G31" s="29">
        <f>+AVERAGE(C88:E88)/thsnd</f>
        <v>218336.66666666666</v>
      </c>
      <c r="H31" s="40">
        <f>+E31</f>
        <v>0.92516206844565041</v>
      </c>
      <c r="I31" s="45">
        <f>_xll.cmdty.udfs.BCD($C31,"Last")</f>
        <v>139.47</v>
      </c>
      <c r="K31" s="33">
        <f>+SUMIFS(usda!$L:$L,usda!$M:$M,home!K$17,usda!$H:$H,$C$8,usda!$F:$F,home!$B31,usda!$B:$B,home!$C$9)</f>
        <v>1550000</v>
      </c>
      <c r="L31" s="33">
        <f>+SUMIFS(usda!$L:$L,usda!$M:$M,home!L$17,usda!$H:$H,$C$8,usda!$F:$F,home!$B31,usda!$B:$B,home!$C$9)</f>
        <v>1450000</v>
      </c>
      <c r="M31" s="33">
        <f>+SUMIFS(usda!$L:$L,usda!$M:$M,home!M$17,usda!$H:$H,$C$8,usda!$F:$F,home!$B31,usda!$B:$B,home!$C$9)/thsnd</f>
        <v>258100</v>
      </c>
      <c r="O31" s="57">
        <f>+IFERROR(IF(K31&gt;L31,K31*H31,L31),"")</f>
        <v>1434001.2060907581</v>
      </c>
      <c r="P31" s="58">
        <f>+IF(ISNUMBER(I31),I31,IF(F31=0,$C$11,F31*($C$11/$C$12)))</f>
        <v>139.47</v>
      </c>
      <c r="Q31" s="57">
        <f>+P31*O31/thsnd</f>
        <v>200000.14821347804</v>
      </c>
    </row>
    <row r="32" spans="1:17" x14ac:dyDescent="0.2">
      <c r="A32" s="1">
        <f t="shared" si="0"/>
        <v>15</v>
      </c>
      <c r="B32" s="5" t="str">
        <f t="shared" si="1"/>
        <v>LOUISIANA</v>
      </c>
      <c r="C32" s="35" t="str">
        <f>+IFERROR(INDEX(index!$C$13:$C$17,MATCH(home!$C$8,cropType,0),1)&amp;"YA"&amp;INDEX(index!$C$25:$C$66,MATCH(home!$B32,states,0),1)&amp;".CM","")</f>
        <v>ZCYALA.CM</v>
      </c>
      <c r="D32" s="35" t="str">
        <f>+IFERROR(INDEX(index!$C$13:$C$17,MATCH(home!$C$8,cropType,0),1)&amp;"PA"&amp;INDEX(index!$C$25:$C$66,MATCH(home!$B32,states,0),1)&amp;".CM","")</f>
        <v>ZCPALA.CM</v>
      </c>
      <c r="E32" s="30">
        <f>+IFERROR(AVERAGE(O89:Q89),"")</f>
        <v>0.94845254791958855</v>
      </c>
      <c r="F32" s="38">
        <f>+AVERAGE(F89:H89)</f>
        <v>174</v>
      </c>
      <c r="G32" s="29">
        <f>+AVERAGE(C89:E89)/thsnd</f>
        <v>86253.333333333328</v>
      </c>
      <c r="H32" s="40">
        <f>+E32</f>
        <v>0.94845254791958855</v>
      </c>
      <c r="I32" s="45" t="str">
        <f>_xll.cmdty.udfs.BCD($C32,"Last")</f>
        <v>...</v>
      </c>
      <c r="K32" s="33">
        <f>+SUMIFS(usda!$L:$L,usda!$M:$M,home!K$17,usda!$H:$H,$C$8,usda!$F:$F,home!$B32,usda!$B:$B,home!$C$9)</f>
        <v>570000</v>
      </c>
      <c r="L32" s="33">
        <f>+SUMIFS(usda!$L:$L,usda!$M:$M,home!L$17,usda!$H:$H,$C$8,usda!$F:$F,home!$B32,usda!$B:$B,home!$C$9)</f>
        <v>550000</v>
      </c>
      <c r="M32" s="33">
        <f>+SUMIFS(usda!$L:$L,usda!$M:$M,home!M$17,usda!$H:$H,$C$8,usda!$F:$F,home!$B32,usda!$B:$B,home!$C$9)/thsnd</f>
        <v>91300</v>
      </c>
      <c r="O32" s="57">
        <f>+IFERROR(IF(K32&gt;L32,K32*H32,L32),"")</f>
        <v>540617.95231416542</v>
      </c>
      <c r="P32" s="58">
        <f>+IF(ISNUMBER(I32),I32,IF(F32=0,$C$11,F32*($C$11/$C$12)))</f>
        <v>160.13210765731614</v>
      </c>
      <c r="Q32" s="57">
        <f>+P32*O32/thsnd</f>
        <v>86570.29214144974</v>
      </c>
    </row>
    <row r="33" spans="1:17" x14ac:dyDescent="0.2">
      <c r="A33" s="1">
        <f t="shared" si="0"/>
        <v>16</v>
      </c>
      <c r="B33" s="5" t="str">
        <f t="shared" si="1"/>
        <v>MARYLAND</v>
      </c>
      <c r="C33" s="35" t="str">
        <f>+IFERROR(INDEX(index!$C$13:$C$17,MATCH(home!$C$8,cropType,0),1)&amp;"YA"&amp;INDEX(index!$C$25:$C$66,MATCH(home!$B33,states,0),1)&amp;".CM","")</f>
        <v>ZCYAMD.CM</v>
      </c>
      <c r="D33" s="35" t="str">
        <f>+IFERROR(INDEX(index!$C$13:$C$17,MATCH(home!$C$8,cropType,0),1)&amp;"PA"&amp;INDEX(index!$C$25:$C$66,MATCH(home!$B33,states,0),1)&amp;".CM","")</f>
        <v>ZCPAMD.CM</v>
      </c>
      <c r="E33" s="30">
        <f>+IFERROR(AVERAGE(O90:Q90),"")</f>
        <v>0.87041062801932367</v>
      </c>
      <c r="F33" s="38">
        <f>+AVERAGE(F90:H90)</f>
        <v>156.66666666666666</v>
      </c>
      <c r="G33" s="29">
        <f>+AVERAGE(C90:E90)/thsnd</f>
        <v>63326.666666666664</v>
      </c>
      <c r="H33" s="40">
        <f>+E33</f>
        <v>0.87041062801932367</v>
      </c>
      <c r="I33" s="45" t="str">
        <f>_xll.cmdty.udfs.BCD($C33,"Last")</f>
        <v>...</v>
      </c>
      <c r="K33" s="33">
        <f>+SUMIFS(usda!$L:$L,usda!$M:$M,home!K$17,usda!$H:$H,$C$8,usda!$F:$F,home!$B33,usda!$B:$B,home!$C$9)</f>
        <v>510000</v>
      </c>
      <c r="L33" s="33">
        <f>+SUMIFS(usda!$L:$L,usda!$M:$M,home!L$17,usda!$H:$H,$C$8,usda!$F:$F,home!$B33,usda!$B:$B,home!$C$9)</f>
        <v>440000</v>
      </c>
      <c r="M33" s="33">
        <f>+SUMIFS(usda!$L:$L,usda!$M:$M,home!M$17,usda!$H:$H,$C$8,usda!$F:$F,home!$B33,usda!$B:$B,home!$C$9)/thsnd</f>
        <v>73480</v>
      </c>
      <c r="O33" s="57">
        <f>+IFERROR(IF(K33&gt;L33,K33*H33,L33),"")</f>
        <v>443909.4202898551</v>
      </c>
      <c r="P33" s="58">
        <f>+IF(ISNUMBER(I33),I33,IF(F33=0,$C$11,F33*($C$11/$C$12)))</f>
        <v>144.1802501895375</v>
      </c>
      <c r="Q33" s="57">
        <f>+P33*O33/thsnd</f>
        <v>64002.971278883866</v>
      </c>
    </row>
    <row r="34" spans="1:17" x14ac:dyDescent="0.2">
      <c r="A34" s="1">
        <f t="shared" si="0"/>
        <v>17</v>
      </c>
      <c r="B34" s="5" t="str">
        <f t="shared" si="1"/>
        <v>MICHIGAN</v>
      </c>
      <c r="C34" s="35" t="str">
        <f>+IFERROR(INDEX(index!$C$13:$C$17,MATCH(home!$C$8,cropType,0),1)&amp;"YA"&amp;INDEX(index!$C$25:$C$66,MATCH(home!$B34,states,0),1)&amp;".CM","")</f>
        <v>ZCYAMI.CM</v>
      </c>
      <c r="D34" s="35" t="str">
        <f>+IFERROR(INDEX(index!$C$13:$C$17,MATCH(home!$C$8,cropType,0),1)&amp;"PA"&amp;INDEX(index!$C$25:$C$66,MATCH(home!$B34,states,0),1)&amp;".CM","")</f>
        <v>ZCPAMI.CM</v>
      </c>
      <c r="E34" s="30">
        <f>+IFERROR(AVERAGE(O91:Q91),"")</f>
        <v>0.84449275362318843</v>
      </c>
      <c r="F34" s="38">
        <f>+AVERAGE(F91:H91)</f>
        <v>156.33333333333334</v>
      </c>
      <c r="G34" s="29">
        <f>+AVERAGE(C91:E91)/thsnd</f>
        <v>305870</v>
      </c>
      <c r="H34" s="40">
        <f>+E34</f>
        <v>0.84449275362318843</v>
      </c>
      <c r="I34" s="45">
        <f>_xll.cmdty.udfs.BCD($C34,"Last")</f>
        <v>142.63999999999999</v>
      </c>
      <c r="K34" s="33">
        <f>+SUMIFS(usda!$L:$L,usda!$M:$M,home!K$17,usda!$H:$H,$C$8,usda!$F:$F,home!$B34,usda!$B:$B,home!$C$9)</f>
        <v>2050000</v>
      </c>
      <c r="L34" s="33">
        <f>+SUMIFS(usda!$L:$L,usda!$M:$M,home!L$17,usda!$H:$H,$C$8,usda!$F:$F,home!$B34,usda!$B:$B,home!$C$9)</f>
        <v>1740000</v>
      </c>
      <c r="M34" s="33">
        <f>+SUMIFS(usda!$L:$L,usda!$M:$M,home!M$17,usda!$H:$H,$C$8,usda!$F:$F,home!$B34,usda!$B:$B,home!$C$9)/thsnd</f>
        <v>269700</v>
      </c>
      <c r="O34" s="57">
        <f>+IFERROR(IF(K34&gt;L34,K34*H34,L34),"")</f>
        <v>1731210.1449275364</v>
      </c>
      <c r="P34" s="58">
        <f>+IF(ISNUMBER(I34),I34,IF(F34=0,$C$11,F34*($C$11/$C$12)))</f>
        <v>142.63999999999999</v>
      </c>
      <c r="Q34" s="57">
        <f>+P34*O34/thsnd</f>
        <v>246939.81507246374</v>
      </c>
    </row>
    <row r="35" spans="1:17" x14ac:dyDescent="0.2">
      <c r="A35" s="1">
        <f t="shared" si="0"/>
        <v>18</v>
      </c>
      <c r="B35" s="5" t="str">
        <f t="shared" si="1"/>
        <v>MINNESOTA</v>
      </c>
      <c r="C35" s="35" t="str">
        <f>+IFERROR(INDEX(index!$C$13:$C$17,MATCH(home!$C$8,cropType,0),1)&amp;"YA"&amp;INDEX(index!$C$25:$C$66,MATCH(home!$B35,states,0),1)&amp;".CM","")</f>
        <v>ZCYAMN.CM</v>
      </c>
      <c r="D35" s="35" t="str">
        <f>+IFERROR(INDEX(index!$C$13:$C$17,MATCH(home!$C$8,cropType,0),1)&amp;"PA"&amp;INDEX(index!$C$25:$C$66,MATCH(home!$B35,states,0),1)&amp;".CM","")</f>
        <v>ZCPAMN.CM</v>
      </c>
      <c r="E35" s="30">
        <f>+IFERROR(AVERAGE(O92:Q92),"")</f>
        <v>0.9475576383031612</v>
      </c>
      <c r="F35" s="38">
        <f>+AVERAGE(F92:H92)</f>
        <v>189.66666666666666</v>
      </c>
      <c r="G35" s="29">
        <f>+AVERAGE(C92:E92)/thsnd</f>
        <v>1462466.6666666667</v>
      </c>
      <c r="H35" s="40">
        <f>+E35</f>
        <v>0.9475576383031612</v>
      </c>
      <c r="I35" s="45">
        <f>_xll.cmdty.udfs.BCD($C35,"Last")</f>
        <v>169.94</v>
      </c>
      <c r="K35" s="33">
        <f>+SUMIFS(usda!$L:$L,usda!$M:$M,home!K$17,usda!$H:$H,$C$8,usda!$F:$F,home!$B35,usda!$B:$B,home!$C$9)</f>
        <v>7800000</v>
      </c>
      <c r="L35" s="33">
        <f>+SUMIFS(usda!$L:$L,usda!$M:$M,home!L$17,usda!$H:$H,$C$8,usda!$F:$F,home!$B35,usda!$B:$B,home!$C$9)</f>
        <v>7310000</v>
      </c>
      <c r="M35" s="33">
        <f>+SUMIFS(usda!$L:$L,usda!$M:$M,home!M$17,usda!$H:$H,$C$8,usda!$F:$F,home!$B35,usda!$B:$B,home!$C$9)/thsnd</f>
        <v>1264630</v>
      </c>
      <c r="O35" s="57">
        <f>+IFERROR(IF(K35&gt;L35,K35*H35,L35),"")</f>
        <v>7390949.5787646575</v>
      </c>
      <c r="P35" s="58">
        <f>+IF(ISNUMBER(I35),I35,IF(F35=0,$C$11,F35*($C$11/$C$12)))</f>
        <v>169.94</v>
      </c>
      <c r="Q35" s="57">
        <f>+P35*O35/thsnd</f>
        <v>1256017.9714152657</v>
      </c>
    </row>
    <row r="36" spans="1:17" x14ac:dyDescent="0.2">
      <c r="A36" s="1">
        <f t="shared" si="0"/>
        <v>19</v>
      </c>
      <c r="B36" s="5" t="str">
        <f t="shared" si="1"/>
        <v>MISSISSIPPI</v>
      </c>
      <c r="C36" s="35" t="str">
        <f>+IFERROR(INDEX(index!$C$13:$C$17,MATCH(home!$C$8,cropType,0),1)&amp;"YA"&amp;INDEX(index!$C$25:$C$66,MATCH(home!$B36,states,0),1)&amp;".CM","")</f>
        <v>ZCYAMS.CM</v>
      </c>
      <c r="D36" s="35" t="str">
        <f>+IFERROR(INDEX(index!$C$13:$C$17,MATCH(home!$C$8,cropType,0),1)&amp;"PA"&amp;INDEX(index!$C$25:$C$66,MATCH(home!$B36,states,0),1)&amp;".CM","")</f>
        <v>ZCPAMS.CM</v>
      </c>
      <c r="E36" s="30">
        <f>+IFERROR(AVERAGE(O93:Q93),"")</f>
        <v>0.96342948717948718</v>
      </c>
      <c r="F36" s="38">
        <f>+AVERAGE(F93:H93)</f>
        <v>180</v>
      </c>
      <c r="G36" s="29">
        <f>+AVERAGE(C93:E93)/thsnd</f>
        <v>100015</v>
      </c>
      <c r="H36" s="40">
        <f>+E36</f>
        <v>0.96342948717948718</v>
      </c>
      <c r="I36" s="45" t="str">
        <f>_xll.cmdty.udfs.BCD($C36,"Last")</f>
        <v>...</v>
      </c>
      <c r="K36" s="33">
        <f>+SUMIFS(usda!$L:$L,usda!$M:$M,home!K$17,usda!$H:$H,$C$8,usda!$F:$F,home!$B36,usda!$B:$B,home!$C$9)</f>
        <v>660000</v>
      </c>
      <c r="L36" s="33">
        <f>+SUMIFS(usda!$L:$L,usda!$M:$M,home!L$17,usda!$H:$H,$C$8,usda!$F:$F,home!$B36,usda!$B:$B,home!$C$9)</f>
        <v>625000</v>
      </c>
      <c r="M36" s="33">
        <f>+SUMIFS(usda!$L:$L,usda!$M:$M,home!M$17,usda!$H:$H,$C$8,usda!$F:$F,home!$B36,usda!$B:$B,home!$C$9)/thsnd</f>
        <v>108750</v>
      </c>
      <c r="O36" s="57">
        <f>+IFERROR(IF(K36&gt;L36,K36*H36,L36),"")</f>
        <v>635863.4615384615</v>
      </c>
      <c r="P36" s="58">
        <f>+IF(ISNUMBER(I36),I36,IF(F36=0,$C$11,F36*($C$11/$C$12)))</f>
        <v>165.65390447308567</v>
      </c>
      <c r="Q36" s="57">
        <f>+P36*O36/thsnd</f>
        <v>105333.26511561789</v>
      </c>
    </row>
    <row r="37" spans="1:17" x14ac:dyDescent="0.2">
      <c r="A37" s="1">
        <f t="shared" si="0"/>
        <v>20</v>
      </c>
      <c r="B37" s="5" t="str">
        <f t="shared" si="1"/>
        <v>MISSOURI</v>
      </c>
      <c r="C37" s="35" t="str">
        <f>+IFERROR(INDEX(index!$C$13:$C$17,MATCH(home!$C$8,cropType,0),1)&amp;"YA"&amp;INDEX(index!$C$25:$C$66,MATCH(home!$B37,states,0),1)&amp;".CM","")</f>
        <v>ZCYAMO.CM</v>
      </c>
      <c r="D37" s="35" t="str">
        <f>+IFERROR(INDEX(index!$C$13:$C$17,MATCH(home!$C$8,cropType,0),1)&amp;"PA"&amp;INDEX(index!$C$25:$C$66,MATCH(home!$B37,states,0),1)&amp;".CM","")</f>
        <v>ZCPAMO.CM</v>
      </c>
      <c r="E37" s="30">
        <f>+IFERROR(AVERAGE(O94:Q94),"")</f>
        <v>0.95540501131959632</v>
      </c>
      <c r="F37" s="38">
        <f>+AVERAGE(F94:H94)</f>
        <v>157.66666666666666</v>
      </c>
      <c r="G37" s="29">
        <f>+AVERAGE(C94:E94)/thsnd</f>
        <v>529733.33333333326</v>
      </c>
      <c r="H37" s="40">
        <f>+E37</f>
        <v>0.95540501131959632</v>
      </c>
      <c r="I37" s="45">
        <f>_xll.cmdty.udfs.BCD($C37,"Last")</f>
        <v>157.65</v>
      </c>
      <c r="K37" s="33">
        <f>+SUMIFS(usda!$L:$L,usda!$M:$M,home!K$17,usda!$H:$H,$C$8,usda!$F:$F,home!$B37,usda!$B:$B,home!$C$9)</f>
        <v>3250000</v>
      </c>
      <c r="L37" s="33">
        <f>+SUMIFS(usda!$L:$L,usda!$M:$M,home!L$17,usda!$H:$H,$C$8,usda!$F:$F,home!$B37,usda!$B:$B,home!$C$9)</f>
        <v>3050000</v>
      </c>
      <c r="M37" s="33">
        <f>+SUMIFS(usda!$L:$L,usda!$M:$M,home!M$17,usda!$H:$H,$C$8,usda!$F:$F,home!$B37,usda!$B:$B,home!$C$9)/thsnd</f>
        <v>472750</v>
      </c>
      <c r="O37" s="57">
        <f>+IFERROR(IF(K37&gt;L37,K37*H37,L37),"")</f>
        <v>3105066.286788688</v>
      </c>
      <c r="P37" s="58">
        <f>+IF(ISNUMBER(I37),I37,IF(F37=0,$C$11,F37*($C$11/$C$12)))</f>
        <v>157.65</v>
      </c>
      <c r="Q37" s="57">
        <f>+P37*O37/thsnd</f>
        <v>489513.70011223666</v>
      </c>
    </row>
    <row r="38" spans="1:17" x14ac:dyDescent="0.2">
      <c r="A38" s="1">
        <f t="shared" si="0"/>
        <v>21</v>
      </c>
      <c r="B38" s="5" t="str">
        <f t="shared" si="1"/>
        <v>MONTANA</v>
      </c>
      <c r="C38" s="35" t="str">
        <f>+IFERROR(INDEX(index!$C$13:$C$17,MATCH(home!$C$8,cropType,0),1)&amp;"YA"&amp;INDEX(index!$C$25:$C$66,MATCH(home!$B38,states,0),1)&amp;".CM","")</f>
        <v>ZCYAMT.CM</v>
      </c>
      <c r="D38" s="35" t="str">
        <f>+IFERROR(INDEX(index!$C$13:$C$17,MATCH(home!$C$8,cropType,0),1)&amp;"PA"&amp;INDEX(index!$C$25:$C$66,MATCH(home!$B38,states,0),1)&amp;".CM","")</f>
        <v>ZCPAMT.CM</v>
      </c>
      <c r="E38" s="30">
        <f>+IFERROR(AVERAGE(O95:Q95),"")</f>
        <v>0.54492753623188406</v>
      </c>
      <c r="F38" s="38">
        <f>+AVERAGE(F95:H95)</f>
        <v>85</v>
      </c>
      <c r="G38" s="29">
        <f>+AVERAGE(C95:E95)/thsnd</f>
        <v>5276.666666666667</v>
      </c>
      <c r="H38" s="40">
        <f>+E38</f>
        <v>0.54492753623188406</v>
      </c>
      <c r="I38" s="45" t="str">
        <f>_xll.cmdty.udfs.BCD($C38,"Last")</f>
        <v>...</v>
      </c>
      <c r="K38" s="33">
        <f>+SUMIFS(usda!$L:$L,usda!$M:$M,home!K$17,usda!$H:$H,$C$8,usda!$F:$F,home!$B38,usda!$B:$B,home!$C$9)</f>
        <v>115000</v>
      </c>
      <c r="L38" s="33">
        <f>+SUMIFS(usda!$L:$L,usda!$M:$M,home!L$17,usda!$H:$H,$C$8,usda!$F:$F,home!$B38,usda!$B:$B,home!$C$9)</f>
        <v>62000</v>
      </c>
      <c r="M38" s="33">
        <f>+SUMIFS(usda!$L:$L,usda!$M:$M,home!M$17,usda!$H:$H,$C$8,usda!$F:$F,home!$B38,usda!$B:$B,home!$C$9)/thsnd</f>
        <v>0</v>
      </c>
      <c r="O38" s="57">
        <f>+IFERROR(IF(K38&gt;L38,K38*H38,L38),"")</f>
        <v>62666.666666666664</v>
      </c>
      <c r="P38" s="58">
        <f>+IF(ISNUMBER(I38),I38,IF(F38=0,$C$11,F38*($C$11/$C$12)))</f>
        <v>78.225454890068235</v>
      </c>
      <c r="Q38" s="57">
        <f>+P38*O38/thsnd</f>
        <v>4902.1285064442764</v>
      </c>
    </row>
    <row r="39" spans="1:17" x14ac:dyDescent="0.2">
      <c r="A39" s="1">
        <f t="shared" si="0"/>
        <v>22</v>
      </c>
      <c r="B39" s="5" t="str">
        <f t="shared" si="1"/>
        <v>NEBRASKA</v>
      </c>
      <c r="C39" s="35" t="str">
        <f>+IFERROR(INDEX(index!$C$13:$C$17,MATCH(home!$C$8,cropType,0),1)&amp;"YA"&amp;INDEX(index!$C$25:$C$66,MATCH(home!$B39,states,0),1)&amp;".CM","")</f>
        <v>ZCYANE.CM</v>
      </c>
      <c r="D39" s="35" t="str">
        <f>+IFERROR(INDEX(index!$C$13:$C$17,MATCH(home!$C$8,cropType,0),1)&amp;"PA"&amp;INDEX(index!$C$25:$C$66,MATCH(home!$B39,states,0),1)&amp;".CM","")</f>
        <v>ZCPANE.CM</v>
      </c>
      <c r="E39" s="30">
        <f>+IFERROR(AVERAGE(O96:Q96),"")</f>
        <v>0.9710522678011948</v>
      </c>
      <c r="F39" s="38">
        <f>+AVERAGE(F96:H96)</f>
        <v>183.66666666666666</v>
      </c>
      <c r="G39" s="29">
        <f>+AVERAGE(C96:E96)/thsnd</f>
        <v>1723573.3333333333</v>
      </c>
      <c r="H39" s="40">
        <f>+E39</f>
        <v>0.9710522678011948</v>
      </c>
      <c r="I39" s="45">
        <f>_xll.cmdty.udfs.BCD($C39,"Last")</f>
        <v>190.92</v>
      </c>
      <c r="K39" s="33">
        <f>+SUMIFS(usda!$L:$L,usda!$M:$M,home!K$17,usda!$H:$H,$C$8,usda!$F:$F,home!$B39,usda!$B:$B,home!$C$9)</f>
        <v>10100000</v>
      </c>
      <c r="L39" s="33">
        <f>+SUMIFS(usda!$L:$L,usda!$M:$M,home!L$17,usda!$H:$H,$C$8,usda!$F:$F,home!$B39,usda!$B:$B,home!$C$9)</f>
        <v>9750000</v>
      </c>
      <c r="M39" s="33">
        <f>+SUMIFS(usda!$L:$L,usda!$M:$M,home!M$17,usda!$H:$H,$C$8,usda!$F:$F,home!$B39,usda!$B:$B,home!$C$9)/thsnd</f>
        <v>1813500</v>
      </c>
      <c r="O39" s="57">
        <f>+IFERROR(IF(K39&gt;L39,K39*H39,L39),"")</f>
        <v>9807627.9047920667</v>
      </c>
      <c r="P39" s="58">
        <f>+IF(ISNUMBER(I39),I39,IF(F39=0,$C$11,F39*($C$11/$C$12)))</f>
        <v>190.92</v>
      </c>
      <c r="Q39" s="57">
        <f>+P39*O39/thsnd</f>
        <v>1872472.3195829012</v>
      </c>
    </row>
    <row r="40" spans="1:17" x14ac:dyDescent="0.2">
      <c r="A40" s="1">
        <f t="shared" si="0"/>
        <v>23</v>
      </c>
      <c r="B40" s="5" t="str">
        <f t="shared" si="1"/>
        <v>NEW JERSEY</v>
      </c>
      <c r="C40" s="35" t="str">
        <f>+IFERROR(INDEX(index!$C$13:$C$17,MATCH(home!$C$8,cropType,0),1)&amp;"YA"&amp;INDEX(index!$C$25:$C$66,MATCH(home!$B40,states,0),1)&amp;".CM","")</f>
        <v>ZCYANJ.CM</v>
      </c>
      <c r="D40" s="35" t="str">
        <f>+IFERROR(INDEX(index!$C$13:$C$17,MATCH(home!$C$8,cropType,0),1)&amp;"PA"&amp;INDEX(index!$C$25:$C$66,MATCH(home!$B40,states,0),1)&amp;".CM","")</f>
        <v>ZCPANJ.CM</v>
      </c>
      <c r="E40" s="30">
        <f>+IFERROR(AVERAGE(O97:Q97),"")</f>
        <v>0.88127104377104371</v>
      </c>
      <c r="F40" s="38">
        <f>+AVERAGE(F97:H97)</f>
        <v>151</v>
      </c>
      <c r="G40" s="29">
        <f>+AVERAGE(C97:E97)/thsnd</f>
        <v>10195.333333333334</v>
      </c>
      <c r="H40" s="40">
        <f>+E40</f>
        <v>0.88127104377104371</v>
      </c>
      <c r="I40" s="45" t="str">
        <f>_xll.cmdty.udfs.BCD($C40,"Last")</f>
        <v>...</v>
      </c>
      <c r="K40" s="33">
        <f>+SUMIFS(usda!$L:$L,usda!$M:$M,home!K$17,usda!$H:$H,$C$8,usda!$F:$F,home!$B40,usda!$B:$B,home!$C$9)</f>
        <v>77000</v>
      </c>
      <c r="L40" s="33">
        <f>+SUMIFS(usda!$L:$L,usda!$M:$M,home!L$17,usda!$H:$H,$C$8,usda!$F:$F,home!$B40,usda!$B:$B,home!$C$9)</f>
        <v>63000</v>
      </c>
      <c r="M40" s="33">
        <f>+SUMIFS(usda!$L:$L,usda!$M:$M,home!M$17,usda!$H:$H,$C$8,usda!$F:$F,home!$B40,usda!$B:$B,home!$C$9)/thsnd</f>
        <v>0</v>
      </c>
      <c r="O40" s="57">
        <f>+IFERROR(IF(K40&gt;L40,K40*H40,L40),"")</f>
        <v>67857.870370370365</v>
      </c>
      <c r="P40" s="58">
        <f>+IF(ISNUMBER(I40),I40,IF(F40=0,$C$11,F40*($C$11/$C$12)))</f>
        <v>138.96521986353298</v>
      </c>
      <c r="Q40" s="57">
        <f>+P40*O40/thsnd</f>
        <v>9429.8838754896369</v>
      </c>
    </row>
    <row r="41" spans="1:17" x14ac:dyDescent="0.2">
      <c r="A41" s="1">
        <f t="shared" si="0"/>
        <v>24</v>
      </c>
      <c r="B41" s="5" t="str">
        <f t="shared" si="1"/>
        <v>NEW MEXICO</v>
      </c>
      <c r="C41" s="35" t="str">
        <f>+IFERROR(INDEX(index!$C$13:$C$17,MATCH(home!$C$8,cropType,0),1)&amp;"YA"&amp;INDEX(index!$C$25:$C$66,MATCH(home!$B41,states,0),1)&amp;".CM","")</f>
        <v>ZCYANM.CM</v>
      </c>
      <c r="D41" s="35" t="str">
        <f>+IFERROR(INDEX(index!$C$13:$C$17,MATCH(home!$C$8,cropType,0),1)&amp;"PA"&amp;INDEX(index!$C$25:$C$66,MATCH(home!$B41,states,0),1)&amp;".CM","")</f>
        <v>ZCPANM.CM</v>
      </c>
      <c r="E41" s="30">
        <f>+IFERROR(AVERAGE(O98:Q98),"")</f>
        <v>0.31497530864197532</v>
      </c>
      <c r="F41" s="38">
        <f>+AVERAGE(F98:H98)</f>
        <v>157</v>
      </c>
      <c r="G41" s="29">
        <f>+AVERAGE(C98:E98)/thsnd</f>
        <v>6152.333333333333</v>
      </c>
      <c r="H41" s="40">
        <f>+E41</f>
        <v>0.31497530864197532</v>
      </c>
      <c r="I41" s="45" t="str">
        <f>_xll.cmdty.udfs.BCD($C41,"Last")</f>
        <v>...</v>
      </c>
      <c r="K41" s="33">
        <f>+SUMIFS(usda!$L:$L,usda!$M:$M,home!K$17,usda!$H:$H,$C$8,usda!$F:$F,home!$B41,usda!$B:$B,home!$C$9)</f>
        <v>140000</v>
      </c>
      <c r="L41" s="33">
        <f>+SUMIFS(usda!$L:$L,usda!$M:$M,home!L$17,usda!$H:$H,$C$8,usda!$F:$F,home!$B41,usda!$B:$B,home!$C$9)</f>
        <v>41000</v>
      </c>
      <c r="M41" s="33">
        <f>+SUMIFS(usda!$L:$L,usda!$M:$M,home!M$17,usda!$H:$H,$C$8,usda!$F:$F,home!$B41,usda!$B:$B,home!$C$9)/thsnd</f>
        <v>0</v>
      </c>
      <c r="O41" s="57">
        <f>+IFERROR(IF(K41&gt;L41,K41*H41,L41),"")</f>
        <v>44096.543209876545</v>
      </c>
      <c r="P41" s="58">
        <f>+IF(ISNUMBER(I41),I41,IF(F41=0,$C$11,F41*($C$11/$C$12)))</f>
        <v>144.48701667930249</v>
      </c>
      <c r="Q41" s="57">
        <f>+P41*O41/thsnd</f>
        <v>6371.3779742650149</v>
      </c>
    </row>
    <row r="42" spans="1:17" x14ac:dyDescent="0.2">
      <c r="A42" s="1">
        <f t="shared" si="0"/>
        <v>25</v>
      </c>
      <c r="B42" s="5" t="str">
        <f t="shared" si="1"/>
        <v>NEW YORK</v>
      </c>
      <c r="C42" s="35" t="str">
        <f>+IFERROR(INDEX(index!$C$13:$C$17,MATCH(home!$C$8,cropType,0),1)&amp;"YA"&amp;INDEX(index!$C$25:$C$66,MATCH(home!$B42,states,0),1)&amp;".CM","")</f>
        <v>ZCYANY.CM</v>
      </c>
      <c r="D42" s="35" t="str">
        <f>+IFERROR(INDEX(index!$C$13:$C$17,MATCH(home!$C$8,cropType,0),1)&amp;"PA"&amp;INDEX(index!$C$25:$C$66,MATCH(home!$B42,states,0),1)&amp;".CM","")</f>
        <v>ZCPANY.CM</v>
      </c>
      <c r="E42" s="30">
        <f>+IFERROR(AVERAGE(O99:Q99),"")</f>
        <v>0.52984848484848479</v>
      </c>
      <c r="F42" s="38">
        <f>+AVERAGE(F99:H99)</f>
        <v>149.66666666666666</v>
      </c>
      <c r="G42" s="29">
        <f>+AVERAGE(C99:E99)/thsnd</f>
        <v>84723.333333333328</v>
      </c>
      <c r="H42" s="40">
        <f>+E42</f>
        <v>0.52984848484848479</v>
      </c>
      <c r="I42" s="45" t="str">
        <f>_xll.cmdty.udfs.BCD($C42,"Last")</f>
        <v>...</v>
      </c>
      <c r="K42" s="33">
        <f>+SUMIFS(usda!$L:$L,usda!$M:$M,home!K$17,usda!$H:$H,$C$8,usda!$F:$F,home!$B42,usda!$B:$B,home!$C$9)</f>
        <v>1010000</v>
      </c>
      <c r="L42" s="33">
        <f>+SUMIFS(usda!$L:$L,usda!$M:$M,home!L$17,usda!$H:$H,$C$8,usda!$F:$F,home!$B42,usda!$B:$B,home!$C$9)</f>
        <v>530000</v>
      </c>
      <c r="M42" s="33">
        <f>+SUMIFS(usda!$L:$L,usda!$M:$M,home!M$17,usda!$H:$H,$C$8,usda!$F:$F,home!$B42,usda!$B:$B,home!$C$9)/thsnd</f>
        <v>81090</v>
      </c>
      <c r="O42" s="57">
        <f>+IFERROR(IF(K42&gt;L42,K42*H42,L42),"")</f>
        <v>535146.96969696961</v>
      </c>
      <c r="P42" s="58">
        <f>+IF(ISNUMBER(I42),I42,IF(F42=0,$C$11,F42*($C$11/$C$12)))</f>
        <v>137.73815390447308</v>
      </c>
      <c r="Q42" s="57">
        <f>+P42*O42/thsnd</f>
        <v>73710.155673633592</v>
      </c>
    </row>
    <row r="43" spans="1:17" x14ac:dyDescent="0.2">
      <c r="A43" s="1">
        <f t="shared" si="0"/>
        <v>26</v>
      </c>
      <c r="B43" s="5" t="str">
        <f t="shared" si="1"/>
        <v>NORTH CAROLINA</v>
      </c>
      <c r="C43" s="35" t="str">
        <f>+IFERROR(INDEX(index!$C$13:$C$17,MATCH(home!$C$8,cropType,0),1)&amp;"YA"&amp;INDEX(index!$C$25:$C$66,MATCH(home!$B43,states,0),1)&amp;".CM","")</f>
        <v>ZCYANC.CM</v>
      </c>
      <c r="D43" s="35" t="str">
        <f>+IFERROR(INDEX(index!$C$13:$C$17,MATCH(home!$C$8,cropType,0),1)&amp;"PA"&amp;INDEX(index!$C$25:$C$66,MATCH(home!$B43,states,0),1)&amp;".CM","")</f>
        <v>ZCPANC.CM</v>
      </c>
      <c r="E43" s="30">
        <f>+IFERROR(AVERAGE(O100:Q100),"")</f>
        <v>0.931969378935671</v>
      </c>
      <c r="F43" s="38">
        <f>+AVERAGE(F100:H100)</f>
        <v>128</v>
      </c>
      <c r="G43" s="29">
        <f>+AVERAGE(C100:E100)/thsnd</f>
        <v>111443.33333333333</v>
      </c>
      <c r="H43" s="40">
        <f>+E43</f>
        <v>0.931969378935671</v>
      </c>
      <c r="I43" s="45">
        <f>_xll.cmdty.udfs.BCD($C43,"Last")</f>
        <v>135.94</v>
      </c>
      <c r="K43" s="33">
        <f>+SUMIFS(usda!$L:$L,usda!$M:$M,home!K$17,usda!$H:$H,$C$8,usda!$F:$F,home!$B43,usda!$B:$B,home!$C$9)</f>
        <v>990000</v>
      </c>
      <c r="L43" s="33">
        <f>+SUMIFS(usda!$L:$L,usda!$M:$M,home!L$17,usda!$H:$H,$C$8,usda!$F:$F,home!$B43,usda!$B:$B,home!$C$9)</f>
        <v>910000</v>
      </c>
      <c r="M43" s="33">
        <f>+SUMIFS(usda!$L:$L,usda!$M:$M,home!M$17,usda!$H:$H,$C$8,usda!$F:$F,home!$B43,usda!$B:$B,home!$C$9)/thsnd</f>
        <v>100100</v>
      </c>
      <c r="O43" s="57">
        <f>+IFERROR(IF(K43&gt;L43,K43*H43,L43),"")</f>
        <v>922649.68514631432</v>
      </c>
      <c r="P43" s="58">
        <f>+IF(ISNUMBER(I43),I43,IF(F43=0,$C$11,F43*($C$11/$C$12)))</f>
        <v>135.94</v>
      </c>
      <c r="Q43" s="57">
        <f>+P43*O43/thsnd</f>
        <v>125424.99819878997</v>
      </c>
    </row>
    <row r="44" spans="1:17" x14ac:dyDescent="0.2">
      <c r="A44" s="1">
        <f t="shared" si="0"/>
        <v>27</v>
      </c>
      <c r="B44" s="5" t="str">
        <f t="shared" si="1"/>
        <v>NORTH DAKOTA</v>
      </c>
      <c r="C44" s="35" t="str">
        <f>+IFERROR(INDEX(index!$C$13:$C$17,MATCH(home!$C$8,cropType,0),1)&amp;"YA"&amp;INDEX(index!$C$25:$C$66,MATCH(home!$B44,states,0),1)&amp;".CM","")</f>
        <v>ZCYAND.CM</v>
      </c>
      <c r="D44" s="35" t="str">
        <f>+IFERROR(INDEX(index!$C$13:$C$17,MATCH(home!$C$8,cropType,0),1)&amp;"PA"&amp;INDEX(index!$C$25:$C$66,MATCH(home!$B44,states,0),1)&amp;".CM","")</f>
        <v>ZCPAND.CM</v>
      </c>
      <c r="E44" s="30">
        <f>+IFERROR(AVERAGE(O101:Q101),"")</f>
        <v>0.94080975385323207</v>
      </c>
      <c r="F44" s="38">
        <f>+AVERAGE(F101:H101)</f>
        <v>150</v>
      </c>
      <c r="G44" s="29">
        <f>+AVERAGE(C101:E101)/thsnd</f>
        <v>471306.66666666669</v>
      </c>
      <c r="H44" s="40">
        <f>+E44</f>
        <v>0.94080975385323207</v>
      </c>
      <c r="I44" s="45">
        <f>_xll.cmdty.udfs.BCD($C44,"Last")</f>
        <v>136.71</v>
      </c>
      <c r="K44" s="33">
        <f>+SUMIFS(usda!$L:$L,usda!$M:$M,home!K$17,usda!$H:$H,$C$8,usda!$F:$F,home!$B44,usda!$B:$B,home!$C$9)</f>
        <v>3550000</v>
      </c>
      <c r="L44" s="33">
        <f>+SUMIFS(usda!$L:$L,usda!$M:$M,home!L$17,usda!$H:$H,$C$8,usda!$F:$F,home!$B44,usda!$B:$B,home!$C$9)</f>
        <v>3310000</v>
      </c>
      <c r="M44" s="33">
        <f>+SUMIFS(usda!$L:$L,usda!$M:$M,home!M$17,usda!$H:$H,$C$8,usda!$F:$F,home!$B44,usda!$B:$B,home!$C$9)/thsnd</f>
        <v>483260</v>
      </c>
      <c r="O44" s="57">
        <f>+IFERROR(IF(K44&gt;L44,K44*H44,L44),"")</f>
        <v>3339874.6261789738</v>
      </c>
      <c r="P44" s="58">
        <f>+IF(ISNUMBER(I44),I44,IF(F44=0,$C$11,F44*($C$11/$C$12)))</f>
        <v>136.71</v>
      </c>
      <c r="Q44" s="57">
        <f>+P44*O44/thsnd</f>
        <v>456594.26014492754</v>
      </c>
    </row>
    <row r="45" spans="1:17" x14ac:dyDescent="0.2">
      <c r="A45" s="1">
        <f t="shared" si="0"/>
        <v>28</v>
      </c>
      <c r="B45" s="5" t="str">
        <f t="shared" si="1"/>
        <v>OHIO</v>
      </c>
      <c r="C45" s="35" t="str">
        <f>+IFERROR(INDEX(index!$C$13:$C$17,MATCH(home!$C$8,cropType,0),1)&amp;"YA"&amp;INDEX(index!$C$25:$C$66,MATCH(home!$B45,states,0),1)&amp;".CM","")</f>
        <v>ZCYAOH.CM</v>
      </c>
      <c r="D45" s="35" t="str">
        <f>+IFERROR(INDEX(index!$C$13:$C$17,MATCH(home!$C$8,cropType,0),1)&amp;"PA"&amp;INDEX(index!$C$25:$C$66,MATCH(home!$B45,states,0),1)&amp;".CM","")</f>
        <v>ZCPAOH.CM</v>
      </c>
      <c r="E45" s="30">
        <f>+IFERROR(AVERAGE(O102:Q102),"")</f>
        <v>0.93296839862705649</v>
      </c>
      <c r="F45" s="38">
        <f>+AVERAGE(F102:H102)</f>
        <v>174.33333333333334</v>
      </c>
      <c r="G45" s="29">
        <f>+AVERAGE(C102:E102)/thsnd</f>
        <v>566450</v>
      </c>
      <c r="H45" s="40">
        <f>+E45</f>
        <v>0.93296839862705649</v>
      </c>
      <c r="I45" s="45">
        <f>_xll.cmdty.udfs.BCD($C45,"Last")</f>
        <v>137.13999999999999</v>
      </c>
      <c r="K45" s="33">
        <f>+SUMIFS(usda!$L:$L,usda!$M:$M,home!K$17,usda!$H:$H,$C$8,usda!$F:$F,home!$B45,usda!$B:$B,home!$C$9)</f>
        <v>2800000</v>
      </c>
      <c r="L45" s="33">
        <f>+SUMIFS(usda!$L:$L,usda!$M:$M,home!L$17,usda!$H:$H,$C$8,usda!$F:$F,home!$B45,usda!$B:$B,home!$C$9)</f>
        <v>2590000</v>
      </c>
      <c r="M45" s="33">
        <f>+SUMIFS(usda!$L:$L,usda!$M:$M,home!M$17,usda!$H:$H,$C$8,usda!$F:$F,home!$B45,usda!$B:$B,home!$C$9)/thsnd</f>
        <v>414400</v>
      </c>
      <c r="O45" s="57">
        <f>+IFERROR(IF(K45&gt;L45,K45*H45,L45),"")</f>
        <v>2612311.5161557584</v>
      </c>
      <c r="P45" s="58">
        <f>+IF(ISNUMBER(I45),I45,IF(F45=0,$C$11,F45*($C$11/$C$12)))</f>
        <v>137.13999999999999</v>
      </c>
      <c r="Q45" s="57">
        <f>+P45*O45/thsnd</f>
        <v>358252.40132560069</v>
      </c>
    </row>
    <row r="46" spans="1:17" x14ac:dyDescent="0.2">
      <c r="A46" s="1">
        <f t="shared" si="0"/>
        <v>29</v>
      </c>
      <c r="B46" s="5" t="str">
        <f t="shared" si="1"/>
        <v>OKLAHOMA</v>
      </c>
      <c r="C46" s="35" t="str">
        <f>+IFERROR(INDEX(index!$C$13:$C$17,MATCH(home!$C$8,cropType,0),1)&amp;"YA"&amp;INDEX(index!$C$25:$C$66,MATCH(home!$B46,states,0),1)&amp;".CM","")</f>
        <v>ZCYAOK.CM</v>
      </c>
      <c r="D46" s="35" t="str">
        <f>+IFERROR(INDEX(index!$C$13:$C$17,MATCH(home!$C$8,cropType,0),1)&amp;"PA"&amp;INDEX(index!$C$25:$C$66,MATCH(home!$B46,states,0),1)&amp;".CM","")</f>
        <v>ZCPAOK.CM</v>
      </c>
      <c r="E46" s="30">
        <f>+IFERROR(AVERAGE(O103:Q103),"")</f>
        <v>0.87380952380952381</v>
      </c>
      <c r="F46" s="38">
        <f>+AVERAGE(F103:H103)</f>
        <v>127</v>
      </c>
      <c r="G46" s="29">
        <f>+AVERAGE(C103:E103)/thsnd</f>
        <v>39433.333333333336</v>
      </c>
      <c r="H46" s="40">
        <f>+E46</f>
        <v>0.87380952380952381</v>
      </c>
      <c r="I46" s="45" t="str">
        <f>_xll.cmdty.udfs.BCD($C46,"Last")</f>
        <v>...</v>
      </c>
      <c r="K46" s="33">
        <f>+SUMIFS(usda!$L:$L,usda!$M:$M,home!K$17,usda!$H:$H,$C$8,usda!$F:$F,home!$B46,usda!$B:$B,home!$C$9)</f>
        <v>370000</v>
      </c>
      <c r="L46" s="33">
        <f>+SUMIFS(usda!$L:$L,usda!$M:$M,home!L$17,usda!$H:$H,$C$8,usda!$F:$F,home!$B46,usda!$B:$B,home!$C$9)</f>
        <v>325000</v>
      </c>
      <c r="M46" s="33">
        <f>+SUMIFS(usda!$L:$L,usda!$M:$M,home!M$17,usda!$H:$H,$C$8,usda!$F:$F,home!$B46,usda!$B:$B,home!$C$9)/thsnd</f>
        <v>46150</v>
      </c>
      <c r="O46" s="57">
        <f>+IFERROR(IF(K46&gt;L46,K46*H46,L46),"")</f>
        <v>323309.52380952379</v>
      </c>
      <c r="P46" s="58">
        <f>+IF(ISNUMBER(I46),I46,IF(F46=0,$C$11,F46*($C$11/$C$12)))</f>
        <v>116.87803260045489</v>
      </c>
      <c r="Q46" s="57">
        <f>+P46*O46/thsnd</f>
        <v>37787.781063847062</v>
      </c>
    </row>
    <row r="47" spans="1:17" x14ac:dyDescent="0.2">
      <c r="A47" s="1">
        <f t="shared" si="0"/>
        <v>30</v>
      </c>
      <c r="B47" s="5" t="str">
        <f t="shared" si="1"/>
        <v>OREGON</v>
      </c>
      <c r="C47" s="35" t="str">
        <f>+IFERROR(INDEX(index!$C$13:$C$17,MATCH(home!$C$8,cropType,0),1)&amp;"YA"&amp;INDEX(index!$C$25:$C$66,MATCH(home!$B47,states,0),1)&amp;".CM","")</f>
        <v>ZCYAOR.CM</v>
      </c>
      <c r="D47" s="35" t="str">
        <f>+IFERROR(INDEX(index!$C$13:$C$17,MATCH(home!$C$8,cropType,0),1)&amp;"PA"&amp;INDEX(index!$C$25:$C$66,MATCH(home!$B47,states,0),1)&amp;".CM","")</f>
        <v>ZCPAOR.CM</v>
      </c>
      <c r="E47" s="30">
        <f>+IFERROR(AVERAGE(O104:Q104),"")</f>
        <v>0.52254901960784317</v>
      </c>
      <c r="F47" s="38">
        <f>+AVERAGE(F104:H104)</f>
        <v>212.33333333333334</v>
      </c>
      <c r="G47" s="29">
        <f>+AVERAGE(C104:E104)/thsnd</f>
        <v>9024.3333333333339</v>
      </c>
      <c r="H47" s="40">
        <f>+E47</f>
        <v>0.52254901960784317</v>
      </c>
      <c r="I47" s="45" t="str">
        <f>_xll.cmdty.udfs.BCD($C47,"Last")</f>
        <v>...</v>
      </c>
      <c r="K47" s="33">
        <f>+SUMIFS(usda!$L:$L,usda!$M:$M,home!K$17,usda!$H:$H,$C$8,usda!$F:$F,home!$B47,usda!$B:$B,home!$C$9)</f>
        <v>80000</v>
      </c>
      <c r="L47" s="33">
        <f>+SUMIFS(usda!$L:$L,usda!$M:$M,home!L$17,usda!$H:$H,$C$8,usda!$F:$F,home!$B47,usda!$B:$B,home!$C$9)</f>
        <v>52000</v>
      </c>
      <c r="M47" s="33">
        <f>+SUMIFS(usda!$L:$L,usda!$M:$M,home!M$17,usda!$H:$H,$C$8,usda!$F:$F,home!$B47,usda!$B:$B,home!$C$9)/thsnd</f>
        <v>0</v>
      </c>
      <c r="O47" s="57">
        <f>+IFERROR(IF(K47&gt;L47,K47*H47,L47),"")</f>
        <v>41803.921568627455</v>
      </c>
      <c r="P47" s="58">
        <f>+IF(ISNUMBER(I47),I47,IF(F47=0,$C$11,F47*($C$11/$C$12)))</f>
        <v>195.4102539802881</v>
      </c>
      <c r="Q47" s="57">
        <f>+P47*O47/thsnd</f>
        <v>8168.9149310975345</v>
      </c>
    </row>
    <row r="48" spans="1:17" x14ac:dyDescent="0.2">
      <c r="A48" s="1">
        <f t="shared" si="0"/>
        <v>31</v>
      </c>
      <c r="B48" s="5" t="str">
        <f t="shared" si="1"/>
        <v>OTHER STATES</v>
      </c>
      <c r="C48" s="35" t="str">
        <f>+IFERROR(INDEX(index!$C$13:$C$17,MATCH(home!$C$8,cropType,0),1)&amp;"YA"&amp;INDEX(index!$C$25:$C$66,MATCH(home!$B48,states,0),1)&amp;".CM","")</f>
        <v>ZCYA.CM</v>
      </c>
      <c r="D48" s="35" t="str">
        <f>+IFERROR(INDEX(index!$C$13:$C$17,MATCH(home!$C$8,cropType,0),1)&amp;"PA"&amp;INDEX(index!$C$25:$C$66,MATCH(home!$B48,states,0),1)&amp;".CM","")</f>
        <v>ZCPA.CM</v>
      </c>
      <c r="E48" s="30" t="str">
        <f>+IFERROR(AVERAGE(O105:Q105),"")</f>
        <v/>
      </c>
      <c r="F48" s="38">
        <f>+AVERAGE(F105:H105)</f>
        <v>0</v>
      </c>
      <c r="G48" s="29">
        <f>+AVERAGE(C105:E105)/thsnd</f>
        <v>0</v>
      </c>
      <c r="H48" s="40" t="str">
        <f>+E48</f>
        <v/>
      </c>
      <c r="I48" s="45" t="str">
        <f>_xll.cmdty.udfs.BCD($C48,"Last")</f>
        <v>...</v>
      </c>
      <c r="K48" s="33">
        <f>+SUMIFS(usda!$L:$L,usda!$M:$M,home!K$17,usda!$H:$H,$C$8,usda!$F:$F,home!$B48,usda!$B:$B,home!$C$9)</f>
        <v>0</v>
      </c>
      <c r="L48" s="33">
        <f>+SUMIFS(usda!$L:$L,usda!$M:$M,home!L$17,usda!$H:$H,$C$8,usda!$F:$F,home!$B48,usda!$B:$B,home!$C$9)</f>
        <v>445000</v>
      </c>
      <c r="M48" s="33">
        <f>+SUMIFS(usda!$L:$L,usda!$M:$M,home!M$17,usda!$H:$H,$C$8,usda!$F:$F,home!$B48,usda!$B:$B,home!$C$9)/thsnd</f>
        <v>75720</v>
      </c>
      <c r="O48" s="57">
        <f>+IFERROR(IF(K48&gt;L48,K48*H48,L48),"")</f>
        <v>445000</v>
      </c>
      <c r="P48" s="58">
        <f>+IF(ISNUMBER(I48),I48,IF(F48=0,$C$11,F48*($C$11/$C$12)))</f>
        <v>161.85</v>
      </c>
      <c r="Q48" s="57">
        <f>+P48*O48/thsnd</f>
        <v>72023.25</v>
      </c>
    </row>
    <row r="49" spans="1:17" x14ac:dyDescent="0.2">
      <c r="A49" s="1">
        <f t="shared" si="0"/>
        <v>32</v>
      </c>
      <c r="B49" s="5" t="str">
        <f t="shared" si="1"/>
        <v>PENNSYLVANIA</v>
      </c>
      <c r="C49" s="35" t="str">
        <f>+IFERROR(INDEX(index!$C$13:$C$17,MATCH(home!$C$8,cropType,0),1)&amp;"YA"&amp;INDEX(index!$C$25:$C$66,MATCH(home!$B49,states,0),1)&amp;".CM","")</f>
        <v>ZCYAPA.CM</v>
      </c>
      <c r="D49" s="35" t="str">
        <f>+IFERROR(INDEX(index!$C$13:$C$17,MATCH(home!$C$8,cropType,0),1)&amp;"PA"&amp;INDEX(index!$C$25:$C$66,MATCH(home!$B49,states,0),1)&amp;".CM","")</f>
        <v>ZCPAPA.CM</v>
      </c>
      <c r="E49" s="30">
        <f>+IFERROR(AVERAGE(O106:Q106),"")</f>
        <v>0.68791887125220452</v>
      </c>
      <c r="F49" s="38">
        <f>+AVERAGE(F106:H106)</f>
        <v>143.33333333333334</v>
      </c>
      <c r="G49" s="29">
        <f>+AVERAGE(C106:E106)/thsnd</f>
        <v>134556.66666666666</v>
      </c>
      <c r="H49" s="40">
        <f>+E49</f>
        <v>0.68791887125220452</v>
      </c>
      <c r="I49" s="45">
        <f>_xll.cmdty.udfs.BCD($C49,"Last")</f>
        <v>151.81</v>
      </c>
      <c r="K49" s="33">
        <f>+SUMIFS(usda!$L:$L,usda!$M:$M,home!K$17,usda!$H:$H,$C$8,usda!$F:$F,home!$B49,usda!$B:$B,home!$C$9)</f>
        <v>1400000</v>
      </c>
      <c r="L49" s="33">
        <f>+SUMIFS(usda!$L:$L,usda!$M:$M,home!L$17,usda!$H:$H,$C$8,usda!$F:$F,home!$B49,usda!$B:$B,home!$C$9)</f>
        <v>960000</v>
      </c>
      <c r="M49" s="33">
        <f>+SUMIFS(usda!$L:$L,usda!$M:$M,home!M$17,usda!$H:$H,$C$8,usda!$F:$F,home!$B49,usda!$B:$B,home!$C$9)/thsnd</f>
        <v>153600</v>
      </c>
      <c r="O49" s="57">
        <f>+IFERROR(IF(K49&gt;L49,K49*H49,L49),"")</f>
        <v>963086.41975308629</v>
      </c>
      <c r="P49" s="58">
        <f>+IF(ISNUMBER(I49),I49,IF(F49=0,$C$11,F49*($C$11/$C$12)))</f>
        <v>151.81</v>
      </c>
      <c r="Q49" s="57">
        <f>+P49*O49/thsnd</f>
        <v>146206.14938271602</v>
      </c>
    </row>
    <row r="50" spans="1:17" x14ac:dyDescent="0.2">
      <c r="A50" s="1">
        <f t="shared" si="0"/>
        <v>33</v>
      </c>
      <c r="B50" s="5" t="str">
        <f t="shared" si="1"/>
        <v>SOUTH CAROLINA</v>
      </c>
      <c r="C50" s="35" t="str">
        <f>+IFERROR(INDEX(index!$C$13:$C$17,MATCH(home!$C$8,cropType,0),1)&amp;"YA"&amp;INDEX(index!$C$25:$C$66,MATCH(home!$B50,states,0),1)&amp;".CM","")</f>
        <v>ZCYASC.CM</v>
      </c>
      <c r="D50" s="35" t="str">
        <f>+IFERROR(INDEX(index!$C$13:$C$17,MATCH(home!$C$8,cropType,0),1)&amp;"PA"&amp;INDEX(index!$C$25:$C$66,MATCH(home!$B50,states,0),1)&amp;".CM","")</f>
        <v>ZCPASC.CM</v>
      </c>
      <c r="E50" s="30">
        <f>+IFERROR(AVERAGE(O107:Q107),"")</f>
        <v>0.92455648926237155</v>
      </c>
      <c r="F50" s="38">
        <f>+AVERAGE(F107:H107)</f>
        <v>130</v>
      </c>
      <c r="G50" s="29">
        <f>+AVERAGE(C107:E107)/thsnd</f>
        <v>42673.333333333336</v>
      </c>
      <c r="H50" s="40">
        <f>+E50</f>
        <v>0.92455648926237155</v>
      </c>
      <c r="I50" s="45" t="str">
        <f>_xll.cmdty.udfs.BCD($C50,"Last")</f>
        <v>...</v>
      </c>
      <c r="K50" s="33">
        <f>+SUMIFS(usda!$L:$L,usda!$M:$M,home!K$17,usda!$H:$H,$C$8,usda!$F:$F,home!$B50,usda!$B:$B,home!$C$9)</f>
        <v>380000</v>
      </c>
      <c r="L50" s="33">
        <f>+SUMIFS(usda!$L:$L,usda!$M:$M,home!L$17,usda!$H:$H,$C$8,usda!$F:$F,home!$B50,usda!$B:$B,home!$C$9)</f>
        <v>345000</v>
      </c>
      <c r="M50" s="33">
        <f>+SUMIFS(usda!$L:$L,usda!$M:$M,home!M$17,usda!$H:$H,$C$8,usda!$F:$F,home!$B50,usda!$B:$B,home!$C$9)/thsnd</f>
        <v>37950</v>
      </c>
      <c r="O50" s="57">
        <f>+IFERROR(IF(K50&gt;L50,K50*H50,L50),"")</f>
        <v>351331.46591970121</v>
      </c>
      <c r="P50" s="58">
        <f>+IF(ISNUMBER(I50),I50,IF(F50=0,$C$11,F50*($C$11/$C$12)))</f>
        <v>119.63893100833964</v>
      </c>
      <c r="Q50" s="57">
        <f>+P50*O50/thsnd</f>
        <v>42032.921012225961</v>
      </c>
    </row>
    <row r="51" spans="1:17" x14ac:dyDescent="0.2">
      <c r="A51" s="1">
        <f t="shared" si="0"/>
        <v>34</v>
      </c>
      <c r="B51" s="5" t="str">
        <f t="shared" si="1"/>
        <v>SOUTH DAKOTA</v>
      </c>
      <c r="C51" s="35" t="str">
        <f>+IFERROR(INDEX(index!$C$13:$C$17,MATCH(home!$C$8,cropType,0),1)&amp;"YA"&amp;INDEX(index!$C$25:$C$66,MATCH(home!$B51,states,0),1)&amp;".CM","")</f>
        <v>ZCYASD.CM</v>
      </c>
      <c r="D51" s="35" t="str">
        <f>+IFERROR(INDEX(index!$C$13:$C$17,MATCH(home!$C$8,cropType,0),1)&amp;"PA"&amp;INDEX(index!$C$25:$C$66,MATCH(home!$B51,states,0),1)&amp;".CM","")</f>
        <v>ZCPASD.CM</v>
      </c>
      <c r="E51" s="30">
        <f>+IFERROR(AVERAGE(O108:Q108),"")</f>
        <v>0.90809354360744621</v>
      </c>
      <c r="F51" s="38">
        <f>+AVERAGE(F108:H108)</f>
        <v>155.33333333333334</v>
      </c>
      <c r="G51" s="29">
        <f>+AVERAGE(C108:E108)/thsnd</f>
        <v>780043.33333333337</v>
      </c>
      <c r="H51" s="40">
        <f>+E51</f>
        <v>0.90809354360744621</v>
      </c>
      <c r="I51" s="45">
        <f>_xll.cmdty.udfs.BCD($C51,"Last")</f>
        <v>153.6</v>
      </c>
      <c r="K51" s="33">
        <f>+SUMIFS(usda!$L:$L,usda!$M:$M,home!K$17,usda!$H:$H,$C$8,usda!$F:$F,home!$B51,usda!$B:$B,home!$C$9)</f>
        <v>4400000</v>
      </c>
      <c r="L51" s="33">
        <f>+SUMIFS(usda!$L:$L,usda!$M:$M,home!L$17,usda!$H:$H,$C$8,usda!$F:$F,home!$B51,usda!$B:$B,home!$C$9)</f>
        <v>3920000</v>
      </c>
      <c r="M51" s="33">
        <f>+SUMIFS(usda!$L:$L,usda!$M:$M,home!M$17,usda!$H:$H,$C$8,usda!$F:$F,home!$B51,usda!$B:$B,home!$C$9)/thsnd</f>
        <v>603680</v>
      </c>
      <c r="O51" s="57">
        <f>+IFERROR(IF(K51&gt;L51,K51*H51,L51),"")</f>
        <v>3995611.5918727634</v>
      </c>
      <c r="P51" s="58">
        <f>+IF(ISNUMBER(I51),I51,IF(F51=0,$C$11,F51*($C$11/$C$12)))</f>
        <v>153.6</v>
      </c>
      <c r="Q51" s="57">
        <f>+P51*O51/thsnd</f>
        <v>613725.94051165646</v>
      </c>
    </row>
    <row r="52" spans="1:17" x14ac:dyDescent="0.2">
      <c r="A52" s="1">
        <f t="shared" si="0"/>
        <v>35</v>
      </c>
      <c r="B52" s="5" t="str">
        <f t="shared" si="1"/>
        <v>TENNESSEE</v>
      </c>
      <c r="C52" s="35" t="str">
        <f>+IFERROR(INDEX(index!$C$13:$C$17,MATCH(home!$C$8,cropType,0),1)&amp;"YA"&amp;INDEX(index!$C$25:$C$66,MATCH(home!$B52,states,0),1)&amp;".CM","")</f>
        <v>ZCYATN.CM</v>
      </c>
      <c r="D52" s="35" t="str">
        <f>+IFERROR(INDEX(index!$C$13:$C$17,MATCH(home!$C$8,cropType,0),1)&amp;"PA"&amp;INDEX(index!$C$25:$C$66,MATCH(home!$B52,states,0),1)&amp;".CM","")</f>
        <v>ZCPATN.CM</v>
      </c>
      <c r="E52" s="30">
        <f>+IFERROR(AVERAGE(O109:Q109),"")</f>
        <v>0.94076030576030567</v>
      </c>
      <c r="F52" s="38">
        <f>+AVERAGE(F109:H109)</f>
        <v>163.33333333333334</v>
      </c>
      <c r="G52" s="29">
        <f>+AVERAGE(C109:E109)/thsnd</f>
        <v>120886.66666666667</v>
      </c>
      <c r="H52" s="40">
        <f>+E52</f>
        <v>0.94076030576030567</v>
      </c>
      <c r="I52" s="45">
        <f>_xll.cmdty.udfs.BCD($C52,"Last")</f>
        <v>162.79</v>
      </c>
      <c r="K52" s="33">
        <f>+SUMIFS(usda!$L:$L,usda!$M:$M,home!K$17,usda!$H:$H,$C$8,usda!$F:$F,home!$B52,usda!$B:$B,home!$C$9)</f>
        <v>970000</v>
      </c>
      <c r="L52" s="33">
        <f>+SUMIFS(usda!$L:$L,usda!$M:$M,home!L$17,usda!$H:$H,$C$8,usda!$F:$F,home!$B52,usda!$B:$B,home!$C$9)</f>
        <v>920000</v>
      </c>
      <c r="M52" s="33">
        <f>+SUMIFS(usda!$L:$L,usda!$M:$M,home!M$17,usda!$H:$H,$C$8,usda!$F:$F,home!$B52,usda!$B:$B,home!$C$9)/thsnd</f>
        <v>161000</v>
      </c>
      <c r="O52" s="57">
        <f>+IFERROR(IF(K52&gt;L52,K52*H52,L52),"")</f>
        <v>912537.49658749648</v>
      </c>
      <c r="P52" s="58">
        <f>+IF(ISNUMBER(I52),I52,IF(F52=0,$C$11,F52*($C$11/$C$12)))</f>
        <v>162.79</v>
      </c>
      <c r="Q52" s="57">
        <f>+P52*O52/thsnd</f>
        <v>148551.97906947855</v>
      </c>
    </row>
    <row r="53" spans="1:17" x14ac:dyDescent="0.2">
      <c r="A53" s="1">
        <f t="shared" si="0"/>
        <v>36</v>
      </c>
      <c r="B53" s="5" t="str">
        <f t="shared" si="1"/>
        <v>TEXAS</v>
      </c>
      <c r="C53" s="35" t="str">
        <f>+IFERROR(INDEX(index!$C$13:$C$17,MATCH(home!$C$8,cropType,0),1)&amp;"YA"&amp;INDEX(index!$C$25:$C$66,MATCH(home!$B53,states,0),1)&amp;".CM","")</f>
        <v>ZCYATX.CM</v>
      </c>
      <c r="D53" s="35" t="str">
        <f>+IFERROR(INDEX(index!$C$13:$C$17,MATCH(home!$C$8,cropType,0),1)&amp;"PA"&amp;INDEX(index!$C$25:$C$66,MATCH(home!$B53,states,0),1)&amp;".CM","")</f>
        <v>ZCPATX.CM</v>
      </c>
      <c r="E53" s="30">
        <f>+IFERROR(AVERAGE(O110:Q110),"")</f>
        <v>0.86301686818928192</v>
      </c>
      <c r="F53" s="38">
        <f>+AVERAGE(F110:H110)</f>
        <v>125</v>
      </c>
      <c r="G53" s="29">
        <f>+AVERAGE(C110:E110)/thsnd</f>
        <v>275483.33333333331</v>
      </c>
      <c r="H53" s="40">
        <f>+E53</f>
        <v>0.86301686818928192</v>
      </c>
      <c r="I53" s="45">
        <f>_xll.cmdty.udfs.BCD($C53,"Last")</f>
        <v>118.98</v>
      </c>
      <c r="K53" s="33">
        <f>+SUMIFS(usda!$L:$L,usda!$M:$M,home!K$17,usda!$H:$H,$C$8,usda!$F:$F,home!$B53,usda!$B:$B,home!$C$9)</f>
        <v>2500000</v>
      </c>
      <c r="L53" s="33">
        <f>+SUMIFS(usda!$L:$L,usda!$M:$M,home!L$17,usda!$H:$H,$C$8,usda!$F:$F,home!$B53,usda!$B:$B,home!$C$9)</f>
        <v>2050000</v>
      </c>
      <c r="M53" s="33">
        <f>+SUMIFS(usda!$L:$L,usda!$M:$M,home!M$17,usda!$H:$H,$C$8,usda!$F:$F,home!$B53,usda!$B:$B,home!$C$9)/thsnd</f>
        <v>291100</v>
      </c>
      <c r="O53" s="57">
        <f>+IFERROR(IF(K53&gt;L53,K53*H53,L53),"")</f>
        <v>2157542.1704732049</v>
      </c>
      <c r="P53" s="58">
        <f>+IF(ISNUMBER(I53),I53,IF(F53=0,$C$11,F53*($C$11/$C$12)))</f>
        <v>118.98</v>
      </c>
      <c r="Q53" s="57">
        <f>+P53*O53/thsnd</f>
        <v>256704.36744290194</v>
      </c>
    </row>
    <row r="54" spans="1:17" x14ac:dyDescent="0.2">
      <c r="A54" s="1">
        <f t="shared" si="0"/>
        <v>37</v>
      </c>
      <c r="B54" s="5" t="str">
        <f t="shared" si="1"/>
        <v>UTAH</v>
      </c>
      <c r="C54" s="35" t="str">
        <f>+IFERROR(INDEX(index!$C$13:$C$17,MATCH(home!$C$8,cropType,0),1)&amp;"YA"&amp;INDEX(index!$C$25:$C$66,MATCH(home!$B54,states,0),1)&amp;".CM","")</f>
        <v>ZCYAUT.CM</v>
      </c>
      <c r="D54" s="35" t="str">
        <f>+IFERROR(INDEX(index!$C$13:$C$17,MATCH(home!$C$8,cropType,0),1)&amp;"PA"&amp;INDEX(index!$C$25:$C$66,MATCH(home!$B54,states,0),1)&amp;".CM","")</f>
        <v>ZCPAUT.CM</v>
      </c>
      <c r="E54" s="30">
        <f>+IFERROR(AVERAGE(O111:Q111),"")</f>
        <v>0.30892857142857144</v>
      </c>
      <c r="F54" s="38">
        <f>+AVERAGE(F111:H111)</f>
        <v>177.66666666666666</v>
      </c>
      <c r="G54" s="29">
        <f>+AVERAGE(C111:E111)/thsnd</f>
        <v>4199.666666666667</v>
      </c>
      <c r="H54" s="40">
        <f>+E54</f>
        <v>0.30892857142857144</v>
      </c>
      <c r="I54" s="45" t="str">
        <f>_xll.cmdty.udfs.BCD($C54,"Last")</f>
        <v>...</v>
      </c>
      <c r="K54" s="33">
        <f>+SUMIFS(usda!$L:$L,usda!$M:$M,home!K$17,usda!$H:$H,$C$8,usda!$F:$F,home!$B54,usda!$B:$B,home!$C$9)</f>
        <v>85000</v>
      </c>
      <c r="L54" s="33">
        <f>+SUMIFS(usda!$L:$L,usda!$M:$M,home!L$17,usda!$H:$H,$C$8,usda!$F:$F,home!$B54,usda!$B:$B,home!$C$9)</f>
        <v>29000</v>
      </c>
      <c r="M54" s="33">
        <f>+SUMIFS(usda!$L:$L,usda!$M:$M,home!M$17,usda!$H:$H,$C$8,usda!$F:$F,home!$B54,usda!$B:$B,home!$C$9)/thsnd</f>
        <v>0</v>
      </c>
      <c r="O54" s="57">
        <f>+IFERROR(IF(K54&gt;L54,K54*H54,L54),"")</f>
        <v>26258.928571428572</v>
      </c>
      <c r="P54" s="58">
        <f>+IF(ISNUMBER(I54),I54,IF(F54=0,$C$11,F54*($C$11/$C$12)))</f>
        <v>163.50653904473083</v>
      </c>
      <c r="Q54" s="57">
        <f>+P54*O54/thsnd</f>
        <v>4293.5065297370838</v>
      </c>
    </row>
    <row r="55" spans="1:17" x14ac:dyDescent="0.2">
      <c r="A55" s="1">
        <f t="shared" si="0"/>
        <v>38</v>
      </c>
      <c r="B55" s="5" t="str">
        <f t="shared" si="1"/>
        <v>VIRGINIA</v>
      </c>
      <c r="C55" s="35" t="str">
        <f>+IFERROR(INDEX(index!$C$13:$C$17,MATCH(home!$C$8,cropType,0),1)&amp;"YA"&amp;INDEX(index!$C$25:$C$66,MATCH(home!$B55,states,0),1)&amp;".CM","")</f>
        <v>ZCYAVA.CM</v>
      </c>
      <c r="D55" s="35" t="str">
        <f>+IFERROR(INDEX(index!$C$13:$C$17,MATCH(home!$C$8,cropType,0),1)&amp;"PA"&amp;INDEX(index!$C$25:$C$66,MATCH(home!$B55,states,0),1)&amp;".CM","")</f>
        <v>ZCPAVA.CM</v>
      </c>
      <c r="E55" s="30">
        <f>+IFERROR(AVERAGE(O112:Q112),"")</f>
        <v>0.68132688126797103</v>
      </c>
      <c r="F55" s="38">
        <f>+AVERAGE(F112:H112)</f>
        <v>144.66666666666666</v>
      </c>
      <c r="G55" s="29">
        <f>+AVERAGE(C112:E112)/thsnd</f>
        <v>48456.666666666664</v>
      </c>
      <c r="H55" s="40">
        <f>+E55</f>
        <v>0.68132688126797103</v>
      </c>
      <c r="I55" s="45" t="str">
        <f>_xll.cmdty.udfs.BCD($C55,"Last")</f>
        <v>...</v>
      </c>
      <c r="K55" s="33">
        <f>+SUMIFS(usda!$L:$L,usda!$M:$M,home!K$17,usda!$H:$H,$C$8,usda!$F:$F,home!$B55,usda!$B:$B,home!$C$9)</f>
        <v>540000</v>
      </c>
      <c r="L55" s="33">
        <f>+SUMIFS(usda!$L:$L,usda!$M:$M,home!L$17,usda!$H:$H,$C$8,usda!$F:$F,home!$B55,usda!$B:$B,home!$C$9)</f>
        <v>375000</v>
      </c>
      <c r="M55" s="33">
        <f>+SUMIFS(usda!$L:$L,usda!$M:$M,home!M$17,usda!$H:$H,$C$8,usda!$F:$F,home!$B55,usda!$B:$B,home!$C$9)/thsnd</f>
        <v>55500</v>
      </c>
      <c r="O55" s="57">
        <f>+IFERROR(IF(K55&gt;L55,K55*H55,L55),"")</f>
        <v>367916.51588470436</v>
      </c>
      <c r="P55" s="58">
        <f>+IF(ISNUMBER(I55),I55,IF(F55=0,$C$11,F55*($C$11/$C$12)))</f>
        <v>133.13665655799846</v>
      </c>
      <c r="Q55" s="57">
        <f>+P55*O55/thsnd</f>
        <v>48983.174817357271</v>
      </c>
    </row>
    <row r="56" spans="1:17" x14ac:dyDescent="0.2">
      <c r="A56" s="1">
        <f t="shared" si="0"/>
        <v>39</v>
      </c>
      <c r="B56" s="5" t="str">
        <f t="shared" si="1"/>
        <v>WASHINGTON</v>
      </c>
      <c r="C56" s="35" t="str">
        <f>+IFERROR(INDEX(index!$C$13:$C$17,MATCH(home!$C$8,cropType,0),1)&amp;"YA"&amp;INDEX(index!$C$25:$C$66,MATCH(home!$B56,states,0),1)&amp;".CM","")</f>
        <v>ZCYAWA.CM</v>
      </c>
      <c r="D56" s="35" t="str">
        <f>+IFERROR(INDEX(index!$C$13:$C$17,MATCH(home!$C$8,cropType,0),1)&amp;"PA"&amp;INDEX(index!$C$25:$C$66,MATCH(home!$B56,states,0),1)&amp;".CM","")</f>
        <v>ZCPAWA.CM</v>
      </c>
      <c r="E56" s="30">
        <f>+IFERROR(AVERAGE(O113:Q113),"")</f>
        <v>0.49524658348187761</v>
      </c>
      <c r="F56" s="38">
        <f>+AVERAGE(F113:H113)</f>
        <v>226.66666666666666</v>
      </c>
      <c r="G56" s="29">
        <f>+AVERAGE(C113:E113)/thsnd</f>
        <v>18891.666666666668</v>
      </c>
      <c r="H56" s="40">
        <f>+E56</f>
        <v>0.49524658348187761</v>
      </c>
      <c r="I56" s="45" t="str">
        <f>_xll.cmdty.udfs.BCD($C56,"Last")</f>
        <v>...</v>
      </c>
      <c r="K56" s="33">
        <f>+SUMIFS(usda!$L:$L,usda!$M:$M,home!K$17,usda!$H:$H,$C$8,usda!$F:$F,home!$B56,usda!$B:$B,home!$C$9)</f>
        <v>165000</v>
      </c>
      <c r="L56" s="33">
        <f>+SUMIFS(usda!$L:$L,usda!$M:$M,home!L$17,usda!$H:$H,$C$8,usda!$F:$F,home!$B56,usda!$B:$B,home!$C$9)</f>
        <v>85000</v>
      </c>
      <c r="M56" s="33">
        <f>+SUMIFS(usda!$L:$L,usda!$M:$M,home!M$17,usda!$H:$H,$C$8,usda!$F:$F,home!$B56,usda!$B:$B,home!$C$9)/thsnd</f>
        <v>17850</v>
      </c>
      <c r="O56" s="57">
        <f>+IFERROR(IF(K56&gt;L56,K56*H56,L56),"")</f>
        <v>81715.686274509804</v>
      </c>
      <c r="P56" s="58">
        <f>+IF(ISNUMBER(I56),I56,IF(F56=0,$C$11,F56*($C$11/$C$12)))</f>
        <v>208.60121304018193</v>
      </c>
      <c r="Q56" s="57">
        <f>+P56*O56/thsnd</f>
        <v>17045.991281273687</v>
      </c>
    </row>
    <row r="57" spans="1:17" x14ac:dyDescent="0.2">
      <c r="A57" s="1">
        <f t="shared" si="0"/>
        <v>40</v>
      </c>
      <c r="B57" s="5" t="str">
        <f t="shared" si="1"/>
        <v>WEST VIRGINIA</v>
      </c>
      <c r="C57" s="35" t="str">
        <f>+IFERROR(INDEX(index!$C$13:$C$17,MATCH(home!$C$8,cropType,0),1)&amp;"YA"&amp;INDEX(index!$C$25:$C$66,MATCH(home!$B57,states,0),1)&amp;".CM","")</f>
        <v>ZCYAWV.CM</v>
      </c>
      <c r="D57" s="35" t="str">
        <f>+IFERROR(INDEX(index!$C$13:$C$17,MATCH(home!$C$8,cropType,0),1)&amp;"PA"&amp;INDEX(index!$C$25:$C$66,MATCH(home!$B57,states,0),1)&amp;".CM","")</f>
        <v>ZCPAWV.CM</v>
      </c>
      <c r="E57" s="30">
        <f>+IFERROR(AVERAGE(O114:Q114),"")</f>
        <v>0.69722567287784676</v>
      </c>
      <c r="F57" s="38">
        <f>+AVERAGE(F114:H114)</f>
        <v>149.66666666666666</v>
      </c>
      <c r="G57" s="29">
        <f>+AVERAGE(C114:E114)/thsnd</f>
        <v>5035.666666666667</v>
      </c>
      <c r="H57" s="40">
        <f>+E57</f>
        <v>0.69722567287784676</v>
      </c>
      <c r="I57" s="45" t="str">
        <f>_xll.cmdty.udfs.BCD($C57,"Last")</f>
        <v>...</v>
      </c>
      <c r="K57" s="33">
        <f>+SUMIFS(usda!$L:$L,usda!$M:$M,home!K$17,usda!$H:$H,$C$8,usda!$F:$F,home!$B57,usda!$B:$B,home!$C$9)</f>
        <v>52000</v>
      </c>
      <c r="L57" s="33">
        <f>+SUMIFS(usda!$L:$L,usda!$M:$M,home!L$17,usda!$H:$H,$C$8,usda!$F:$F,home!$B57,usda!$B:$B,home!$C$9)</f>
        <v>39000</v>
      </c>
      <c r="M57" s="33">
        <f>+SUMIFS(usda!$L:$L,usda!$M:$M,home!M$17,usda!$H:$H,$C$8,usda!$F:$F,home!$B57,usda!$B:$B,home!$C$9)/thsnd</f>
        <v>0</v>
      </c>
      <c r="O57" s="57">
        <f>+IFERROR(IF(K57&gt;L57,K57*H57,L57),"")</f>
        <v>36255.73498964803</v>
      </c>
      <c r="P57" s="58">
        <f>+IF(ISNUMBER(I57),I57,IF(F57=0,$C$11,F57*($C$11/$C$12)))</f>
        <v>137.73815390447308</v>
      </c>
      <c r="Q57" s="57">
        <f>+P57*O57/thsnd</f>
        <v>4993.7980059239298</v>
      </c>
    </row>
    <row r="58" spans="1:17" x14ac:dyDescent="0.2">
      <c r="A58" s="1">
        <f t="shared" si="0"/>
        <v>41</v>
      </c>
      <c r="B58" s="5" t="str">
        <f t="shared" si="1"/>
        <v>WISCONSIN</v>
      </c>
      <c r="C58" s="35" t="str">
        <f>+IFERROR(INDEX(index!$C$13:$C$17,MATCH(home!$C$8,cropType,0),1)&amp;"YA"&amp;INDEX(index!$C$25:$C$66,MATCH(home!$B58,states,0),1)&amp;".CM","")</f>
        <v>ZCYAWI.CM</v>
      </c>
      <c r="D58" s="35" t="str">
        <f>+IFERROR(INDEX(index!$C$13:$C$17,MATCH(home!$C$8,cropType,0),1)&amp;"PA"&amp;INDEX(index!$C$25:$C$66,MATCH(home!$B58,states,0),1)&amp;".CM","")</f>
        <v>ZCPAWI.CM</v>
      </c>
      <c r="E58" s="30">
        <f>+IFERROR(AVERAGE(O115:Q115),"")</f>
        <v>0.78638809749920868</v>
      </c>
      <c r="F58" s="38">
        <f>+AVERAGE(F115:H115)</f>
        <v>174.66666666666666</v>
      </c>
      <c r="G58" s="29">
        <f>+AVERAGE(C115:E115)/thsnd</f>
        <v>542740</v>
      </c>
      <c r="H58" s="40">
        <f>+E58</f>
        <v>0.78638809749920868</v>
      </c>
      <c r="I58" s="45">
        <f>_xll.cmdty.udfs.BCD($C58,"Last")</f>
        <v>174.7</v>
      </c>
      <c r="K58" s="33">
        <f>+SUMIFS(usda!$L:$L,usda!$M:$M,home!K$17,usda!$H:$H,$C$8,usda!$F:$F,home!$B58,usda!$B:$B,home!$C$9)</f>
        <v>3850000</v>
      </c>
      <c r="L58" s="33">
        <f>+SUMIFS(usda!$L:$L,usda!$M:$M,home!L$17,usda!$H:$H,$C$8,usda!$F:$F,home!$B58,usda!$B:$B,home!$C$9)</f>
        <v>2840000</v>
      </c>
      <c r="M58" s="33">
        <f>+SUMIFS(usda!$L:$L,usda!$M:$M,home!M$17,usda!$H:$H,$C$8,usda!$F:$F,home!$B58,usda!$B:$B,home!$C$9)/thsnd</f>
        <v>462920</v>
      </c>
      <c r="O58" s="57">
        <f>+IFERROR(IF(K58&gt;L58,K58*H58,L58),"")</f>
        <v>3027594.1753719533</v>
      </c>
      <c r="P58" s="58">
        <f>+IF(ISNUMBER(I58),I58,IF(F58=0,$C$11,F58*($C$11/$C$12)))</f>
        <v>174.7</v>
      </c>
      <c r="Q58" s="57">
        <f>+P58*O58/thsnd</f>
        <v>528920.70243748021</v>
      </c>
    </row>
    <row r="59" spans="1:17" x14ac:dyDescent="0.2">
      <c r="A59" s="1">
        <f t="shared" si="0"/>
        <v>42</v>
      </c>
      <c r="B59" s="5" t="str">
        <f t="shared" si="1"/>
        <v>WYOMING</v>
      </c>
      <c r="C59" s="35" t="str">
        <f>+IFERROR(INDEX(index!$C$13:$C$17,MATCH(home!$C$8,cropType,0),1)&amp;"YA"&amp;INDEX(index!$C$25:$C$66,MATCH(home!$B59,states,0),1)&amp;".CM","")</f>
        <v>ZCYAWY.CM</v>
      </c>
      <c r="D59" s="35" t="str">
        <f>+IFERROR(INDEX(index!$C$13:$C$17,MATCH(home!$C$8,cropType,0),1)&amp;"PA"&amp;INDEX(index!$C$25:$C$66,MATCH(home!$B59,states,0),1)&amp;".CM","")</f>
        <v>ZCPAWY.CM</v>
      </c>
      <c r="E59" s="30">
        <f>+IFERROR(AVERAGE(O116:Q116),"")</f>
        <v>0.69666666666666666</v>
      </c>
      <c r="F59" s="38">
        <f>+AVERAGE(F116:H116)</f>
        <v>155.33333333333334</v>
      </c>
      <c r="G59" s="29">
        <f>+AVERAGE(C116:E116)/thsnd</f>
        <v>10462.666666666666</v>
      </c>
      <c r="H59" s="40">
        <f>+E59</f>
        <v>0.69666666666666666</v>
      </c>
      <c r="I59" s="45" t="str">
        <f>_xll.cmdty.udfs.BCD($C59,"Last")</f>
        <v>...</v>
      </c>
      <c r="K59" s="33">
        <f>+SUMIFS(usda!$L:$L,usda!$M:$M,home!K$17,usda!$H:$H,$C$8,usda!$F:$F,home!$B59,usda!$B:$B,home!$C$9)</f>
        <v>95000</v>
      </c>
      <c r="L59" s="33">
        <f>+SUMIFS(usda!$L:$L,usda!$M:$M,home!L$17,usda!$H:$H,$C$8,usda!$F:$F,home!$B59,usda!$B:$B,home!$C$9)</f>
        <v>65000</v>
      </c>
      <c r="M59" s="33">
        <f>+SUMIFS(usda!$L:$L,usda!$M:$M,home!M$17,usda!$H:$H,$C$8,usda!$F:$F,home!$B59,usda!$B:$B,home!$C$9)/thsnd</f>
        <v>0</v>
      </c>
      <c r="O59" s="57">
        <f>+IFERROR(IF(K59&gt;L59,K59*H59,L59),"")</f>
        <v>66183.333333333328</v>
      </c>
      <c r="P59" s="58">
        <f>+IF(ISNUMBER(I59),I59,IF(F59=0,$C$11,F59*($C$11/$C$12)))</f>
        <v>142.95318423047763</v>
      </c>
      <c r="Q59" s="57">
        <f>+P59*O59/thsnd</f>
        <v>9461.1182429871114</v>
      </c>
    </row>
    <row r="60" spans="1:17" x14ac:dyDescent="0.2">
      <c r="A60" s="1">
        <f t="shared" si="0"/>
        <v>43</v>
      </c>
      <c r="B60" s="5" t="str">
        <f t="shared" si="1"/>
        <v/>
      </c>
      <c r="C60" s="35" t="str">
        <f>+IFERROR(INDEX(index!$C$13:$C$17,MATCH(home!$C$8,cropType,0),1)&amp;"YA"&amp;INDEX(index!$C$25:$C$66,MATCH(home!$B60,states,0),1)&amp;".CM","")</f>
        <v/>
      </c>
      <c r="D60" s="35" t="str">
        <f>+IFERROR(INDEX(index!$C$13:$C$17,MATCH(home!$C$8,cropType,0),1)&amp;"PA"&amp;INDEX(index!$C$25:$C$66,MATCH(home!$B60,states,0),1)&amp;".CM","")</f>
        <v/>
      </c>
      <c r="E60" s="30" t="str">
        <f>+IFERROR(AVERAGE(O117:Q117),"")</f>
        <v/>
      </c>
      <c r="F60" s="38">
        <f>+AVERAGE(F117:H117)</f>
        <v>0</v>
      </c>
      <c r="G60" s="29">
        <f>+AVERAGE(C117:E117)/thsnd</f>
        <v>0</v>
      </c>
      <c r="H60" s="40" t="str">
        <f>+E60</f>
        <v/>
      </c>
      <c r="I60" s="45" t="str">
        <f>_xll.cmdty.udfs.BCD($C60,"Last")</f>
        <v>...</v>
      </c>
      <c r="K60" s="33">
        <f>+SUMIFS(usda!$L:$L,usda!$M:$M,home!K$17,usda!$H:$H,$C$8,usda!$F:$F,home!$B60,usda!$B:$B,home!$C$9)</f>
        <v>0</v>
      </c>
      <c r="L60" s="33">
        <f>+SUMIFS(usda!$L:$L,usda!$M:$M,home!L$17,usda!$H:$H,$C$8,usda!$F:$F,home!$B60,usda!$B:$B,home!$C$9)</f>
        <v>0</v>
      </c>
      <c r="M60" s="33">
        <f>+SUMIFS(usda!$L:$L,usda!$M:$M,home!M$17,usda!$H:$H,$C$8,usda!$F:$F,home!$B60,usda!$B:$B,home!$C$9)/thsnd</f>
        <v>0</v>
      </c>
      <c r="O60" s="57">
        <f>+IFERROR(IF(K60&gt;L60,K60*H60,L60),"")</f>
        <v>0</v>
      </c>
      <c r="P60" s="58">
        <f>+IF(ISNUMBER(I60),I60,IF(F60=0,$C$11,F60*($C$11/$C$12)))</f>
        <v>161.85</v>
      </c>
      <c r="Q60" s="57">
        <f>+P60*O60/thsnd</f>
        <v>0</v>
      </c>
    </row>
    <row r="61" spans="1:17" x14ac:dyDescent="0.2">
      <c r="A61" s="1">
        <f t="shared" si="0"/>
        <v>44</v>
      </c>
      <c r="B61" s="5" t="str">
        <f t="shared" si="1"/>
        <v/>
      </c>
      <c r="C61" s="35" t="str">
        <f>+IFERROR(INDEX(index!$C$13:$C$17,MATCH(home!$C$8,cropType,0),1)&amp;"YA"&amp;INDEX(index!$C$25:$C$66,MATCH(home!$B61,states,0),1)&amp;".CM","")</f>
        <v/>
      </c>
      <c r="D61" s="35" t="str">
        <f>+IFERROR(INDEX(index!$C$13:$C$17,MATCH(home!$C$8,cropType,0),1)&amp;"PA"&amp;INDEX(index!$C$25:$C$66,MATCH(home!$B61,states,0),1)&amp;".CM","")</f>
        <v/>
      </c>
      <c r="E61" s="30" t="str">
        <f>+IFERROR(AVERAGE(O118:Q118),"")</f>
        <v/>
      </c>
      <c r="F61" s="38">
        <f>+AVERAGE(F118:H118)</f>
        <v>0</v>
      </c>
      <c r="G61" s="29">
        <f>+AVERAGE(C118:E118)/thsnd</f>
        <v>0</v>
      </c>
      <c r="H61" s="40" t="str">
        <f>+E61</f>
        <v/>
      </c>
      <c r="I61" s="45" t="str">
        <f>_xll.cmdty.udfs.BCD($C61,"Last")</f>
        <v>...</v>
      </c>
      <c r="K61" s="33">
        <f>+SUMIFS(usda!$L:$L,usda!$M:$M,home!K$17,usda!$H:$H,$C$8,usda!$F:$F,home!$B61,usda!$B:$B,home!$C$9)</f>
        <v>0</v>
      </c>
      <c r="L61" s="33">
        <f>+SUMIFS(usda!$L:$L,usda!$M:$M,home!L$17,usda!$H:$H,$C$8,usda!$F:$F,home!$B61,usda!$B:$B,home!$C$9)</f>
        <v>0</v>
      </c>
      <c r="M61" s="33">
        <f>+SUMIFS(usda!$L:$L,usda!$M:$M,home!M$17,usda!$H:$H,$C$8,usda!$F:$F,home!$B61,usda!$B:$B,home!$C$9)/thsnd</f>
        <v>0</v>
      </c>
      <c r="O61" s="57">
        <f>+IFERROR(IF(K61&gt;L61,K61*H61,L61),"")</f>
        <v>0</v>
      </c>
      <c r="P61" s="58">
        <f>+IF(ISNUMBER(I61),I61,IF(F61=0,$C$11,F61*($C$11/$C$12)))</f>
        <v>161.85</v>
      </c>
      <c r="Q61" s="57">
        <f>+P61*O61/thsnd</f>
        <v>0</v>
      </c>
    </row>
    <row r="62" spans="1:17" x14ac:dyDescent="0.2">
      <c r="A62" s="1">
        <f t="shared" si="0"/>
        <v>45</v>
      </c>
      <c r="B62" s="5" t="str">
        <f t="shared" si="1"/>
        <v/>
      </c>
      <c r="C62" s="35" t="str">
        <f>+IFERROR(INDEX(index!$C$13:$C$17,MATCH(home!$C$8,cropType,0),1)&amp;"YA"&amp;INDEX(index!$C$25:$C$66,MATCH(home!$B62,states,0),1)&amp;".CM","")</f>
        <v/>
      </c>
      <c r="D62" s="35" t="str">
        <f>+IFERROR(INDEX(index!$C$13:$C$17,MATCH(home!$C$8,cropType,0),1)&amp;"PA"&amp;INDEX(index!$C$25:$C$66,MATCH(home!$B62,states,0),1)&amp;".CM","")</f>
        <v/>
      </c>
      <c r="E62" s="30" t="str">
        <f>+IFERROR(AVERAGE(O119:Q119),"")</f>
        <v/>
      </c>
      <c r="F62" s="38">
        <f>+AVERAGE(F119:H119)</f>
        <v>0</v>
      </c>
      <c r="G62" s="29">
        <f>+AVERAGE(C119:E119)/thsnd</f>
        <v>0</v>
      </c>
      <c r="H62" s="40" t="str">
        <f>+E62</f>
        <v/>
      </c>
      <c r="I62" s="45" t="str">
        <f>_xll.cmdty.udfs.BCD($C62,"Last")</f>
        <v>...</v>
      </c>
      <c r="K62" s="33">
        <f>+SUMIFS(usda!$L:$L,usda!$M:$M,home!K$17,usda!$H:$H,$C$8,usda!$F:$F,home!$B62,usda!$B:$B,home!$C$9)</f>
        <v>0</v>
      </c>
      <c r="L62" s="33">
        <f>+SUMIFS(usda!$L:$L,usda!$M:$M,home!L$17,usda!$H:$H,$C$8,usda!$F:$F,home!$B62,usda!$B:$B,home!$C$9)</f>
        <v>0</v>
      </c>
      <c r="M62" s="33">
        <f>+SUMIFS(usda!$L:$L,usda!$M:$M,home!M$17,usda!$H:$H,$C$8,usda!$F:$F,home!$B62,usda!$B:$B,home!$C$9)/thsnd</f>
        <v>0</v>
      </c>
      <c r="O62" s="57">
        <f>+IFERROR(IF(K62&gt;L62,K62*H62,L62),"")</f>
        <v>0</v>
      </c>
      <c r="P62" s="58">
        <f>+IF(ISNUMBER(I62),I62,IF(F62=0,$C$11,F62*($C$11/$C$12)))</f>
        <v>161.85</v>
      </c>
      <c r="Q62" s="57">
        <f>+P62*O62/thsnd</f>
        <v>0</v>
      </c>
    </row>
    <row r="63" spans="1:17" x14ac:dyDescent="0.2">
      <c r="A63" s="1">
        <f t="shared" si="0"/>
        <v>46</v>
      </c>
      <c r="B63" s="5" t="str">
        <f t="shared" si="1"/>
        <v/>
      </c>
      <c r="C63" s="35" t="str">
        <f>+IFERROR(INDEX(index!$C$13:$C$17,MATCH(home!$C$8,cropType,0),1)&amp;"YA"&amp;INDEX(index!$C$25:$C$66,MATCH(home!$B63,states,0),1)&amp;".CM","")</f>
        <v/>
      </c>
      <c r="D63" s="35" t="str">
        <f>+IFERROR(INDEX(index!$C$13:$C$17,MATCH(home!$C$8,cropType,0),1)&amp;"PA"&amp;INDEX(index!$C$25:$C$66,MATCH(home!$B63,states,0),1)&amp;".CM","")</f>
        <v/>
      </c>
      <c r="E63" s="30" t="str">
        <f>+IFERROR(AVERAGE(O120:Q120),"")</f>
        <v/>
      </c>
      <c r="F63" s="38">
        <f>+AVERAGE(F120:H120)</f>
        <v>0</v>
      </c>
      <c r="G63" s="29">
        <f>+AVERAGE(C120:E120)/thsnd</f>
        <v>0</v>
      </c>
      <c r="H63" s="40" t="str">
        <f>+E63</f>
        <v/>
      </c>
      <c r="I63" s="45" t="str">
        <f>_xll.cmdty.udfs.BCD($C63,"Last")</f>
        <v>...</v>
      </c>
      <c r="K63" s="33">
        <f>+SUMIFS(usda!$L:$L,usda!$M:$M,home!K$17,usda!$H:$H,$C$8,usda!$F:$F,home!$B63,usda!$B:$B,home!$C$9)</f>
        <v>0</v>
      </c>
      <c r="L63" s="33">
        <f>+SUMIFS(usda!$L:$L,usda!$M:$M,home!L$17,usda!$H:$H,$C$8,usda!$F:$F,home!$B63,usda!$B:$B,home!$C$9)</f>
        <v>0</v>
      </c>
      <c r="M63" s="33">
        <f>+SUMIFS(usda!$L:$L,usda!$M:$M,home!M$17,usda!$H:$H,$C$8,usda!$F:$F,home!$B63,usda!$B:$B,home!$C$9)/thsnd</f>
        <v>0</v>
      </c>
      <c r="O63" s="57">
        <f>+IFERROR(IF(K63&gt;L63,K63*H63,L63),"")</f>
        <v>0</v>
      </c>
      <c r="P63" s="58">
        <f>+IF(ISNUMBER(I63),I63,IF(F63=0,$C$11,F63*($C$11/$C$12)))</f>
        <v>161.85</v>
      </c>
      <c r="Q63" s="57">
        <f>+P63*O63/thsnd</f>
        <v>0</v>
      </c>
    </row>
    <row r="64" spans="1:17" x14ac:dyDescent="0.2">
      <c r="A64" s="1">
        <f t="shared" si="0"/>
        <v>47</v>
      </c>
      <c r="B64" s="5" t="str">
        <f t="shared" si="1"/>
        <v/>
      </c>
      <c r="C64" s="35" t="str">
        <f>+IFERROR(INDEX(index!$C$13:$C$17,MATCH(home!$C$8,cropType,0),1)&amp;"YA"&amp;INDEX(index!$C$25:$C$66,MATCH(home!$B64,states,0),1)&amp;".CM","")</f>
        <v/>
      </c>
      <c r="D64" s="35" t="str">
        <f>+IFERROR(INDEX(index!$C$13:$C$17,MATCH(home!$C$8,cropType,0),1)&amp;"PA"&amp;INDEX(index!$C$25:$C$66,MATCH(home!$B64,states,0),1)&amp;".CM","")</f>
        <v/>
      </c>
      <c r="E64" s="30" t="str">
        <f>+IFERROR(AVERAGE(O121:Q121),"")</f>
        <v/>
      </c>
      <c r="F64" s="38">
        <f>+AVERAGE(F121:H121)</f>
        <v>0</v>
      </c>
      <c r="G64" s="29">
        <f>+AVERAGE(C121:E121)/thsnd</f>
        <v>0</v>
      </c>
      <c r="H64" s="40" t="str">
        <f>+E64</f>
        <v/>
      </c>
      <c r="I64" s="45" t="str">
        <f>_xll.cmdty.udfs.BCD($C64,"Last")</f>
        <v>...</v>
      </c>
      <c r="K64" s="33">
        <f>+SUMIFS(usda!$L:$L,usda!$M:$M,home!K$17,usda!$H:$H,$C$8,usda!$F:$F,home!$B64,usda!$B:$B,home!$C$9)</f>
        <v>0</v>
      </c>
      <c r="L64" s="33">
        <f>+SUMIFS(usda!$L:$L,usda!$M:$M,home!L$17,usda!$H:$H,$C$8,usda!$F:$F,home!$B64,usda!$B:$B,home!$C$9)</f>
        <v>0</v>
      </c>
      <c r="M64" s="33">
        <f>+SUMIFS(usda!$L:$L,usda!$M:$M,home!M$17,usda!$H:$H,$C$8,usda!$F:$F,home!$B64,usda!$B:$B,home!$C$9)/thsnd</f>
        <v>0</v>
      </c>
      <c r="O64" s="57">
        <f>+IFERROR(IF(K64&gt;L64,K64*H64,L64),"")</f>
        <v>0</v>
      </c>
      <c r="P64" s="58">
        <f>+IF(ISNUMBER(I64),I64,IF(F64=0,$C$11,F64*($C$11/$C$12)))</f>
        <v>161.85</v>
      </c>
      <c r="Q64" s="57">
        <f>+P64*O64/thsnd</f>
        <v>0</v>
      </c>
    </row>
    <row r="65" spans="1:17" x14ac:dyDescent="0.2">
      <c r="A65" s="1">
        <f t="shared" si="0"/>
        <v>48</v>
      </c>
      <c r="B65" s="5" t="str">
        <f t="shared" si="1"/>
        <v/>
      </c>
      <c r="C65" s="35" t="str">
        <f>+IFERROR(INDEX(index!$C$13:$C$17,MATCH(home!$C$8,cropType,0),1)&amp;"YA"&amp;INDEX(index!$C$25:$C$66,MATCH(home!$B65,states,0),1)&amp;".CM","")</f>
        <v/>
      </c>
      <c r="D65" s="35" t="str">
        <f>+IFERROR(INDEX(index!$C$13:$C$17,MATCH(home!$C$8,cropType,0),1)&amp;"PA"&amp;INDEX(index!$C$25:$C$66,MATCH(home!$B65,states,0),1)&amp;".CM","")</f>
        <v/>
      </c>
      <c r="E65" s="30" t="str">
        <f>+IFERROR(AVERAGE(O122:Q122),"")</f>
        <v/>
      </c>
      <c r="F65" s="38">
        <f>+AVERAGE(F122:H122)</f>
        <v>0</v>
      </c>
      <c r="G65" s="29">
        <f>+AVERAGE(C122:E122)/thsnd</f>
        <v>0</v>
      </c>
      <c r="H65" s="40" t="str">
        <f>+E65</f>
        <v/>
      </c>
      <c r="I65" s="45" t="str">
        <f>_xll.cmdty.udfs.BCD($C65,"Last")</f>
        <v>...</v>
      </c>
      <c r="K65" s="33">
        <f>+SUMIFS(usda!$L:$L,usda!$M:$M,home!K$17,usda!$H:$H,$C$8,usda!$F:$F,home!$B65,usda!$B:$B,home!$C$9)</f>
        <v>0</v>
      </c>
      <c r="L65" s="33">
        <f>+SUMIFS(usda!$L:$L,usda!$M:$M,home!L$17,usda!$H:$H,$C$8,usda!$F:$F,home!$B65,usda!$B:$B,home!$C$9)</f>
        <v>0</v>
      </c>
      <c r="M65" s="33">
        <f>+SUMIFS(usda!$L:$L,usda!$M:$M,home!M$17,usda!$H:$H,$C$8,usda!$F:$F,home!$B65,usda!$B:$B,home!$C$9)/thsnd</f>
        <v>0</v>
      </c>
      <c r="O65" s="57">
        <f>+IFERROR(IF(K65&gt;L65,K65*H65,L65),"")</f>
        <v>0</v>
      </c>
      <c r="P65" s="58">
        <f>+IF(ISNUMBER(I65),I65,IF(F65=0,$C$11,F65*($C$11/$C$12)))</f>
        <v>161.85</v>
      </c>
      <c r="Q65" s="57">
        <f>+P65*O65/thsnd</f>
        <v>0</v>
      </c>
    </row>
    <row r="66" spans="1:17" x14ac:dyDescent="0.2">
      <c r="A66" s="1">
        <f t="shared" si="0"/>
        <v>49</v>
      </c>
      <c r="B66" s="5" t="str">
        <f t="shared" si="1"/>
        <v/>
      </c>
      <c r="C66" s="35" t="str">
        <f>+IFERROR(INDEX(index!$C$13:$C$17,MATCH(home!$C$8,cropType,0),1)&amp;"YA"&amp;INDEX(index!$C$25:$C$66,MATCH(home!$B66,states,0),1)&amp;".CM","")</f>
        <v/>
      </c>
      <c r="D66" s="35" t="str">
        <f>+IFERROR(INDEX(index!$C$13:$C$17,MATCH(home!$C$8,cropType,0),1)&amp;"PA"&amp;INDEX(index!$C$25:$C$66,MATCH(home!$B66,states,0),1)&amp;".CM","")</f>
        <v/>
      </c>
      <c r="E66" s="30" t="str">
        <f>+IFERROR(AVERAGE(O123:Q123),"")</f>
        <v/>
      </c>
      <c r="F66" s="38">
        <f>+AVERAGE(F123:H123)</f>
        <v>0</v>
      </c>
      <c r="G66" s="29">
        <f>+AVERAGE(C123:E123)/thsnd</f>
        <v>0</v>
      </c>
      <c r="H66" s="40" t="str">
        <f>+E66</f>
        <v/>
      </c>
      <c r="I66" s="45" t="str">
        <f>_xll.cmdty.udfs.BCD($C66,"Last")</f>
        <v>...</v>
      </c>
      <c r="K66" s="33">
        <f>+SUMIFS(usda!$L:$L,usda!$M:$M,home!K$17,usda!$H:$H,$C$8,usda!$F:$F,home!$B66,usda!$B:$B,home!$C$9)</f>
        <v>0</v>
      </c>
      <c r="L66" s="33">
        <f>+SUMIFS(usda!$L:$L,usda!$M:$M,home!L$17,usda!$H:$H,$C$8,usda!$F:$F,home!$B66,usda!$B:$B,home!$C$9)</f>
        <v>0</v>
      </c>
      <c r="M66" s="33">
        <f>+SUMIFS(usda!$L:$L,usda!$M:$M,home!M$17,usda!$H:$H,$C$8,usda!$F:$F,home!$B66,usda!$B:$B,home!$C$9)/thsnd</f>
        <v>0</v>
      </c>
      <c r="O66" s="57">
        <f>+IFERROR(IF(K66&gt;L66,K66*H66,L66),"")</f>
        <v>0</v>
      </c>
      <c r="P66" s="58">
        <f>+IF(ISNUMBER(I66),I66,IF(F66=0,$C$11,F66*($C$11/$C$12)))</f>
        <v>161.85</v>
      </c>
      <c r="Q66" s="57">
        <f>+P66*O66/thsnd</f>
        <v>0</v>
      </c>
    </row>
    <row r="67" spans="1:17" x14ac:dyDescent="0.2">
      <c r="A67" s="1">
        <f t="shared" si="0"/>
        <v>50</v>
      </c>
      <c r="B67" s="5" t="str">
        <f t="shared" si="1"/>
        <v/>
      </c>
      <c r="C67" s="35" t="str">
        <f>+IFERROR(INDEX(index!$C$13:$C$17,MATCH(home!$C$8,cropType,0),1)&amp;"YA"&amp;INDEX(index!$C$25:$C$66,MATCH(home!$B67,states,0),1)&amp;".CM","")</f>
        <v/>
      </c>
      <c r="D67" s="35" t="str">
        <f>+IFERROR(INDEX(index!$C$13:$C$17,MATCH(home!$C$8,cropType,0),1)&amp;"PA"&amp;INDEX(index!$C$25:$C$66,MATCH(home!$B67,states,0),1)&amp;".CM","")</f>
        <v/>
      </c>
      <c r="E67" s="30" t="str">
        <f>+IFERROR(AVERAGE(O124:Q124),"")</f>
        <v/>
      </c>
      <c r="F67" s="38">
        <f>+AVERAGE(F124:H124)</f>
        <v>0</v>
      </c>
      <c r="G67" s="29">
        <f>+AVERAGE(C124:E124)/thsnd</f>
        <v>0</v>
      </c>
      <c r="H67" s="40" t="str">
        <f>+E67</f>
        <v/>
      </c>
      <c r="I67" s="45" t="str">
        <f>_xll.cmdty.udfs.BCD($C67,"Last")</f>
        <v>...</v>
      </c>
      <c r="K67" s="33">
        <f>+SUMIFS(usda!$L:$L,usda!$M:$M,home!K$17,usda!$H:$H,$C$8,usda!$F:$F,home!$B67,usda!$B:$B,home!$C$9)</f>
        <v>0</v>
      </c>
      <c r="L67" s="33">
        <f>+SUMIFS(usda!$L:$L,usda!$M:$M,home!L$17,usda!$H:$H,$C$8,usda!$F:$F,home!$B67,usda!$B:$B,home!$C$9)</f>
        <v>0</v>
      </c>
      <c r="M67" s="33">
        <f>+SUMIFS(usda!$L:$L,usda!$M:$M,home!M$17,usda!$H:$H,$C$8,usda!$F:$F,home!$B67,usda!$B:$B,home!$C$9)/thsnd</f>
        <v>0</v>
      </c>
      <c r="O67" s="57">
        <f>+IFERROR(IF(K67&gt;L67,K67*H67,L67),"")</f>
        <v>0</v>
      </c>
      <c r="P67" s="58">
        <f>+IF(ISNUMBER(I67),I67,IF(F67=0,$C$11,F67*($C$11/$C$12)))</f>
        <v>161.85</v>
      </c>
      <c r="Q67" s="57">
        <f>+P67*O67/thsnd</f>
        <v>0</v>
      </c>
    </row>
    <row r="68" spans="1:17" x14ac:dyDescent="0.2">
      <c r="A68" s="1">
        <f t="shared" si="0"/>
        <v>51</v>
      </c>
      <c r="B68" s="5" t="str">
        <f t="shared" si="1"/>
        <v/>
      </c>
      <c r="C68" s="35" t="str">
        <f>+IFERROR(INDEX(index!$C$13:$C$17,MATCH(home!$C$8,cropType,0),1)&amp;"YA"&amp;INDEX(index!$C$25:$C$66,MATCH(home!$B68,states,0),1)&amp;".CM","")</f>
        <v/>
      </c>
      <c r="D68" s="35" t="str">
        <f>+IFERROR(INDEX(index!$C$13:$C$17,MATCH(home!$C$8,cropType,0),1)&amp;"PA"&amp;INDEX(index!$C$25:$C$66,MATCH(home!$B68,states,0),1)&amp;".CM","")</f>
        <v/>
      </c>
      <c r="E68" s="30" t="str">
        <f>+IFERROR(AVERAGE(O125:Q125),"")</f>
        <v/>
      </c>
      <c r="F68" s="38">
        <f>+AVERAGE(F125:H125)</f>
        <v>0</v>
      </c>
      <c r="G68" s="29">
        <f>+AVERAGE(C125:E125)/thsnd</f>
        <v>0</v>
      </c>
      <c r="H68" s="40" t="str">
        <f>+E68</f>
        <v/>
      </c>
      <c r="I68" s="45" t="str">
        <f>_xll.cmdty.udfs.BCD($C68,"Last")</f>
        <v>...</v>
      </c>
      <c r="K68" s="33">
        <f>+SUMIFS(usda!$L:$L,usda!$M:$M,home!K$17,usda!$H:$H,$C$8,usda!$F:$F,home!$B68,usda!$B:$B,home!$C$9)</f>
        <v>0</v>
      </c>
      <c r="L68" s="33">
        <f>+SUMIFS(usda!$L:$L,usda!$M:$M,home!L$17,usda!$H:$H,$C$8,usda!$F:$F,home!$B68,usda!$B:$B,home!$C$9)</f>
        <v>0</v>
      </c>
      <c r="M68" s="33">
        <f>+SUMIFS(usda!$L:$L,usda!$M:$M,home!M$17,usda!$H:$H,$C$8,usda!$F:$F,home!$B68,usda!$B:$B,home!$C$9)/thsnd</f>
        <v>0</v>
      </c>
      <c r="O68" s="57">
        <f>+IFERROR(IF(K68&gt;L68,K68*H68,L68),"")</f>
        <v>0</v>
      </c>
      <c r="P68" s="58">
        <f>+IF(ISNUMBER(I68),I68,IF(F68=0,$C$11,F68*($C$11/$C$12)))</f>
        <v>161.85</v>
      </c>
      <c r="Q68" s="57">
        <f>+P68*O68/thsnd</f>
        <v>0</v>
      </c>
    </row>
    <row r="71" spans="1:17" ht="19.5" x14ac:dyDescent="0.3">
      <c r="B71" s="25" t="s">
        <v>94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ht="3.75" customHeight="1" x14ac:dyDescent="0.2"/>
    <row r="73" spans="1:17" x14ac:dyDescent="0.2">
      <c r="C73" s="23" t="s">
        <v>2</v>
      </c>
      <c r="D73" s="23"/>
      <c r="E73" s="23"/>
      <c r="F73" s="23" t="s">
        <v>81</v>
      </c>
      <c r="G73" s="23"/>
      <c r="H73" s="23"/>
      <c r="I73" s="23" t="s">
        <v>87</v>
      </c>
      <c r="J73" s="23"/>
      <c r="K73" s="23"/>
      <c r="L73" s="23" t="s">
        <v>92</v>
      </c>
      <c r="M73" s="14"/>
      <c r="N73" s="14"/>
      <c r="O73" s="23" t="s">
        <v>93</v>
      </c>
      <c r="P73" s="14"/>
      <c r="Q73" s="14"/>
    </row>
    <row r="74" spans="1:17" x14ac:dyDescent="0.2">
      <c r="B74" s="8" t="s">
        <v>9</v>
      </c>
      <c r="C74" s="15">
        <v>2016</v>
      </c>
      <c r="D74" s="16">
        <f>+C74+1</f>
        <v>2017</v>
      </c>
      <c r="E74" s="18">
        <f t="shared" ref="E74" si="2">+D74+1</f>
        <v>2018</v>
      </c>
      <c r="F74" s="16">
        <f>+C74</f>
        <v>2016</v>
      </c>
      <c r="G74" s="16">
        <f t="shared" ref="G74:H74" si="3">+D74</f>
        <v>2017</v>
      </c>
      <c r="H74" s="18">
        <f t="shared" si="3"/>
        <v>2018</v>
      </c>
      <c r="I74" s="16">
        <f>+F74</f>
        <v>2016</v>
      </c>
      <c r="J74" s="16">
        <f t="shared" ref="J74:K74" si="4">+G74</f>
        <v>2017</v>
      </c>
      <c r="K74" s="16">
        <f t="shared" si="4"/>
        <v>2018</v>
      </c>
      <c r="L74" s="16">
        <f>+I74</f>
        <v>2016</v>
      </c>
      <c r="M74" s="16">
        <f t="shared" ref="M74" si="5">+J74</f>
        <v>2017</v>
      </c>
      <c r="N74" s="18">
        <f t="shared" ref="N74" si="6">+K74</f>
        <v>2018</v>
      </c>
      <c r="O74" s="16">
        <f>+L74</f>
        <v>2016</v>
      </c>
      <c r="P74" s="16">
        <f t="shared" ref="P74:Q74" si="7">+M74</f>
        <v>2017</v>
      </c>
      <c r="Q74" s="18">
        <f t="shared" si="7"/>
        <v>2018</v>
      </c>
    </row>
    <row r="75" spans="1:17" x14ac:dyDescent="0.2">
      <c r="A75" s="1">
        <v>1</v>
      </c>
      <c r="B75" s="9" t="str">
        <f>+IFERROR(INDEX(states,home!$A75,1),"")</f>
        <v>ALABAMA</v>
      </c>
      <c r="C75" s="43">
        <f>+SUMIFS(usda!$L:$L,usda!$M:$M,home!$C$73,usda!$H:$H,$C$8,usda!$F:$F,home!$B75,usda!$B:$B,home!C$74)</f>
        <v>37800000</v>
      </c>
      <c r="D75" s="21">
        <f>+SUMIFS(usda!$L:$L,usda!$M:$M,home!$C$73,usda!$H:$H,$C$8,usda!$F:$F,home!$B75,usda!$B:$B,home!D$74)</f>
        <v>39245000</v>
      </c>
      <c r="E75" s="22">
        <f>+SUMIFS(usda!$L:$L,usda!$M:$M,home!$C$73,usda!$H:$H,$C$8,usda!$F:$F,home!$B75,usda!$B:$B,home!E$74)</f>
        <v>39000000</v>
      </c>
      <c r="F75" s="17">
        <f>+SUMIFS(usda!$L:$L,usda!$M:$M,home!$F$73,usda!$H:$H,$C$8,usda!$F:$F,home!$B75,usda!$B:$B,home!F$74)</f>
        <v>120</v>
      </c>
      <c r="G75" s="17">
        <f>+SUMIFS(usda!$L:$L,usda!$M:$M,home!$F$73,usda!$H:$H,$C$8,usda!$F:$F,home!$B75,usda!$B:$B,home!G$74)</f>
        <v>167</v>
      </c>
      <c r="H75" s="19">
        <f>+SUMIFS(usda!$L:$L,usda!$M:$M,home!$F$73,usda!$H:$H,$C$8,usda!$F:$F,home!$B75,usda!$B:$B,home!H$74)</f>
        <v>156</v>
      </c>
      <c r="I75" s="21">
        <f>+SUMIFS(usda!$L:$L,usda!$M:$M,home!$I$73,usda!$H:$H,$C$8,usda!$F:$F,home!$B75,usda!$B:$B,home!I$74)</f>
        <v>330000</v>
      </c>
      <c r="J75" s="21">
        <f>+SUMIFS(usda!$L:$L,usda!$M:$M,home!$I$73,usda!$H:$H,$C$8,usda!$F:$F,home!$B75,usda!$B:$B,home!J$74)</f>
        <v>250000</v>
      </c>
      <c r="K75" s="22">
        <f>+SUMIFS(usda!$L:$L,usda!$M:$M,home!$I$73,usda!$H:$H,$C$8,usda!$F:$F,home!$B75,usda!$B:$B,home!K$74)</f>
        <v>260000</v>
      </c>
      <c r="L75" s="21">
        <f>+SUMIFS(usda!$L:$L,usda!$M:$M,home!$L$73,usda!$H:$H,$C$8,usda!$F:$F,home!$B75,usda!$B:$B,home!L$74)</f>
        <v>315000</v>
      </c>
      <c r="M75" s="21">
        <f>+SUMIFS(usda!$L:$L,usda!$M:$M,home!$L$73,usda!$H:$H,$C$8,usda!$F:$F,home!$B75,usda!$B:$B,home!M$74)</f>
        <v>235000</v>
      </c>
      <c r="N75" s="22">
        <f>+SUMIFS(usda!$L:$L,usda!$M:$M,home!$L$73,usda!$H:$H,$C$8,usda!$F:$F,home!$B75,usda!$B:$B,home!N$74)</f>
        <v>250000</v>
      </c>
      <c r="O75" s="24">
        <f>+IFERROR(L75/I75,"")</f>
        <v>0.95454545454545459</v>
      </c>
      <c r="P75" s="24">
        <f t="shared" ref="P75:P125" si="8">+IFERROR(M75/J75,"")</f>
        <v>0.94</v>
      </c>
      <c r="Q75" s="24">
        <f t="shared" ref="Q75:Q125" si="9">+IFERROR(N75/K75,"")</f>
        <v>0.96153846153846156</v>
      </c>
    </row>
    <row r="76" spans="1:17" x14ac:dyDescent="0.2">
      <c r="A76" s="1">
        <f>+A75+1</f>
        <v>2</v>
      </c>
      <c r="B76" s="9" t="str">
        <f>+IFERROR(INDEX(states,home!$A76,1),"")</f>
        <v>ARIZONA</v>
      </c>
      <c r="C76" s="43">
        <f>+SUMIFS(usda!$L:$L,usda!$M:$M,home!$C$73,usda!$H:$H,$C$8,usda!$F:$F,home!$B76,usda!$B:$B,home!C$74)</f>
        <v>10750000</v>
      </c>
      <c r="D76" s="21">
        <f>+SUMIFS(usda!$L:$L,usda!$M:$M,home!$C$73,usda!$H:$H,$C$8,usda!$F:$F,home!$B76,usda!$B:$B,home!D$74)</f>
        <v>6240000</v>
      </c>
      <c r="E76" s="22">
        <f>+SUMIFS(usda!$L:$L,usda!$M:$M,home!$C$73,usda!$H:$H,$C$8,usda!$F:$F,home!$B76,usda!$B:$B,home!E$74)</f>
        <v>3300000</v>
      </c>
      <c r="F76" s="17">
        <f>+SUMIFS(usda!$L:$L,usda!$M:$M,home!$F$73,usda!$H:$H,$C$8,usda!$F:$F,home!$B76,usda!$B:$B,home!F$74)</f>
        <v>215</v>
      </c>
      <c r="G76" s="17">
        <f>+SUMIFS(usda!$L:$L,usda!$M:$M,home!$F$73,usda!$H:$H,$C$8,usda!$F:$F,home!$B76,usda!$B:$B,home!G$74)</f>
        <v>195</v>
      </c>
      <c r="H76" s="19">
        <f>+SUMIFS(usda!$L:$L,usda!$M:$M,home!$F$73,usda!$H:$H,$C$8,usda!$F:$F,home!$B76,usda!$B:$B,home!H$74)</f>
        <v>220</v>
      </c>
      <c r="I76" s="21">
        <f>+SUMIFS(usda!$L:$L,usda!$M:$M,home!$I$73,usda!$H:$H,$C$8,usda!$F:$F,home!$B76,usda!$B:$B,home!I$74)</f>
        <v>95000</v>
      </c>
      <c r="J76" s="21">
        <f>+SUMIFS(usda!$L:$L,usda!$M:$M,home!$I$73,usda!$H:$H,$C$8,usda!$F:$F,home!$B76,usda!$B:$B,home!J$74)</f>
        <v>65000</v>
      </c>
      <c r="K76" s="22">
        <f>+SUMIFS(usda!$L:$L,usda!$M:$M,home!$I$73,usda!$H:$H,$C$8,usda!$F:$F,home!$B76,usda!$B:$B,home!K$74)</f>
        <v>70000</v>
      </c>
      <c r="L76" s="21">
        <f>+SUMIFS(usda!$L:$L,usda!$M:$M,home!$L$73,usda!$H:$H,$C$8,usda!$F:$F,home!$B76,usda!$B:$B,home!L$74)</f>
        <v>50000</v>
      </c>
      <c r="M76" s="21">
        <f>+SUMIFS(usda!$L:$L,usda!$M:$M,home!$L$73,usda!$H:$H,$C$8,usda!$F:$F,home!$B76,usda!$B:$B,home!M$74)</f>
        <v>32000</v>
      </c>
      <c r="N76" s="22">
        <f>+SUMIFS(usda!$L:$L,usda!$M:$M,home!$L$73,usda!$H:$H,$C$8,usda!$F:$F,home!$B76,usda!$B:$B,home!N$74)</f>
        <v>15000</v>
      </c>
      <c r="O76" s="24">
        <f t="shared" ref="O76:O125" si="10">+IFERROR(L76/I76,"")</f>
        <v>0.52631578947368418</v>
      </c>
      <c r="P76" s="24">
        <f t="shared" si="8"/>
        <v>0.49230769230769234</v>
      </c>
      <c r="Q76" s="24">
        <f t="shared" si="9"/>
        <v>0.21428571428571427</v>
      </c>
    </row>
    <row r="77" spans="1:17" x14ac:dyDescent="0.2">
      <c r="A77" s="1">
        <f t="shared" ref="A77:A111" si="11">+A76+1</f>
        <v>3</v>
      </c>
      <c r="B77" s="9" t="str">
        <f>+IFERROR(INDEX(states,home!$A77,1),"")</f>
        <v>ARKANSAS</v>
      </c>
      <c r="C77" s="43">
        <f>+SUMIFS(usda!$L:$L,usda!$M:$M,home!$C$73,usda!$H:$H,$C$8,usda!$F:$F,home!$B77,usda!$B:$B,home!C$74)</f>
        <v>127395000</v>
      </c>
      <c r="D77" s="21">
        <f>+SUMIFS(usda!$L:$L,usda!$M:$M,home!$C$73,usda!$H:$H,$C$8,usda!$F:$F,home!$B77,usda!$B:$B,home!D$74)</f>
        <v>108885000</v>
      </c>
      <c r="E77" s="22">
        <f>+SUMIFS(usda!$L:$L,usda!$M:$M,home!$C$73,usda!$H:$H,$C$8,usda!$F:$F,home!$B77,usda!$B:$B,home!E$74)</f>
        <v>116745000</v>
      </c>
      <c r="F77" s="17">
        <f>+SUMIFS(usda!$L:$L,usda!$M:$M,home!$F$73,usda!$H:$H,$C$8,usda!$F:$F,home!$B77,usda!$B:$B,home!F$74)</f>
        <v>171</v>
      </c>
      <c r="G77" s="17">
        <f>+SUMIFS(usda!$L:$L,usda!$M:$M,home!$F$73,usda!$H:$H,$C$8,usda!$F:$F,home!$B77,usda!$B:$B,home!G$74)</f>
        <v>183</v>
      </c>
      <c r="H77" s="19">
        <f>+SUMIFS(usda!$L:$L,usda!$M:$M,home!$F$73,usda!$H:$H,$C$8,usda!$F:$F,home!$B77,usda!$B:$B,home!H$74)</f>
        <v>181</v>
      </c>
      <c r="I77" s="21">
        <f>+SUMIFS(usda!$L:$L,usda!$M:$M,home!$I$73,usda!$H:$H,$C$8,usda!$F:$F,home!$B77,usda!$B:$B,home!I$74)</f>
        <v>760000</v>
      </c>
      <c r="J77" s="21">
        <f>+SUMIFS(usda!$L:$L,usda!$M:$M,home!$I$73,usda!$H:$H,$C$8,usda!$F:$F,home!$B77,usda!$B:$B,home!J$74)</f>
        <v>620000</v>
      </c>
      <c r="K77" s="22">
        <f>+SUMIFS(usda!$L:$L,usda!$M:$M,home!$I$73,usda!$H:$H,$C$8,usda!$F:$F,home!$B77,usda!$B:$B,home!K$74)</f>
        <v>660000</v>
      </c>
      <c r="L77" s="21">
        <f>+SUMIFS(usda!$L:$L,usda!$M:$M,home!$L$73,usda!$H:$H,$C$8,usda!$F:$F,home!$B77,usda!$B:$B,home!L$74)</f>
        <v>745000</v>
      </c>
      <c r="M77" s="21">
        <f>+SUMIFS(usda!$L:$L,usda!$M:$M,home!$L$73,usda!$H:$H,$C$8,usda!$F:$F,home!$B77,usda!$B:$B,home!M$74)</f>
        <v>595000</v>
      </c>
      <c r="N77" s="22">
        <f>+SUMIFS(usda!$L:$L,usda!$M:$M,home!$L$73,usda!$H:$H,$C$8,usda!$F:$F,home!$B77,usda!$B:$B,home!N$74)</f>
        <v>645000</v>
      </c>
      <c r="O77" s="24">
        <f t="shared" si="10"/>
        <v>0.98026315789473684</v>
      </c>
      <c r="P77" s="24">
        <f t="shared" si="8"/>
        <v>0.95967741935483875</v>
      </c>
      <c r="Q77" s="24">
        <f t="shared" si="9"/>
        <v>0.97727272727272729</v>
      </c>
    </row>
    <row r="78" spans="1:17" x14ac:dyDescent="0.2">
      <c r="A78" s="1">
        <f t="shared" si="11"/>
        <v>4</v>
      </c>
      <c r="B78" s="9" t="str">
        <f>+IFERROR(INDEX(states,home!$A78,1),"")</f>
        <v>CALIFORNIA</v>
      </c>
      <c r="C78" s="43">
        <f>+SUMIFS(usda!$L:$L,usda!$M:$M,home!$C$73,usda!$H:$H,$C$8,usda!$F:$F,home!$B78,usda!$B:$B,home!C$74)</f>
        <v>18500000</v>
      </c>
      <c r="D78" s="21">
        <f>+SUMIFS(usda!$L:$L,usda!$M:$M,home!$C$73,usda!$H:$H,$C$8,usda!$F:$F,home!$B78,usda!$B:$B,home!D$74)</f>
        <v>13360000</v>
      </c>
      <c r="E78" s="22">
        <f>+SUMIFS(usda!$L:$L,usda!$M:$M,home!$C$73,usda!$H:$H,$C$8,usda!$F:$F,home!$B78,usda!$B:$B,home!E$74)</f>
        <v>11245000</v>
      </c>
      <c r="F78" s="17">
        <f>+SUMIFS(usda!$L:$L,usda!$M:$M,home!$F$73,usda!$H:$H,$C$8,usda!$F:$F,home!$B78,usda!$B:$B,home!F$74)</f>
        <v>185</v>
      </c>
      <c r="G78" s="17">
        <f>+SUMIFS(usda!$L:$L,usda!$M:$M,home!$F$73,usda!$H:$H,$C$8,usda!$F:$F,home!$B78,usda!$B:$B,home!G$74)</f>
        <v>167</v>
      </c>
      <c r="H78" s="19">
        <f>+SUMIFS(usda!$L:$L,usda!$M:$M,home!$F$73,usda!$H:$H,$C$8,usda!$F:$F,home!$B78,usda!$B:$B,home!H$74)</f>
        <v>173</v>
      </c>
      <c r="I78" s="21">
        <f>+SUMIFS(usda!$L:$L,usda!$M:$M,home!$I$73,usda!$H:$H,$C$8,usda!$F:$F,home!$B78,usda!$B:$B,home!I$74)</f>
        <v>420000</v>
      </c>
      <c r="J78" s="21">
        <f>+SUMIFS(usda!$L:$L,usda!$M:$M,home!$I$73,usda!$H:$H,$C$8,usda!$F:$F,home!$B78,usda!$B:$B,home!J$74)</f>
        <v>430000</v>
      </c>
      <c r="K78" s="22">
        <f>+SUMIFS(usda!$L:$L,usda!$M:$M,home!$I$73,usda!$H:$H,$C$8,usda!$F:$F,home!$B78,usda!$B:$B,home!K$74)</f>
        <v>430000</v>
      </c>
      <c r="L78" s="21">
        <f>+SUMIFS(usda!$L:$L,usda!$M:$M,home!$L$73,usda!$H:$H,$C$8,usda!$F:$F,home!$B78,usda!$B:$B,home!L$74)</f>
        <v>100000</v>
      </c>
      <c r="M78" s="21">
        <f>+SUMIFS(usda!$L:$L,usda!$M:$M,home!$L$73,usda!$H:$H,$C$8,usda!$F:$F,home!$B78,usda!$B:$B,home!M$74)</f>
        <v>80000</v>
      </c>
      <c r="N78" s="22">
        <f>+SUMIFS(usda!$L:$L,usda!$M:$M,home!$L$73,usda!$H:$H,$C$8,usda!$F:$F,home!$B78,usda!$B:$B,home!N$74)</f>
        <v>65000</v>
      </c>
      <c r="O78" s="24">
        <f t="shared" si="10"/>
        <v>0.23809523809523808</v>
      </c>
      <c r="P78" s="24">
        <f t="shared" si="8"/>
        <v>0.18604651162790697</v>
      </c>
      <c r="Q78" s="24">
        <f t="shared" si="9"/>
        <v>0.15116279069767441</v>
      </c>
    </row>
    <row r="79" spans="1:17" x14ac:dyDescent="0.2">
      <c r="A79" s="1">
        <f t="shared" si="11"/>
        <v>5</v>
      </c>
      <c r="B79" s="9" t="str">
        <f>+IFERROR(INDEX(states,home!$A79,1),"")</f>
        <v>COLORADO</v>
      </c>
      <c r="C79" s="43">
        <f>+SUMIFS(usda!$L:$L,usda!$M:$M,home!$C$73,usda!$H:$H,$C$8,usda!$F:$F,home!$B79,usda!$B:$B,home!C$74)</f>
        <v>160290000</v>
      </c>
      <c r="D79" s="21">
        <f>+SUMIFS(usda!$L:$L,usda!$M:$M,home!$C$73,usda!$H:$H,$C$8,usda!$F:$F,home!$B79,usda!$B:$B,home!D$74)</f>
        <v>185900000</v>
      </c>
      <c r="E79" s="22">
        <f>+SUMIFS(usda!$L:$L,usda!$M:$M,home!$C$73,usda!$H:$H,$C$8,usda!$F:$F,home!$B79,usda!$B:$B,home!E$74)</f>
        <v>156000000</v>
      </c>
      <c r="F79" s="17">
        <f>+SUMIFS(usda!$L:$L,usda!$M:$M,home!$F$73,usda!$H:$H,$C$8,usda!$F:$F,home!$B79,usda!$B:$B,home!F$74)</f>
        <v>137</v>
      </c>
      <c r="G79" s="17">
        <f>+SUMIFS(usda!$L:$L,usda!$M:$M,home!$F$73,usda!$H:$H,$C$8,usda!$F:$F,home!$B79,usda!$B:$B,home!G$74)</f>
        <v>143</v>
      </c>
      <c r="H79" s="19">
        <f>+SUMIFS(usda!$L:$L,usda!$M:$M,home!$F$73,usda!$H:$H,$C$8,usda!$F:$F,home!$B79,usda!$B:$B,home!H$74)</f>
        <v>130</v>
      </c>
      <c r="I79" s="21">
        <f>+SUMIFS(usda!$L:$L,usda!$M:$M,home!$I$73,usda!$H:$H,$C$8,usda!$F:$F,home!$B79,usda!$B:$B,home!I$74)</f>
        <v>1340000</v>
      </c>
      <c r="J79" s="21">
        <f>+SUMIFS(usda!$L:$L,usda!$M:$M,home!$I$73,usda!$H:$H,$C$8,usda!$F:$F,home!$B79,usda!$B:$B,home!J$74)</f>
        <v>1460000</v>
      </c>
      <c r="K79" s="22">
        <f>+SUMIFS(usda!$L:$L,usda!$M:$M,home!$I$73,usda!$H:$H,$C$8,usda!$F:$F,home!$B79,usda!$B:$B,home!K$74)</f>
        <v>1470000</v>
      </c>
      <c r="L79" s="21">
        <f>+SUMIFS(usda!$L:$L,usda!$M:$M,home!$L$73,usda!$H:$H,$C$8,usda!$F:$F,home!$B79,usda!$B:$B,home!L$74)</f>
        <v>1170000</v>
      </c>
      <c r="M79" s="21">
        <f>+SUMIFS(usda!$L:$L,usda!$M:$M,home!$L$73,usda!$H:$H,$C$8,usda!$F:$F,home!$B79,usda!$B:$B,home!M$74)</f>
        <v>1300000</v>
      </c>
      <c r="N79" s="22">
        <f>+SUMIFS(usda!$L:$L,usda!$M:$M,home!$L$73,usda!$H:$H,$C$8,usda!$F:$F,home!$B79,usda!$B:$B,home!N$74)</f>
        <v>1200000</v>
      </c>
      <c r="O79" s="24">
        <f t="shared" si="10"/>
        <v>0.87313432835820892</v>
      </c>
      <c r="P79" s="24">
        <f t="shared" si="8"/>
        <v>0.8904109589041096</v>
      </c>
      <c r="Q79" s="24">
        <f t="shared" si="9"/>
        <v>0.81632653061224492</v>
      </c>
    </row>
    <row r="80" spans="1:17" x14ac:dyDescent="0.2">
      <c r="A80" s="1">
        <f t="shared" si="11"/>
        <v>6</v>
      </c>
      <c r="B80" s="9" t="str">
        <f>+IFERROR(INDEX(states,home!$A80,1),"")</f>
        <v>DELAWARE</v>
      </c>
      <c r="C80" s="43">
        <f>+SUMIFS(usda!$L:$L,usda!$M:$M,home!$C$73,usda!$H:$H,$C$8,usda!$F:$F,home!$B80,usda!$B:$B,home!C$74)</f>
        <v>27880000</v>
      </c>
      <c r="D80" s="21">
        <f>+SUMIFS(usda!$L:$L,usda!$M:$M,home!$C$73,usda!$H:$H,$C$8,usda!$F:$F,home!$B80,usda!$B:$B,home!D$74)</f>
        <v>32319000</v>
      </c>
      <c r="E80" s="22">
        <f>+SUMIFS(usda!$L:$L,usda!$M:$M,home!$C$73,usda!$H:$H,$C$8,usda!$F:$F,home!$B80,usda!$B:$B,home!E$74)</f>
        <v>24070000</v>
      </c>
      <c r="F80" s="17">
        <f>+SUMIFS(usda!$L:$L,usda!$M:$M,home!$F$73,usda!$H:$H,$C$8,usda!$F:$F,home!$B80,usda!$B:$B,home!F$74)</f>
        <v>170</v>
      </c>
      <c r="G80" s="17">
        <f>+SUMIFS(usda!$L:$L,usda!$M:$M,home!$F$73,usda!$H:$H,$C$8,usda!$F:$F,home!$B80,usda!$B:$B,home!G$74)</f>
        <v>189</v>
      </c>
      <c r="H80" s="19">
        <f>+SUMIFS(usda!$L:$L,usda!$M:$M,home!$F$73,usda!$H:$H,$C$8,usda!$F:$F,home!$B80,usda!$B:$B,home!H$74)</f>
        <v>145</v>
      </c>
      <c r="I80" s="21">
        <f>+SUMIFS(usda!$L:$L,usda!$M:$M,home!$I$73,usda!$H:$H,$C$8,usda!$F:$F,home!$B80,usda!$B:$B,home!I$74)</f>
        <v>170000</v>
      </c>
      <c r="J80" s="21">
        <f>+SUMIFS(usda!$L:$L,usda!$M:$M,home!$I$73,usda!$H:$H,$C$8,usda!$F:$F,home!$B80,usda!$B:$B,home!J$74)</f>
        <v>180000</v>
      </c>
      <c r="K80" s="22">
        <f>+SUMIFS(usda!$L:$L,usda!$M:$M,home!$I$73,usda!$H:$H,$C$8,usda!$F:$F,home!$B80,usda!$B:$B,home!K$74)</f>
        <v>170000</v>
      </c>
      <c r="L80" s="21">
        <f>+SUMIFS(usda!$L:$L,usda!$M:$M,home!$L$73,usda!$H:$H,$C$8,usda!$F:$F,home!$B80,usda!$B:$B,home!L$74)</f>
        <v>164000</v>
      </c>
      <c r="M80" s="21">
        <f>+SUMIFS(usda!$L:$L,usda!$M:$M,home!$L$73,usda!$H:$H,$C$8,usda!$F:$F,home!$B80,usda!$B:$B,home!M$74)</f>
        <v>171000</v>
      </c>
      <c r="N80" s="22">
        <f>+SUMIFS(usda!$L:$L,usda!$M:$M,home!$L$73,usda!$H:$H,$C$8,usda!$F:$F,home!$B80,usda!$B:$B,home!N$74)</f>
        <v>166000</v>
      </c>
      <c r="O80" s="24">
        <f t="shared" si="10"/>
        <v>0.96470588235294119</v>
      </c>
      <c r="P80" s="24">
        <f t="shared" si="8"/>
        <v>0.95</v>
      </c>
      <c r="Q80" s="24">
        <f t="shared" si="9"/>
        <v>0.97647058823529409</v>
      </c>
    </row>
    <row r="81" spans="1:17" x14ac:dyDescent="0.2">
      <c r="A81" s="1">
        <f t="shared" si="11"/>
        <v>7</v>
      </c>
      <c r="B81" s="9" t="str">
        <f>+IFERROR(INDEX(states,home!$A81,1),"")</f>
        <v>FLORIDA</v>
      </c>
      <c r="C81" s="43">
        <f>+SUMIFS(usda!$L:$L,usda!$M:$M,home!$C$73,usda!$H:$H,$C$8,usda!$F:$F,home!$B81,usda!$B:$B,home!C$74)</f>
        <v>5800000</v>
      </c>
      <c r="D81" s="21">
        <f>+SUMIFS(usda!$L:$L,usda!$M:$M,home!$C$73,usda!$H:$H,$C$8,usda!$F:$F,home!$B81,usda!$B:$B,home!D$74)</f>
        <v>5957000</v>
      </c>
      <c r="E81" s="22">
        <f>+SUMIFS(usda!$L:$L,usda!$M:$M,home!$C$73,usda!$H:$H,$C$8,usda!$F:$F,home!$B81,usda!$B:$B,home!E$74)</f>
        <v>10205000</v>
      </c>
      <c r="F81" s="17">
        <f>+SUMIFS(usda!$L:$L,usda!$M:$M,home!$F$73,usda!$H:$H,$C$8,usda!$F:$F,home!$B81,usda!$B:$B,home!F$74)</f>
        <v>145</v>
      </c>
      <c r="G81" s="17">
        <f>+SUMIFS(usda!$L:$L,usda!$M:$M,home!$F$73,usda!$H:$H,$C$8,usda!$F:$F,home!$B81,usda!$B:$B,home!G$74)</f>
        <v>161</v>
      </c>
      <c r="H81" s="19">
        <f>+SUMIFS(usda!$L:$L,usda!$M:$M,home!$F$73,usda!$H:$H,$C$8,usda!$F:$F,home!$B81,usda!$B:$B,home!H$74)</f>
        <v>157</v>
      </c>
      <c r="I81" s="21">
        <f>+SUMIFS(usda!$L:$L,usda!$M:$M,home!$I$73,usda!$H:$H,$C$8,usda!$F:$F,home!$B81,usda!$B:$B,home!I$74)</f>
        <v>80000</v>
      </c>
      <c r="J81" s="21">
        <f>+SUMIFS(usda!$L:$L,usda!$M:$M,home!$I$73,usda!$H:$H,$C$8,usda!$F:$F,home!$B81,usda!$B:$B,home!J$74)</f>
        <v>75000</v>
      </c>
      <c r="K81" s="22">
        <f>+SUMIFS(usda!$L:$L,usda!$M:$M,home!$I$73,usda!$H:$H,$C$8,usda!$F:$F,home!$B81,usda!$B:$B,home!K$74)</f>
        <v>100000</v>
      </c>
      <c r="L81" s="21">
        <f>+SUMIFS(usda!$L:$L,usda!$M:$M,home!$L$73,usda!$H:$H,$C$8,usda!$F:$F,home!$B81,usda!$B:$B,home!L$74)</f>
        <v>40000</v>
      </c>
      <c r="M81" s="21">
        <f>+SUMIFS(usda!$L:$L,usda!$M:$M,home!$L$73,usda!$H:$H,$C$8,usda!$F:$F,home!$B81,usda!$B:$B,home!M$74)</f>
        <v>37000</v>
      </c>
      <c r="N81" s="22">
        <f>+SUMIFS(usda!$L:$L,usda!$M:$M,home!$L$73,usda!$H:$H,$C$8,usda!$F:$F,home!$B81,usda!$B:$B,home!N$74)</f>
        <v>65000</v>
      </c>
      <c r="O81" s="24">
        <f t="shared" si="10"/>
        <v>0.5</v>
      </c>
      <c r="P81" s="24">
        <f t="shared" si="8"/>
        <v>0.49333333333333335</v>
      </c>
      <c r="Q81" s="24">
        <f t="shared" si="9"/>
        <v>0.65</v>
      </c>
    </row>
    <row r="82" spans="1:17" x14ac:dyDescent="0.2">
      <c r="A82" s="1">
        <f t="shared" si="11"/>
        <v>8</v>
      </c>
      <c r="B82" s="9" t="str">
        <f>+IFERROR(INDEX(states,home!$A82,1),"")</f>
        <v>GEORGIA</v>
      </c>
      <c r="C82" s="43">
        <f>+SUMIFS(usda!$L:$L,usda!$M:$M,home!$C$73,usda!$H:$H,$C$8,usda!$F:$F,home!$B82,usda!$B:$B,home!C$74)</f>
        <v>56100000</v>
      </c>
      <c r="D82" s="21">
        <f>+SUMIFS(usda!$L:$L,usda!$M:$M,home!$C$73,usda!$H:$H,$C$8,usda!$F:$F,home!$B82,usda!$B:$B,home!D$74)</f>
        <v>43120000</v>
      </c>
      <c r="E82" s="22">
        <f>+SUMIFS(usda!$L:$L,usda!$M:$M,home!$C$73,usda!$H:$H,$C$8,usda!$F:$F,home!$B82,usda!$B:$B,home!E$74)</f>
        <v>50160000</v>
      </c>
      <c r="F82" s="17">
        <f>+SUMIFS(usda!$L:$L,usda!$M:$M,home!$F$73,usda!$H:$H,$C$8,usda!$F:$F,home!$B82,usda!$B:$B,home!F$74)</f>
        <v>165</v>
      </c>
      <c r="G82" s="17">
        <f>+SUMIFS(usda!$L:$L,usda!$M:$M,home!$F$73,usda!$H:$H,$C$8,usda!$F:$F,home!$B82,usda!$B:$B,home!G$74)</f>
        <v>176</v>
      </c>
      <c r="H82" s="19">
        <f>+SUMIFS(usda!$L:$L,usda!$M:$M,home!$F$73,usda!$H:$H,$C$8,usda!$F:$F,home!$B82,usda!$B:$B,home!H$74)</f>
        <v>176</v>
      </c>
      <c r="I82" s="21">
        <f>+SUMIFS(usda!$L:$L,usda!$M:$M,home!$I$73,usda!$H:$H,$C$8,usda!$F:$F,home!$B82,usda!$B:$B,home!I$74)</f>
        <v>410000</v>
      </c>
      <c r="J82" s="21">
        <f>+SUMIFS(usda!$L:$L,usda!$M:$M,home!$I$73,usda!$H:$H,$C$8,usda!$F:$F,home!$B82,usda!$B:$B,home!J$74)</f>
        <v>290000</v>
      </c>
      <c r="K82" s="22">
        <f>+SUMIFS(usda!$L:$L,usda!$M:$M,home!$I$73,usda!$H:$H,$C$8,usda!$F:$F,home!$B82,usda!$B:$B,home!K$74)</f>
        <v>325000</v>
      </c>
      <c r="L82" s="21">
        <f>+SUMIFS(usda!$L:$L,usda!$M:$M,home!$L$73,usda!$H:$H,$C$8,usda!$F:$F,home!$B82,usda!$B:$B,home!L$74)</f>
        <v>340000</v>
      </c>
      <c r="M82" s="21">
        <f>+SUMIFS(usda!$L:$L,usda!$M:$M,home!$L$73,usda!$H:$H,$C$8,usda!$F:$F,home!$B82,usda!$B:$B,home!M$74)</f>
        <v>245000</v>
      </c>
      <c r="N82" s="22">
        <f>+SUMIFS(usda!$L:$L,usda!$M:$M,home!$L$73,usda!$H:$H,$C$8,usda!$F:$F,home!$B82,usda!$B:$B,home!N$74)</f>
        <v>285000</v>
      </c>
      <c r="O82" s="24">
        <f t="shared" si="10"/>
        <v>0.82926829268292679</v>
      </c>
      <c r="P82" s="24">
        <f t="shared" si="8"/>
        <v>0.84482758620689657</v>
      </c>
      <c r="Q82" s="24">
        <f t="shared" si="9"/>
        <v>0.87692307692307692</v>
      </c>
    </row>
    <row r="83" spans="1:17" x14ac:dyDescent="0.2">
      <c r="A83" s="1">
        <f t="shared" si="11"/>
        <v>9</v>
      </c>
      <c r="B83" s="9" t="str">
        <f>+IFERROR(INDEX(states,home!$A83,1),"")</f>
        <v>IDAHO</v>
      </c>
      <c r="C83" s="43">
        <f>+SUMIFS(usda!$L:$L,usda!$M:$M,home!$C$73,usda!$H:$H,$C$8,usda!$F:$F,home!$B83,usda!$B:$B,home!C$74)</f>
        <v>18800000</v>
      </c>
      <c r="D83" s="21">
        <f>+SUMIFS(usda!$L:$L,usda!$M:$M,home!$C$73,usda!$H:$H,$C$8,usda!$F:$F,home!$B83,usda!$B:$B,home!D$74)</f>
        <v>23345000</v>
      </c>
      <c r="E83" s="22">
        <f>+SUMIFS(usda!$L:$L,usda!$M:$M,home!$C$73,usda!$H:$H,$C$8,usda!$F:$F,home!$B83,usda!$B:$B,home!E$74)</f>
        <v>28755000</v>
      </c>
      <c r="F83" s="17">
        <f>+SUMIFS(usda!$L:$L,usda!$M:$M,home!$F$73,usda!$H:$H,$C$8,usda!$F:$F,home!$B83,usda!$B:$B,home!F$74)</f>
        <v>188</v>
      </c>
      <c r="G83" s="17">
        <f>+SUMIFS(usda!$L:$L,usda!$M:$M,home!$F$73,usda!$H:$H,$C$8,usda!$F:$F,home!$B83,usda!$B:$B,home!G$74)</f>
        <v>203</v>
      </c>
      <c r="H83" s="19">
        <f>+SUMIFS(usda!$L:$L,usda!$M:$M,home!$F$73,usda!$H:$H,$C$8,usda!$F:$F,home!$B83,usda!$B:$B,home!H$74)</f>
        <v>213</v>
      </c>
      <c r="I83" s="21">
        <f>+SUMIFS(usda!$L:$L,usda!$M:$M,home!$I$73,usda!$H:$H,$C$8,usda!$F:$F,home!$B83,usda!$B:$B,home!I$74)</f>
        <v>340000</v>
      </c>
      <c r="J83" s="21">
        <f>+SUMIFS(usda!$L:$L,usda!$M:$M,home!$I$73,usda!$H:$H,$C$8,usda!$F:$F,home!$B83,usda!$B:$B,home!J$74)</f>
        <v>340000</v>
      </c>
      <c r="K83" s="22">
        <f>+SUMIFS(usda!$L:$L,usda!$M:$M,home!$I$73,usda!$H:$H,$C$8,usda!$F:$F,home!$B83,usda!$B:$B,home!K$74)</f>
        <v>360000</v>
      </c>
      <c r="L83" s="21">
        <f>+SUMIFS(usda!$L:$L,usda!$M:$M,home!$L$73,usda!$H:$H,$C$8,usda!$F:$F,home!$B83,usda!$B:$B,home!L$74)</f>
        <v>100000</v>
      </c>
      <c r="M83" s="21">
        <f>+SUMIFS(usda!$L:$L,usda!$M:$M,home!$L$73,usda!$H:$H,$C$8,usda!$F:$F,home!$B83,usda!$B:$B,home!M$74)</f>
        <v>115000</v>
      </c>
      <c r="N83" s="22">
        <f>+SUMIFS(usda!$L:$L,usda!$M:$M,home!$L$73,usda!$H:$H,$C$8,usda!$F:$F,home!$B83,usda!$B:$B,home!N$74)</f>
        <v>135000</v>
      </c>
      <c r="O83" s="24">
        <f t="shared" si="10"/>
        <v>0.29411764705882354</v>
      </c>
      <c r="P83" s="24">
        <f t="shared" si="8"/>
        <v>0.33823529411764708</v>
      </c>
      <c r="Q83" s="24">
        <f t="shared" si="9"/>
        <v>0.375</v>
      </c>
    </row>
    <row r="84" spans="1:17" x14ac:dyDescent="0.2">
      <c r="A84" s="1">
        <f t="shared" si="11"/>
        <v>10</v>
      </c>
      <c r="B84" s="9" t="str">
        <f>+IFERROR(INDEX(states,home!$A84,1),"")</f>
        <v>ILLINOIS</v>
      </c>
      <c r="C84" s="43">
        <f>+SUMIFS(usda!$L:$L,usda!$M:$M,home!$C$73,usda!$H:$H,$C$8,usda!$F:$F,home!$B84,usda!$B:$B,home!C$74)</f>
        <v>2255650000</v>
      </c>
      <c r="D84" s="21">
        <f>+SUMIFS(usda!$L:$L,usda!$M:$M,home!$C$73,usda!$H:$H,$C$8,usda!$F:$F,home!$B84,usda!$B:$B,home!D$74)</f>
        <v>2200950000</v>
      </c>
      <c r="E84" s="22">
        <f>+SUMIFS(usda!$L:$L,usda!$M:$M,home!$C$73,usda!$H:$H,$C$8,usda!$F:$F,home!$B84,usda!$B:$B,home!E$74)</f>
        <v>2278500000</v>
      </c>
      <c r="F84" s="17">
        <f>+SUMIFS(usda!$L:$L,usda!$M:$M,home!$F$73,usda!$H:$H,$C$8,usda!$F:$F,home!$B84,usda!$B:$B,home!F$74)</f>
        <v>197</v>
      </c>
      <c r="G84" s="17">
        <f>+SUMIFS(usda!$L:$L,usda!$M:$M,home!$F$73,usda!$H:$H,$C$8,usda!$F:$F,home!$B84,usda!$B:$B,home!G$74)</f>
        <v>201</v>
      </c>
      <c r="H84" s="19">
        <f>+SUMIFS(usda!$L:$L,usda!$M:$M,home!$F$73,usda!$H:$H,$C$8,usda!$F:$F,home!$B84,usda!$B:$B,home!H$74)</f>
        <v>210</v>
      </c>
      <c r="I84" s="21">
        <f>+SUMIFS(usda!$L:$L,usda!$M:$M,home!$I$73,usda!$H:$H,$C$8,usda!$F:$F,home!$B84,usda!$B:$B,home!I$74)</f>
        <v>11600000</v>
      </c>
      <c r="J84" s="21">
        <f>+SUMIFS(usda!$L:$L,usda!$M:$M,home!$I$73,usda!$H:$H,$C$8,usda!$F:$F,home!$B84,usda!$B:$B,home!J$74)</f>
        <v>11200000</v>
      </c>
      <c r="K84" s="22">
        <f>+SUMIFS(usda!$L:$L,usda!$M:$M,home!$I$73,usda!$H:$H,$C$8,usda!$F:$F,home!$B84,usda!$B:$B,home!K$74)</f>
        <v>11000000</v>
      </c>
      <c r="L84" s="21">
        <f>+SUMIFS(usda!$L:$L,usda!$M:$M,home!$L$73,usda!$H:$H,$C$8,usda!$F:$F,home!$B84,usda!$B:$B,home!L$74)</f>
        <v>11450000</v>
      </c>
      <c r="M84" s="21">
        <f>+SUMIFS(usda!$L:$L,usda!$M:$M,home!$L$73,usda!$H:$H,$C$8,usda!$F:$F,home!$B84,usda!$B:$B,home!M$74)</f>
        <v>10950000</v>
      </c>
      <c r="N84" s="22">
        <f>+SUMIFS(usda!$L:$L,usda!$M:$M,home!$L$73,usda!$H:$H,$C$8,usda!$F:$F,home!$B84,usda!$B:$B,home!N$74)</f>
        <v>10850000</v>
      </c>
      <c r="O84" s="24">
        <f t="shared" si="10"/>
        <v>0.98706896551724133</v>
      </c>
      <c r="P84" s="24">
        <f t="shared" si="8"/>
        <v>0.9776785714285714</v>
      </c>
      <c r="Q84" s="24">
        <f t="shared" si="9"/>
        <v>0.98636363636363633</v>
      </c>
    </row>
    <row r="85" spans="1:17" x14ac:dyDescent="0.2">
      <c r="A85" s="1">
        <f t="shared" si="11"/>
        <v>11</v>
      </c>
      <c r="B85" s="9" t="str">
        <f>+IFERROR(INDEX(states,home!$A85,1),"")</f>
        <v>INDIANA</v>
      </c>
      <c r="C85" s="43">
        <f>+SUMIFS(usda!$L:$L,usda!$M:$M,home!$C$73,usda!$H:$H,$C$8,usda!$F:$F,home!$B85,usda!$B:$B,home!C$74)</f>
        <v>946310000</v>
      </c>
      <c r="D85" s="21">
        <f>+SUMIFS(usda!$L:$L,usda!$M:$M,home!$C$73,usda!$H:$H,$C$8,usda!$F:$F,home!$B85,usda!$B:$B,home!D$74)</f>
        <v>936000000</v>
      </c>
      <c r="E85" s="22">
        <f>+SUMIFS(usda!$L:$L,usda!$M:$M,home!$C$73,usda!$H:$H,$C$8,usda!$F:$F,home!$B85,usda!$B:$B,home!E$74)</f>
        <v>982800000</v>
      </c>
      <c r="F85" s="17">
        <f>+SUMIFS(usda!$L:$L,usda!$M:$M,home!$F$73,usda!$H:$H,$C$8,usda!$F:$F,home!$B85,usda!$B:$B,home!F$74)</f>
        <v>173</v>
      </c>
      <c r="G85" s="17">
        <f>+SUMIFS(usda!$L:$L,usda!$M:$M,home!$F$73,usda!$H:$H,$C$8,usda!$F:$F,home!$B85,usda!$B:$B,home!G$74)</f>
        <v>180</v>
      </c>
      <c r="H85" s="19">
        <f>+SUMIFS(usda!$L:$L,usda!$M:$M,home!$F$73,usda!$H:$H,$C$8,usda!$F:$F,home!$B85,usda!$B:$B,home!H$74)</f>
        <v>189</v>
      </c>
      <c r="I85" s="21">
        <f>+SUMIFS(usda!$L:$L,usda!$M:$M,home!$I$73,usda!$H:$H,$C$8,usda!$F:$F,home!$B85,usda!$B:$B,home!I$74)</f>
        <v>5600000</v>
      </c>
      <c r="J85" s="21">
        <f>+SUMIFS(usda!$L:$L,usda!$M:$M,home!$I$73,usda!$H:$H,$C$8,usda!$F:$F,home!$B85,usda!$B:$B,home!J$74)</f>
        <v>5350000</v>
      </c>
      <c r="K85" s="22">
        <f>+SUMIFS(usda!$L:$L,usda!$M:$M,home!$I$73,usda!$H:$H,$C$8,usda!$F:$F,home!$B85,usda!$B:$B,home!K$74)</f>
        <v>5350000</v>
      </c>
      <c r="L85" s="21">
        <f>+SUMIFS(usda!$L:$L,usda!$M:$M,home!$L$73,usda!$H:$H,$C$8,usda!$F:$F,home!$B85,usda!$B:$B,home!L$74)</f>
        <v>5470000</v>
      </c>
      <c r="M85" s="21">
        <f>+SUMIFS(usda!$L:$L,usda!$M:$M,home!$L$73,usda!$H:$H,$C$8,usda!$F:$F,home!$B85,usda!$B:$B,home!M$74)</f>
        <v>5200000</v>
      </c>
      <c r="N85" s="22">
        <f>+SUMIFS(usda!$L:$L,usda!$M:$M,home!$L$73,usda!$H:$H,$C$8,usda!$F:$F,home!$B85,usda!$B:$B,home!N$74)</f>
        <v>5200000</v>
      </c>
      <c r="O85" s="24">
        <f t="shared" si="10"/>
        <v>0.97678571428571426</v>
      </c>
      <c r="P85" s="24">
        <f t="shared" si="8"/>
        <v>0.9719626168224299</v>
      </c>
      <c r="Q85" s="24">
        <f t="shared" si="9"/>
        <v>0.9719626168224299</v>
      </c>
    </row>
    <row r="86" spans="1:17" x14ac:dyDescent="0.2">
      <c r="A86" s="1">
        <f t="shared" si="11"/>
        <v>12</v>
      </c>
      <c r="B86" s="9" t="str">
        <f>+IFERROR(INDEX(states,home!$A86,1),"")</f>
        <v>IOWA</v>
      </c>
      <c r="C86" s="43">
        <f>+SUMIFS(usda!$L:$L,usda!$M:$M,home!$C$73,usda!$H:$H,$C$8,usda!$F:$F,home!$B86,usda!$B:$B,home!C$74)</f>
        <v>2740500000</v>
      </c>
      <c r="D86" s="21">
        <f>+SUMIFS(usda!$L:$L,usda!$M:$M,home!$C$73,usda!$H:$H,$C$8,usda!$F:$F,home!$B86,usda!$B:$B,home!D$74)</f>
        <v>2605800000</v>
      </c>
      <c r="E86" s="22">
        <f>+SUMIFS(usda!$L:$L,usda!$M:$M,home!$C$73,usda!$H:$H,$C$8,usda!$F:$F,home!$B86,usda!$B:$B,home!E$74)</f>
        <v>2508800000</v>
      </c>
      <c r="F86" s="17">
        <f>+SUMIFS(usda!$L:$L,usda!$M:$M,home!$F$73,usda!$H:$H,$C$8,usda!$F:$F,home!$B86,usda!$B:$B,home!F$74)</f>
        <v>203</v>
      </c>
      <c r="G86" s="17">
        <f>+SUMIFS(usda!$L:$L,usda!$M:$M,home!$F$73,usda!$H:$H,$C$8,usda!$F:$F,home!$B86,usda!$B:$B,home!G$74)</f>
        <v>202</v>
      </c>
      <c r="H86" s="19">
        <f>+SUMIFS(usda!$L:$L,usda!$M:$M,home!$F$73,usda!$H:$H,$C$8,usda!$F:$F,home!$B86,usda!$B:$B,home!H$74)</f>
        <v>196</v>
      </c>
      <c r="I86" s="21">
        <f>+SUMIFS(usda!$L:$L,usda!$M:$M,home!$I$73,usda!$H:$H,$C$8,usda!$F:$F,home!$B86,usda!$B:$B,home!I$74)</f>
        <v>13900000</v>
      </c>
      <c r="J86" s="21">
        <f>+SUMIFS(usda!$L:$L,usda!$M:$M,home!$I$73,usda!$H:$H,$C$8,usda!$F:$F,home!$B86,usda!$B:$B,home!J$74)</f>
        <v>13300000</v>
      </c>
      <c r="K86" s="22">
        <f>+SUMIFS(usda!$L:$L,usda!$M:$M,home!$I$73,usda!$H:$H,$C$8,usda!$F:$F,home!$B86,usda!$B:$B,home!K$74)</f>
        <v>13200000</v>
      </c>
      <c r="L86" s="21">
        <f>+SUMIFS(usda!$L:$L,usda!$M:$M,home!$L$73,usda!$H:$H,$C$8,usda!$F:$F,home!$B86,usda!$B:$B,home!L$74)</f>
        <v>13500000</v>
      </c>
      <c r="M86" s="21">
        <f>+SUMIFS(usda!$L:$L,usda!$M:$M,home!$L$73,usda!$H:$H,$C$8,usda!$F:$F,home!$B86,usda!$B:$B,home!M$74)</f>
        <v>12900000</v>
      </c>
      <c r="N86" s="22">
        <f>+SUMIFS(usda!$L:$L,usda!$M:$M,home!$L$73,usda!$H:$H,$C$8,usda!$F:$F,home!$B86,usda!$B:$B,home!N$74)</f>
        <v>12800000</v>
      </c>
      <c r="O86" s="24">
        <f t="shared" si="10"/>
        <v>0.97122302158273377</v>
      </c>
      <c r="P86" s="24">
        <f t="shared" si="8"/>
        <v>0.96992481203007519</v>
      </c>
      <c r="Q86" s="24">
        <f t="shared" si="9"/>
        <v>0.96969696969696972</v>
      </c>
    </row>
    <row r="87" spans="1:17" x14ac:dyDescent="0.2">
      <c r="A87" s="1">
        <f t="shared" si="11"/>
        <v>13</v>
      </c>
      <c r="B87" s="9" t="str">
        <f>+IFERROR(INDEX(states,home!$A87,1),"")</f>
        <v>KANSAS</v>
      </c>
      <c r="C87" s="43">
        <f>+SUMIFS(usda!$L:$L,usda!$M:$M,home!$C$73,usda!$H:$H,$C$8,usda!$F:$F,home!$B87,usda!$B:$B,home!C$74)</f>
        <v>698640000</v>
      </c>
      <c r="D87" s="21">
        <f>+SUMIFS(usda!$L:$L,usda!$M:$M,home!$C$73,usda!$H:$H,$C$8,usda!$F:$F,home!$B87,usda!$B:$B,home!D$74)</f>
        <v>686400000</v>
      </c>
      <c r="E87" s="22">
        <f>+SUMIFS(usda!$L:$L,usda!$M:$M,home!$C$73,usda!$H:$H,$C$8,usda!$F:$F,home!$B87,usda!$B:$B,home!E$74)</f>
        <v>645000000</v>
      </c>
      <c r="F87" s="17">
        <f>+SUMIFS(usda!$L:$L,usda!$M:$M,home!$F$73,usda!$H:$H,$C$8,usda!$F:$F,home!$B87,usda!$B:$B,home!F$74)</f>
        <v>142</v>
      </c>
      <c r="G87" s="17">
        <f>+SUMIFS(usda!$L:$L,usda!$M:$M,home!$F$73,usda!$H:$H,$C$8,usda!$F:$F,home!$B87,usda!$B:$B,home!G$74)</f>
        <v>132</v>
      </c>
      <c r="H87" s="19">
        <f>+SUMIFS(usda!$L:$L,usda!$M:$M,home!$F$73,usda!$H:$H,$C$8,usda!$F:$F,home!$B87,usda!$B:$B,home!H$74)</f>
        <v>129</v>
      </c>
      <c r="I87" s="21">
        <f>+SUMIFS(usda!$L:$L,usda!$M:$M,home!$I$73,usda!$H:$H,$C$8,usda!$F:$F,home!$B87,usda!$B:$B,home!I$74)</f>
        <v>5100000</v>
      </c>
      <c r="J87" s="21">
        <f>+SUMIFS(usda!$L:$L,usda!$M:$M,home!$I$73,usda!$H:$H,$C$8,usda!$F:$F,home!$B87,usda!$B:$B,home!J$74)</f>
        <v>5500000</v>
      </c>
      <c r="K87" s="22">
        <f>+SUMIFS(usda!$L:$L,usda!$M:$M,home!$I$73,usda!$H:$H,$C$8,usda!$F:$F,home!$B87,usda!$B:$B,home!K$74)</f>
        <v>5450000</v>
      </c>
      <c r="L87" s="21">
        <f>+SUMIFS(usda!$L:$L,usda!$M:$M,home!$L$73,usda!$H:$H,$C$8,usda!$F:$F,home!$B87,usda!$B:$B,home!L$74)</f>
        <v>4920000</v>
      </c>
      <c r="M87" s="21">
        <f>+SUMIFS(usda!$L:$L,usda!$M:$M,home!$L$73,usda!$H:$H,$C$8,usda!$F:$F,home!$B87,usda!$B:$B,home!M$74)</f>
        <v>5200000</v>
      </c>
      <c r="N87" s="22">
        <f>+SUMIFS(usda!$L:$L,usda!$M:$M,home!$L$73,usda!$H:$H,$C$8,usda!$F:$F,home!$B87,usda!$B:$B,home!N$74)</f>
        <v>5000000</v>
      </c>
      <c r="O87" s="24">
        <f t="shared" si="10"/>
        <v>0.96470588235294119</v>
      </c>
      <c r="P87" s="24">
        <f t="shared" si="8"/>
        <v>0.94545454545454544</v>
      </c>
      <c r="Q87" s="24">
        <f t="shared" si="9"/>
        <v>0.91743119266055051</v>
      </c>
    </row>
    <row r="88" spans="1:17" x14ac:dyDescent="0.2">
      <c r="A88" s="1">
        <f t="shared" si="11"/>
        <v>14</v>
      </c>
      <c r="B88" s="9" t="str">
        <f>+IFERROR(INDEX(states,home!$A88,1),"")</f>
        <v>KENTUCKY</v>
      </c>
      <c r="C88" s="43">
        <f>+SUMIFS(usda!$L:$L,usda!$M:$M,home!$C$73,usda!$H:$H,$C$8,usda!$F:$F,home!$B88,usda!$B:$B,home!C$74)</f>
        <v>222600000</v>
      </c>
      <c r="D88" s="21">
        <f>+SUMIFS(usda!$L:$L,usda!$M:$M,home!$C$73,usda!$H:$H,$C$8,usda!$F:$F,home!$B88,usda!$B:$B,home!D$74)</f>
        <v>217160000</v>
      </c>
      <c r="E88" s="22">
        <f>+SUMIFS(usda!$L:$L,usda!$M:$M,home!$C$73,usda!$H:$H,$C$8,usda!$F:$F,home!$B88,usda!$B:$B,home!E$74)</f>
        <v>215250000</v>
      </c>
      <c r="F88" s="17">
        <f>+SUMIFS(usda!$L:$L,usda!$M:$M,home!$F$73,usda!$H:$H,$C$8,usda!$F:$F,home!$B88,usda!$B:$B,home!F$74)</f>
        <v>159</v>
      </c>
      <c r="G88" s="17">
        <f>+SUMIFS(usda!$L:$L,usda!$M:$M,home!$F$73,usda!$H:$H,$C$8,usda!$F:$F,home!$B88,usda!$B:$B,home!G$74)</f>
        <v>178</v>
      </c>
      <c r="H88" s="19">
        <f>+SUMIFS(usda!$L:$L,usda!$M:$M,home!$F$73,usda!$H:$H,$C$8,usda!$F:$F,home!$B88,usda!$B:$B,home!H$74)</f>
        <v>175</v>
      </c>
      <c r="I88" s="21">
        <f>+SUMIFS(usda!$L:$L,usda!$M:$M,home!$I$73,usda!$H:$H,$C$8,usda!$F:$F,home!$B88,usda!$B:$B,home!I$74)</f>
        <v>1500000</v>
      </c>
      <c r="J88" s="21">
        <f>+SUMIFS(usda!$L:$L,usda!$M:$M,home!$I$73,usda!$H:$H,$C$8,usda!$F:$F,home!$B88,usda!$B:$B,home!J$74)</f>
        <v>1320000</v>
      </c>
      <c r="K88" s="22">
        <f>+SUMIFS(usda!$L:$L,usda!$M:$M,home!$I$73,usda!$H:$H,$C$8,usda!$F:$F,home!$B88,usda!$B:$B,home!K$74)</f>
        <v>1340000</v>
      </c>
      <c r="L88" s="21">
        <f>+SUMIFS(usda!$L:$L,usda!$M:$M,home!$L$73,usda!$H:$H,$C$8,usda!$F:$F,home!$B88,usda!$B:$B,home!L$74)</f>
        <v>1400000</v>
      </c>
      <c r="M88" s="21">
        <f>+SUMIFS(usda!$L:$L,usda!$M:$M,home!$L$73,usda!$H:$H,$C$8,usda!$F:$F,home!$B88,usda!$B:$B,home!M$74)</f>
        <v>1220000</v>
      </c>
      <c r="N88" s="22">
        <f>+SUMIFS(usda!$L:$L,usda!$M:$M,home!$L$73,usda!$H:$H,$C$8,usda!$F:$F,home!$B88,usda!$B:$B,home!N$74)</f>
        <v>1230000</v>
      </c>
      <c r="O88" s="24">
        <f t="shared" si="10"/>
        <v>0.93333333333333335</v>
      </c>
      <c r="P88" s="24">
        <f t="shared" si="8"/>
        <v>0.9242424242424242</v>
      </c>
      <c r="Q88" s="24">
        <f t="shared" si="9"/>
        <v>0.91791044776119401</v>
      </c>
    </row>
    <row r="89" spans="1:17" x14ac:dyDescent="0.2">
      <c r="A89" s="1">
        <f t="shared" si="11"/>
        <v>15</v>
      </c>
      <c r="B89" s="9" t="str">
        <f>+IFERROR(INDEX(states,home!$A89,1),"")</f>
        <v>LOUISIANA</v>
      </c>
      <c r="C89" s="43">
        <f>+SUMIFS(usda!$L:$L,usda!$M:$M,home!$C$73,usda!$H:$H,$C$8,usda!$F:$F,home!$B89,usda!$B:$B,home!C$74)</f>
        <v>90750000</v>
      </c>
      <c r="D89" s="21">
        <f>+SUMIFS(usda!$L:$L,usda!$M:$M,home!$C$73,usda!$H:$H,$C$8,usda!$F:$F,home!$B89,usda!$B:$B,home!D$74)</f>
        <v>90160000</v>
      </c>
      <c r="E89" s="22">
        <f>+SUMIFS(usda!$L:$L,usda!$M:$M,home!$C$73,usda!$H:$H,$C$8,usda!$F:$F,home!$B89,usda!$B:$B,home!E$74)</f>
        <v>77850000</v>
      </c>
      <c r="F89" s="17">
        <f>+SUMIFS(usda!$L:$L,usda!$M:$M,home!$F$73,usda!$H:$H,$C$8,usda!$F:$F,home!$B89,usda!$B:$B,home!F$74)</f>
        <v>165</v>
      </c>
      <c r="G89" s="17">
        <f>+SUMIFS(usda!$L:$L,usda!$M:$M,home!$F$73,usda!$H:$H,$C$8,usda!$F:$F,home!$B89,usda!$B:$B,home!G$74)</f>
        <v>184</v>
      </c>
      <c r="H89" s="19">
        <f>+SUMIFS(usda!$L:$L,usda!$M:$M,home!$F$73,usda!$H:$H,$C$8,usda!$F:$F,home!$B89,usda!$B:$B,home!H$74)</f>
        <v>173</v>
      </c>
      <c r="I89" s="21">
        <f>+SUMIFS(usda!$L:$L,usda!$M:$M,home!$I$73,usda!$H:$H,$C$8,usda!$F:$F,home!$B89,usda!$B:$B,home!I$74)</f>
        <v>620000</v>
      </c>
      <c r="J89" s="21">
        <f>+SUMIFS(usda!$L:$L,usda!$M:$M,home!$I$73,usda!$H:$H,$C$8,usda!$F:$F,home!$B89,usda!$B:$B,home!J$74)</f>
        <v>500000</v>
      </c>
      <c r="K89" s="22">
        <f>+SUMIFS(usda!$L:$L,usda!$M:$M,home!$I$73,usda!$H:$H,$C$8,usda!$F:$F,home!$B89,usda!$B:$B,home!K$74)</f>
        <v>460000</v>
      </c>
      <c r="L89" s="21">
        <f>+SUMIFS(usda!$L:$L,usda!$M:$M,home!$L$73,usda!$H:$H,$C$8,usda!$F:$F,home!$B89,usda!$B:$B,home!L$74)</f>
        <v>550000</v>
      </c>
      <c r="M89" s="21">
        <f>+SUMIFS(usda!$L:$L,usda!$M:$M,home!$L$73,usda!$H:$H,$C$8,usda!$F:$F,home!$B89,usda!$B:$B,home!M$74)</f>
        <v>490000</v>
      </c>
      <c r="N89" s="22">
        <f>+SUMIFS(usda!$L:$L,usda!$M:$M,home!$L$73,usda!$H:$H,$C$8,usda!$F:$F,home!$B89,usda!$B:$B,home!N$74)</f>
        <v>450000</v>
      </c>
      <c r="O89" s="24">
        <f t="shared" si="10"/>
        <v>0.88709677419354838</v>
      </c>
      <c r="P89" s="24">
        <f t="shared" si="8"/>
        <v>0.98</v>
      </c>
      <c r="Q89" s="24">
        <f t="shared" si="9"/>
        <v>0.97826086956521741</v>
      </c>
    </row>
    <row r="90" spans="1:17" x14ac:dyDescent="0.2">
      <c r="A90" s="1">
        <f t="shared" si="11"/>
        <v>16</v>
      </c>
      <c r="B90" s="9" t="str">
        <f>+IFERROR(INDEX(states,home!$A90,1),"")</f>
        <v>MARYLAND</v>
      </c>
      <c r="C90" s="43">
        <f>+SUMIFS(usda!$L:$L,usda!$M:$M,home!$C$73,usda!$H:$H,$C$8,usda!$F:$F,home!$B90,usda!$B:$B,home!C$74)</f>
        <v>60800000</v>
      </c>
      <c r="D90" s="21">
        <f>+SUMIFS(usda!$L:$L,usda!$M:$M,home!$C$73,usda!$H:$H,$C$8,usda!$F:$F,home!$B90,usda!$B:$B,home!D$74)</f>
        <v>72240000</v>
      </c>
      <c r="E90" s="22">
        <f>+SUMIFS(usda!$L:$L,usda!$M:$M,home!$C$73,usda!$H:$H,$C$8,usda!$F:$F,home!$B90,usda!$B:$B,home!E$74)</f>
        <v>56940000</v>
      </c>
      <c r="F90" s="17">
        <f>+SUMIFS(usda!$L:$L,usda!$M:$M,home!$F$73,usda!$H:$H,$C$8,usda!$F:$F,home!$B90,usda!$B:$B,home!F$74)</f>
        <v>152</v>
      </c>
      <c r="G90" s="17">
        <f>+SUMIFS(usda!$L:$L,usda!$M:$M,home!$F$73,usda!$H:$H,$C$8,usda!$F:$F,home!$B90,usda!$B:$B,home!G$74)</f>
        <v>172</v>
      </c>
      <c r="H90" s="19">
        <f>+SUMIFS(usda!$L:$L,usda!$M:$M,home!$F$73,usda!$H:$H,$C$8,usda!$F:$F,home!$B90,usda!$B:$B,home!H$74)</f>
        <v>146</v>
      </c>
      <c r="I90" s="21">
        <f>+SUMIFS(usda!$L:$L,usda!$M:$M,home!$I$73,usda!$H:$H,$C$8,usda!$F:$F,home!$B90,usda!$B:$B,home!I$74)</f>
        <v>460000</v>
      </c>
      <c r="J90" s="21">
        <f>+SUMIFS(usda!$L:$L,usda!$M:$M,home!$I$73,usda!$H:$H,$C$8,usda!$F:$F,home!$B90,usda!$B:$B,home!J$74)</f>
        <v>480000</v>
      </c>
      <c r="K90" s="22">
        <f>+SUMIFS(usda!$L:$L,usda!$M:$M,home!$I$73,usda!$H:$H,$C$8,usda!$F:$F,home!$B90,usda!$B:$B,home!K$74)</f>
        <v>450000</v>
      </c>
      <c r="L90" s="21">
        <f>+SUMIFS(usda!$L:$L,usda!$M:$M,home!$L$73,usda!$H:$H,$C$8,usda!$F:$F,home!$B90,usda!$B:$B,home!L$74)</f>
        <v>400000</v>
      </c>
      <c r="M90" s="21">
        <f>+SUMIFS(usda!$L:$L,usda!$M:$M,home!$L$73,usda!$H:$H,$C$8,usda!$F:$F,home!$B90,usda!$B:$B,home!M$74)</f>
        <v>420000</v>
      </c>
      <c r="N90" s="22">
        <f>+SUMIFS(usda!$L:$L,usda!$M:$M,home!$L$73,usda!$H:$H,$C$8,usda!$F:$F,home!$B90,usda!$B:$B,home!N$74)</f>
        <v>390000</v>
      </c>
      <c r="O90" s="24">
        <f t="shared" si="10"/>
        <v>0.86956521739130432</v>
      </c>
      <c r="P90" s="24">
        <f t="shared" si="8"/>
        <v>0.875</v>
      </c>
      <c r="Q90" s="24">
        <f t="shared" si="9"/>
        <v>0.8666666666666667</v>
      </c>
    </row>
    <row r="91" spans="1:17" x14ac:dyDescent="0.2">
      <c r="A91" s="1">
        <f t="shared" si="11"/>
        <v>17</v>
      </c>
      <c r="B91" s="9" t="str">
        <f>+IFERROR(INDEX(states,home!$A91,1),"")</f>
        <v>MICHIGAN</v>
      </c>
      <c r="C91" s="43">
        <f>+SUMIFS(usda!$L:$L,usda!$M:$M,home!$C$73,usda!$H:$H,$C$8,usda!$F:$F,home!$B91,usda!$B:$B,home!C$74)</f>
        <v>320280000</v>
      </c>
      <c r="D91" s="21">
        <f>+SUMIFS(usda!$L:$L,usda!$M:$M,home!$C$73,usda!$H:$H,$C$8,usda!$F:$F,home!$B91,usda!$B:$B,home!D$74)</f>
        <v>300510000</v>
      </c>
      <c r="E91" s="22">
        <f>+SUMIFS(usda!$L:$L,usda!$M:$M,home!$C$73,usda!$H:$H,$C$8,usda!$F:$F,home!$B91,usda!$B:$B,home!E$74)</f>
        <v>296820000</v>
      </c>
      <c r="F91" s="17">
        <f>+SUMIFS(usda!$L:$L,usda!$M:$M,home!$F$73,usda!$H:$H,$C$8,usda!$F:$F,home!$B91,usda!$B:$B,home!F$74)</f>
        <v>157</v>
      </c>
      <c r="G91" s="17">
        <f>+SUMIFS(usda!$L:$L,usda!$M:$M,home!$F$73,usda!$H:$H,$C$8,usda!$F:$F,home!$B91,usda!$B:$B,home!G$74)</f>
        <v>159</v>
      </c>
      <c r="H91" s="19">
        <f>+SUMIFS(usda!$L:$L,usda!$M:$M,home!$F$73,usda!$H:$H,$C$8,usda!$F:$F,home!$B91,usda!$B:$B,home!H$74)</f>
        <v>153</v>
      </c>
      <c r="I91" s="21">
        <f>+SUMIFS(usda!$L:$L,usda!$M:$M,home!$I$73,usda!$H:$H,$C$8,usda!$F:$F,home!$B91,usda!$B:$B,home!I$74)</f>
        <v>2400000</v>
      </c>
      <c r="J91" s="21">
        <f>+SUMIFS(usda!$L:$L,usda!$M:$M,home!$I$73,usda!$H:$H,$C$8,usda!$F:$F,home!$B91,usda!$B:$B,home!J$74)</f>
        <v>2250000</v>
      </c>
      <c r="K91" s="22">
        <f>+SUMIFS(usda!$L:$L,usda!$M:$M,home!$I$73,usda!$H:$H,$C$8,usda!$F:$F,home!$B91,usda!$B:$B,home!K$74)</f>
        <v>2300000</v>
      </c>
      <c r="L91" s="21">
        <f>+SUMIFS(usda!$L:$L,usda!$M:$M,home!$L$73,usda!$H:$H,$C$8,usda!$F:$F,home!$B91,usda!$B:$B,home!L$74)</f>
        <v>2040000</v>
      </c>
      <c r="M91" s="21">
        <f>+SUMIFS(usda!$L:$L,usda!$M:$M,home!$L$73,usda!$H:$H,$C$8,usda!$F:$F,home!$B91,usda!$B:$B,home!M$74)</f>
        <v>1890000</v>
      </c>
      <c r="N91" s="22">
        <f>+SUMIFS(usda!$L:$L,usda!$M:$M,home!$L$73,usda!$H:$H,$C$8,usda!$F:$F,home!$B91,usda!$B:$B,home!N$74)</f>
        <v>1940000</v>
      </c>
      <c r="O91" s="24">
        <f t="shared" si="10"/>
        <v>0.85</v>
      </c>
      <c r="P91" s="24">
        <f t="shared" si="8"/>
        <v>0.84</v>
      </c>
      <c r="Q91" s="24">
        <f t="shared" si="9"/>
        <v>0.84347826086956523</v>
      </c>
    </row>
    <row r="92" spans="1:17" x14ac:dyDescent="0.2">
      <c r="A92" s="1">
        <f t="shared" si="11"/>
        <v>18</v>
      </c>
      <c r="B92" s="9" t="str">
        <f>+IFERROR(INDEX(states,home!$A92,1),"")</f>
        <v>MINNESOTA</v>
      </c>
      <c r="C92" s="43">
        <f>+SUMIFS(usda!$L:$L,usda!$M:$M,home!$C$73,usda!$H:$H,$C$8,usda!$F:$F,home!$B92,usda!$B:$B,home!C$74)</f>
        <v>1544000000</v>
      </c>
      <c r="D92" s="21">
        <f>+SUMIFS(usda!$L:$L,usda!$M:$M,home!$C$73,usda!$H:$H,$C$8,usda!$F:$F,home!$B92,usda!$B:$B,home!D$74)</f>
        <v>1480220000</v>
      </c>
      <c r="E92" s="22">
        <f>+SUMIFS(usda!$L:$L,usda!$M:$M,home!$C$73,usda!$H:$H,$C$8,usda!$F:$F,home!$B92,usda!$B:$B,home!E$74)</f>
        <v>1363180000</v>
      </c>
      <c r="F92" s="17">
        <f>+SUMIFS(usda!$L:$L,usda!$M:$M,home!$F$73,usda!$H:$H,$C$8,usda!$F:$F,home!$B92,usda!$B:$B,home!F$74)</f>
        <v>193</v>
      </c>
      <c r="G92" s="17">
        <f>+SUMIFS(usda!$L:$L,usda!$M:$M,home!$F$73,usda!$H:$H,$C$8,usda!$F:$F,home!$B92,usda!$B:$B,home!G$74)</f>
        <v>194</v>
      </c>
      <c r="H92" s="19">
        <f>+SUMIFS(usda!$L:$L,usda!$M:$M,home!$F$73,usda!$H:$H,$C$8,usda!$F:$F,home!$B92,usda!$B:$B,home!H$74)</f>
        <v>182</v>
      </c>
      <c r="I92" s="21">
        <f>+SUMIFS(usda!$L:$L,usda!$M:$M,home!$I$73,usda!$H:$H,$C$8,usda!$F:$F,home!$B92,usda!$B:$B,home!I$74)</f>
        <v>8450000</v>
      </c>
      <c r="J92" s="21">
        <f>+SUMIFS(usda!$L:$L,usda!$M:$M,home!$I$73,usda!$H:$H,$C$8,usda!$F:$F,home!$B92,usda!$B:$B,home!J$74)</f>
        <v>8050000</v>
      </c>
      <c r="K92" s="22">
        <f>+SUMIFS(usda!$L:$L,usda!$M:$M,home!$I$73,usda!$H:$H,$C$8,usda!$F:$F,home!$B92,usda!$B:$B,home!K$74)</f>
        <v>7900000</v>
      </c>
      <c r="L92" s="21">
        <f>+SUMIFS(usda!$L:$L,usda!$M:$M,home!$L$73,usda!$H:$H,$C$8,usda!$F:$F,home!$B92,usda!$B:$B,home!L$74)</f>
        <v>8000000</v>
      </c>
      <c r="M92" s="21">
        <f>+SUMIFS(usda!$L:$L,usda!$M:$M,home!$L$73,usda!$H:$H,$C$8,usda!$F:$F,home!$B92,usda!$B:$B,home!M$74)</f>
        <v>7630000</v>
      </c>
      <c r="N92" s="22">
        <f>+SUMIFS(usda!$L:$L,usda!$M:$M,home!$L$73,usda!$H:$H,$C$8,usda!$F:$F,home!$B92,usda!$B:$B,home!N$74)</f>
        <v>7490000</v>
      </c>
      <c r="O92" s="24">
        <f t="shared" si="10"/>
        <v>0.94674556213017746</v>
      </c>
      <c r="P92" s="24">
        <f t="shared" si="8"/>
        <v>0.94782608695652171</v>
      </c>
      <c r="Q92" s="24">
        <f t="shared" si="9"/>
        <v>0.94810126582278476</v>
      </c>
    </row>
    <row r="93" spans="1:17" x14ac:dyDescent="0.2">
      <c r="A93" s="1">
        <f t="shared" si="11"/>
        <v>19</v>
      </c>
      <c r="B93" s="9" t="str">
        <f>+IFERROR(INDEX(states,home!$A93,1),"")</f>
        <v>MISSISSIPPI</v>
      </c>
      <c r="C93" s="43">
        <f>+SUMIFS(usda!$L:$L,usda!$M:$M,home!$C$73,usda!$H:$H,$C$8,usda!$F:$F,home!$B93,usda!$B:$B,home!C$74)</f>
        <v>119520000</v>
      </c>
      <c r="D93" s="21">
        <f>+SUMIFS(usda!$L:$L,usda!$M:$M,home!$C$73,usda!$H:$H,$C$8,usda!$F:$F,home!$B93,usda!$B:$B,home!D$74)</f>
        <v>94500000</v>
      </c>
      <c r="E93" s="22">
        <f>+SUMIFS(usda!$L:$L,usda!$M:$M,home!$C$73,usda!$H:$H,$C$8,usda!$F:$F,home!$B93,usda!$B:$B,home!E$74)</f>
        <v>86025000</v>
      </c>
      <c r="F93" s="17">
        <f>+SUMIFS(usda!$L:$L,usda!$M:$M,home!$F$73,usda!$H:$H,$C$8,usda!$F:$F,home!$B93,usda!$B:$B,home!F$74)</f>
        <v>166</v>
      </c>
      <c r="G93" s="17">
        <f>+SUMIFS(usda!$L:$L,usda!$M:$M,home!$F$73,usda!$H:$H,$C$8,usda!$F:$F,home!$B93,usda!$B:$B,home!G$74)</f>
        <v>189</v>
      </c>
      <c r="H93" s="19">
        <f>+SUMIFS(usda!$L:$L,usda!$M:$M,home!$F$73,usda!$H:$H,$C$8,usda!$F:$F,home!$B93,usda!$B:$B,home!H$74)</f>
        <v>185</v>
      </c>
      <c r="I93" s="21">
        <f>+SUMIFS(usda!$L:$L,usda!$M:$M,home!$I$73,usda!$H:$H,$C$8,usda!$F:$F,home!$B93,usda!$B:$B,home!I$74)</f>
        <v>750000</v>
      </c>
      <c r="J93" s="21">
        <f>+SUMIFS(usda!$L:$L,usda!$M:$M,home!$I$73,usda!$H:$H,$C$8,usda!$F:$F,home!$B93,usda!$B:$B,home!J$74)</f>
        <v>520000</v>
      </c>
      <c r="K93" s="22">
        <f>+SUMIFS(usda!$L:$L,usda!$M:$M,home!$I$73,usda!$H:$H,$C$8,usda!$F:$F,home!$B93,usda!$B:$B,home!K$74)</f>
        <v>480000</v>
      </c>
      <c r="L93" s="21">
        <f>+SUMIFS(usda!$L:$L,usda!$M:$M,home!$L$73,usda!$H:$H,$C$8,usda!$F:$F,home!$B93,usda!$B:$B,home!L$74)</f>
        <v>720000</v>
      </c>
      <c r="M93" s="21">
        <f>+SUMIFS(usda!$L:$L,usda!$M:$M,home!$L$73,usda!$H:$H,$C$8,usda!$F:$F,home!$B93,usda!$B:$B,home!M$74)</f>
        <v>500000</v>
      </c>
      <c r="N93" s="22">
        <f>+SUMIFS(usda!$L:$L,usda!$M:$M,home!$L$73,usda!$H:$H,$C$8,usda!$F:$F,home!$B93,usda!$B:$B,home!N$74)</f>
        <v>465000</v>
      </c>
      <c r="O93" s="24">
        <f t="shared" si="10"/>
        <v>0.96</v>
      </c>
      <c r="P93" s="24">
        <f t="shared" si="8"/>
        <v>0.96153846153846156</v>
      </c>
      <c r="Q93" s="24">
        <f t="shared" si="9"/>
        <v>0.96875</v>
      </c>
    </row>
    <row r="94" spans="1:17" x14ac:dyDescent="0.2">
      <c r="A94" s="1">
        <f t="shared" si="11"/>
        <v>20</v>
      </c>
      <c r="B94" s="9" t="str">
        <f>+IFERROR(INDEX(states,home!$A94,1),"")</f>
        <v>MISSOURI</v>
      </c>
      <c r="C94" s="43">
        <f>+SUMIFS(usda!$L:$L,usda!$M:$M,home!$C$73,usda!$H:$H,$C$8,usda!$F:$F,home!$B94,usda!$B:$B,home!C$74)</f>
        <v>570500000</v>
      </c>
      <c r="D94" s="21">
        <f>+SUMIFS(usda!$L:$L,usda!$M:$M,home!$C$73,usda!$H:$H,$C$8,usda!$F:$F,home!$B94,usda!$B:$B,home!D$74)</f>
        <v>552500000</v>
      </c>
      <c r="E94" s="22">
        <f>+SUMIFS(usda!$L:$L,usda!$M:$M,home!$C$73,usda!$H:$H,$C$8,usda!$F:$F,home!$B94,usda!$B:$B,home!E$74)</f>
        <v>466200000</v>
      </c>
      <c r="F94" s="17">
        <f>+SUMIFS(usda!$L:$L,usda!$M:$M,home!$F$73,usda!$H:$H,$C$8,usda!$F:$F,home!$B94,usda!$B:$B,home!F$74)</f>
        <v>163</v>
      </c>
      <c r="G94" s="17">
        <f>+SUMIFS(usda!$L:$L,usda!$M:$M,home!$F$73,usda!$H:$H,$C$8,usda!$F:$F,home!$B94,usda!$B:$B,home!G$74)</f>
        <v>170</v>
      </c>
      <c r="H94" s="19">
        <f>+SUMIFS(usda!$L:$L,usda!$M:$M,home!$F$73,usda!$H:$H,$C$8,usda!$F:$F,home!$B94,usda!$B:$B,home!H$74)</f>
        <v>140</v>
      </c>
      <c r="I94" s="21">
        <f>+SUMIFS(usda!$L:$L,usda!$M:$M,home!$I$73,usda!$H:$H,$C$8,usda!$F:$F,home!$B94,usda!$B:$B,home!I$74)</f>
        <v>3650000</v>
      </c>
      <c r="J94" s="21">
        <f>+SUMIFS(usda!$L:$L,usda!$M:$M,home!$I$73,usda!$H:$H,$C$8,usda!$F:$F,home!$B94,usda!$B:$B,home!J$74)</f>
        <v>3400000</v>
      </c>
      <c r="K94" s="22">
        <f>+SUMIFS(usda!$L:$L,usda!$M:$M,home!$I$73,usda!$H:$H,$C$8,usda!$F:$F,home!$B94,usda!$B:$B,home!K$74)</f>
        <v>3500000</v>
      </c>
      <c r="L94" s="21">
        <f>+SUMIFS(usda!$L:$L,usda!$M:$M,home!$L$73,usda!$H:$H,$C$8,usda!$F:$F,home!$B94,usda!$B:$B,home!L$74)</f>
        <v>3500000</v>
      </c>
      <c r="M94" s="21">
        <f>+SUMIFS(usda!$L:$L,usda!$M:$M,home!$L$73,usda!$H:$H,$C$8,usda!$F:$F,home!$B94,usda!$B:$B,home!M$74)</f>
        <v>3250000</v>
      </c>
      <c r="N94" s="22">
        <f>+SUMIFS(usda!$L:$L,usda!$M:$M,home!$L$73,usda!$H:$H,$C$8,usda!$F:$F,home!$B94,usda!$B:$B,home!N$74)</f>
        <v>3330000</v>
      </c>
      <c r="O94" s="24">
        <f t="shared" si="10"/>
        <v>0.95890410958904104</v>
      </c>
      <c r="P94" s="24">
        <f t="shared" si="8"/>
        <v>0.95588235294117652</v>
      </c>
      <c r="Q94" s="24">
        <f t="shared" si="9"/>
        <v>0.9514285714285714</v>
      </c>
    </row>
    <row r="95" spans="1:17" x14ac:dyDescent="0.2">
      <c r="A95" s="1">
        <f t="shared" si="11"/>
        <v>21</v>
      </c>
      <c r="B95" s="9" t="str">
        <f>+IFERROR(INDEX(states,home!$A95,1),"")</f>
        <v>MONTANA</v>
      </c>
      <c r="C95" s="43">
        <f>+SUMIFS(usda!$L:$L,usda!$M:$M,home!$C$73,usda!$H:$H,$C$8,usda!$F:$F,home!$B95,usda!$B:$B,home!C$74)</f>
        <v>5500000</v>
      </c>
      <c r="D95" s="21">
        <f>+SUMIFS(usda!$L:$L,usda!$M:$M,home!$C$73,usda!$H:$H,$C$8,usda!$F:$F,home!$B95,usda!$B:$B,home!D$74)</f>
        <v>4550000</v>
      </c>
      <c r="E95" s="22">
        <f>+SUMIFS(usda!$L:$L,usda!$M:$M,home!$C$73,usda!$H:$H,$C$8,usda!$F:$F,home!$B95,usda!$B:$B,home!E$74)</f>
        <v>5780000</v>
      </c>
      <c r="F95" s="17">
        <f>+SUMIFS(usda!$L:$L,usda!$M:$M,home!$F$73,usda!$H:$H,$C$8,usda!$F:$F,home!$B95,usda!$B:$B,home!F$74)</f>
        <v>100</v>
      </c>
      <c r="G95" s="17">
        <f>+SUMIFS(usda!$L:$L,usda!$M:$M,home!$F$73,usda!$H:$H,$C$8,usda!$F:$F,home!$B95,usda!$B:$B,home!G$74)</f>
        <v>70</v>
      </c>
      <c r="H95" s="19">
        <f>+SUMIFS(usda!$L:$L,usda!$M:$M,home!$F$73,usda!$H:$H,$C$8,usda!$F:$F,home!$B95,usda!$B:$B,home!H$74)</f>
        <v>85</v>
      </c>
      <c r="I95" s="21">
        <f>+SUMIFS(usda!$L:$L,usda!$M:$M,home!$I$73,usda!$H:$H,$C$8,usda!$F:$F,home!$B95,usda!$B:$B,home!I$74)</f>
        <v>115000</v>
      </c>
      <c r="J95" s="21">
        <f>+SUMIFS(usda!$L:$L,usda!$M:$M,home!$I$73,usda!$H:$H,$C$8,usda!$F:$F,home!$B95,usda!$B:$B,home!J$74)</f>
        <v>115000</v>
      </c>
      <c r="K95" s="22">
        <f>+SUMIFS(usda!$L:$L,usda!$M:$M,home!$I$73,usda!$H:$H,$C$8,usda!$F:$F,home!$B95,usda!$B:$B,home!K$74)</f>
        <v>115000</v>
      </c>
      <c r="L95" s="21">
        <f>+SUMIFS(usda!$L:$L,usda!$M:$M,home!$L$73,usda!$H:$H,$C$8,usda!$F:$F,home!$B95,usda!$B:$B,home!L$74)</f>
        <v>55000</v>
      </c>
      <c r="M95" s="21">
        <f>+SUMIFS(usda!$L:$L,usda!$M:$M,home!$L$73,usda!$H:$H,$C$8,usda!$F:$F,home!$B95,usda!$B:$B,home!M$74)</f>
        <v>65000</v>
      </c>
      <c r="N95" s="22">
        <f>+SUMIFS(usda!$L:$L,usda!$M:$M,home!$L$73,usda!$H:$H,$C$8,usda!$F:$F,home!$B95,usda!$B:$B,home!N$74)</f>
        <v>68000</v>
      </c>
      <c r="O95" s="24">
        <f t="shared" si="10"/>
        <v>0.47826086956521741</v>
      </c>
      <c r="P95" s="24">
        <f t="shared" si="8"/>
        <v>0.56521739130434778</v>
      </c>
      <c r="Q95" s="24">
        <f t="shared" si="9"/>
        <v>0.59130434782608698</v>
      </c>
    </row>
    <row r="96" spans="1:17" x14ac:dyDescent="0.2">
      <c r="A96" s="1">
        <f t="shared" si="11"/>
        <v>22</v>
      </c>
      <c r="B96" s="9" t="str">
        <f>+IFERROR(INDEX(states,home!$A96,1),"")</f>
        <v>NEBRASKA</v>
      </c>
      <c r="C96" s="43">
        <f>+SUMIFS(usda!$L:$L,usda!$M:$M,home!$C$73,usda!$H:$H,$C$8,usda!$F:$F,home!$B96,usda!$B:$B,home!C$74)</f>
        <v>1699900000</v>
      </c>
      <c r="D96" s="21">
        <f>+SUMIFS(usda!$L:$L,usda!$M:$M,home!$C$73,usda!$H:$H,$C$8,usda!$F:$F,home!$B96,usda!$B:$B,home!D$74)</f>
        <v>1683300000</v>
      </c>
      <c r="E96" s="22">
        <f>+SUMIFS(usda!$L:$L,usda!$M:$M,home!$C$73,usda!$H:$H,$C$8,usda!$F:$F,home!$B96,usda!$B:$B,home!E$74)</f>
        <v>1787520000</v>
      </c>
      <c r="F96" s="17">
        <f>+SUMIFS(usda!$L:$L,usda!$M:$M,home!$F$73,usda!$H:$H,$C$8,usda!$F:$F,home!$B96,usda!$B:$B,home!F$74)</f>
        <v>178</v>
      </c>
      <c r="G96" s="17">
        <f>+SUMIFS(usda!$L:$L,usda!$M:$M,home!$F$73,usda!$H:$H,$C$8,usda!$F:$F,home!$B96,usda!$B:$B,home!G$74)</f>
        <v>181</v>
      </c>
      <c r="H96" s="19">
        <f>+SUMIFS(usda!$L:$L,usda!$M:$M,home!$F$73,usda!$H:$H,$C$8,usda!$F:$F,home!$B96,usda!$B:$B,home!H$74)</f>
        <v>192</v>
      </c>
      <c r="I96" s="21">
        <f>+SUMIFS(usda!$L:$L,usda!$M:$M,home!$I$73,usda!$H:$H,$C$8,usda!$F:$F,home!$B96,usda!$B:$B,home!I$74)</f>
        <v>9850000</v>
      </c>
      <c r="J96" s="21">
        <f>+SUMIFS(usda!$L:$L,usda!$M:$M,home!$I$73,usda!$H:$H,$C$8,usda!$F:$F,home!$B96,usda!$B:$B,home!J$74)</f>
        <v>9550000</v>
      </c>
      <c r="K96" s="22">
        <f>+SUMIFS(usda!$L:$L,usda!$M:$M,home!$I$73,usda!$H:$H,$C$8,usda!$F:$F,home!$B96,usda!$B:$B,home!K$74)</f>
        <v>9600000</v>
      </c>
      <c r="L96" s="21">
        <f>+SUMIFS(usda!$L:$L,usda!$M:$M,home!$L$73,usda!$H:$H,$C$8,usda!$F:$F,home!$B96,usda!$B:$B,home!L$74)</f>
        <v>9550000</v>
      </c>
      <c r="M96" s="21">
        <f>+SUMIFS(usda!$L:$L,usda!$M:$M,home!$L$73,usda!$H:$H,$C$8,usda!$F:$F,home!$B96,usda!$B:$B,home!M$74)</f>
        <v>9300000</v>
      </c>
      <c r="N96" s="22">
        <f>+SUMIFS(usda!$L:$L,usda!$M:$M,home!$L$73,usda!$H:$H,$C$8,usda!$F:$F,home!$B96,usda!$B:$B,home!N$74)</f>
        <v>9310000</v>
      </c>
      <c r="O96" s="24">
        <f t="shared" si="10"/>
        <v>0.96954314720812185</v>
      </c>
      <c r="P96" s="24">
        <f t="shared" si="8"/>
        <v>0.97382198952879584</v>
      </c>
      <c r="Q96" s="24">
        <f t="shared" si="9"/>
        <v>0.96979166666666672</v>
      </c>
    </row>
    <row r="97" spans="1:17" x14ac:dyDescent="0.2">
      <c r="A97" s="1">
        <f t="shared" si="11"/>
        <v>23</v>
      </c>
      <c r="B97" s="9" t="str">
        <f>+IFERROR(INDEX(states,home!$A97,1),"")</f>
        <v>NEW JERSEY</v>
      </c>
      <c r="C97" s="43">
        <f>+SUMIFS(usda!$L:$L,usda!$M:$M,home!$C$73,usda!$H:$H,$C$8,usda!$F:$F,home!$B97,usda!$B:$B,home!C$74)</f>
        <v>10295000</v>
      </c>
      <c r="D97" s="21">
        <f>+SUMIFS(usda!$L:$L,usda!$M:$M,home!$C$73,usda!$H:$H,$C$8,usda!$F:$F,home!$B97,usda!$B:$B,home!D$74)</f>
        <v>11690000</v>
      </c>
      <c r="E97" s="22">
        <f>+SUMIFS(usda!$L:$L,usda!$M:$M,home!$C$73,usda!$H:$H,$C$8,usda!$F:$F,home!$B97,usda!$B:$B,home!E$74)</f>
        <v>8601000</v>
      </c>
      <c r="F97" s="17">
        <f>+SUMIFS(usda!$L:$L,usda!$M:$M,home!$F$73,usda!$H:$H,$C$8,usda!$F:$F,home!$B97,usda!$B:$B,home!F$74)</f>
        <v>145</v>
      </c>
      <c r="G97" s="17">
        <f>+SUMIFS(usda!$L:$L,usda!$M:$M,home!$F$73,usda!$H:$H,$C$8,usda!$F:$F,home!$B97,usda!$B:$B,home!G$74)</f>
        <v>167</v>
      </c>
      <c r="H97" s="19">
        <f>+SUMIFS(usda!$L:$L,usda!$M:$M,home!$F$73,usda!$H:$H,$C$8,usda!$F:$F,home!$B97,usda!$B:$B,home!H$74)</f>
        <v>141</v>
      </c>
      <c r="I97" s="21">
        <f>+SUMIFS(usda!$L:$L,usda!$M:$M,home!$I$73,usda!$H:$H,$C$8,usda!$F:$F,home!$B97,usda!$B:$B,home!I$74)</f>
        <v>80000</v>
      </c>
      <c r="J97" s="21">
        <f>+SUMIFS(usda!$L:$L,usda!$M:$M,home!$I$73,usda!$H:$H,$C$8,usda!$F:$F,home!$B97,usda!$B:$B,home!J$74)</f>
        <v>77000</v>
      </c>
      <c r="K97" s="22">
        <f>+SUMIFS(usda!$L:$L,usda!$M:$M,home!$I$73,usda!$H:$H,$C$8,usda!$F:$F,home!$B97,usda!$B:$B,home!K$74)</f>
        <v>72000</v>
      </c>
      <c r="L97" s="21">
        <f>+SUMIFS(usda!$L:$L,usda!$M:$M,home!$L$73,usda!$H:$H,$C$8,usda!$F:$F,home!$B97,usda!$B:$B,home!L$74)</f>
        <v>71000</v>
      </c>
      <c r="M97" s="21">
        <f>+SUMIFS(usda!$L:$L,usda!$M:$M,home!$L$73,usda!$H:$H,$C$8,usda!$F:$F,home!$B97,usda!$B:$B,home!M$74)</f>
        <v>70000</v>
      </c>
      <c r="N97" s="22">
        <f>+SUMIFS(usda!$L:$L,usda!$M:$M,home!$L$73,usda!$H:$H,$C$8,usda!$F:$F,home!$B97,usda!$B:$B,home!N$74)</f>
        <v>61000</v>
      </c>
      <c r="O97" s="24">
        <f t="shared" si="10"/>
        <v>0.88749999999999996</v>
      </c>
      <c r="P97" s="24">
        <f t="shared" si="8"/>
        <v>0.90909090909090906</v>
      </c>
      <c r="Q97" s="24">
        <f t="shared" si="9"/>
        <v>0.84722222222222221</v>
      </c>
    </row>
    <row r="98" spans="1:17" x14ac:dyDescent="0.2">
      <c r="A98" s="1">
        <f t="shared" si="11"/>
        <v>24</v>
      </c>
      <c r="B98" s="9" t="str">
        <f>+IFERROR(INDEX(states,home!$A98,1),"")</f>
        <v>NEW MEXICO</v>
      </c>
      <c r="C98" s="43">
        <f>+SUMIFS(usda!$L:$L,usda!$M:$M,home!$C$73,usda!$H:$H,$C$8,usda!$F:$F,home!$B98,usda!$B:$B,home!C$74)</f>
        <v>6150000</v>
      </c>
      <c r="D98" s="21">
        <f>+SUMIFS(usda!$L:$L,usda!$M:$M,home!$C$73,usda!$H:$H,$C$8,usda!$F:$F,home!$B98,usda!$B:$B,home!D$74)</f>
        <v>5762000</v>
      </c>
      <c r="E98" s="22">
        <f>+SUMIFS(usda!$L:$L,usda!$M:$M,home!$C$73,usda!$H:$H,$C$8,usda!$F:$F,home!$B98,usda!$B:$B,home!E$74)</f>
        <v>6545000</v>
      </c>
      <c r="F98" s="17">
        <f>+SUMIFS(usda!$L:$L,usda!$M:$M,home!$F$73,usda!$H:$H,$C$8,usda!$F:$F,home!$B98,usda!$B:$B,home!F$74)</f>
        <v>150</v>
      </c>
      <c r="G98" s="17">
        <f>+SUMIFS(usda!$L:$L,usda!$M:$M,home!$F$73,usda!$H:$H,$C$8,usda!$F:$F,home!$B98,usda!$B:$B,home!G$74)</f>
        <v>134</v>
      </c>
      <c r="H98" s="19">
        <f>+SUMIFS(usda!$L:$L,usda!$M:$M,home!$F$73,usda!$H:$H,$C$8,usda!$F:$F,home!$B98,usda!$B:$B,home!H$74)</f>
        <v>187</v>
      </c>
      <c r="I98" s="21">
        <f>+SUMIFS(usda!$L:$L,usda!$M:$M,home!$I$73,usda!$H:$H,$C$8,usda!$F:$F,home!$B98,usda!$B:$B,home!I$74)</f>
        <v>120000</v>
      </c>
      <c r="J98" s="21">
        <f>+SUMIFS(usda!$L:$L,usda!$M:$M,home!$I$73,usda!$H:$H,$C$8,usda!$F:$F,home!$B98,usda!$B:$B,home!J$74)</f>
        <v>125000</v>
      </c>
      <c r="K98" s="22">
        <f>+SUMIFS(usda!$L:$L,usda!$M:$M,home!$I$73,usda!$H:$H,$C$8,usda!$F:$F,home!$B98,usda!$B:$B,home!K$74)</f>
        <v>135000</v>
      </c>
      <c r="L98" s="21">
        <f>+SUMIFS(usda!$L:$L,usda!$M:$M,home!$L$73,usda!$H:$H,$C$8,usda!$F:$F,home!$B98,usda!$B:$B,home!L$74)</f>
        <v>41000</v>
      </c>
      <c r="M98" s="21">
        <f>+SUMIFS(usda!$L:$L,usda!$M:$M,home!$L$73,usda!$H:$H,$C$8,usda!$F:$F,home!$B98,usda!$B:$B,home!M$74)</f>
        <v>43000</v>
      </c>
      <c r="N98" s="22">
        <f>+SUMIFS(usda!$L:$L,usda!$M:$M,home!$L$73,usda!$H:$H,$C$8,usda!$F:$F,home!$B98,usda!$B:$B,home!N$74)</f>
        <v>35000</v>
      </c>
      <c r="O98" s="24">
        <f t="shared" si="10"/>
        <v>0.34166666666666667</v>
      </c>
      <c r="P98" s="24">
        <f t="shared" si="8"/>
        <v>0.34399999999999997</v>
      </c>
      <c r="Q98" s="24">
        <f t="shared" si="9"/>
        <v>0.25925925925925924</v>
      </c>
    </row>
    <row r="99" spans="1:17" x14ac:dyDescent="0.2">
      <c r="A99" s="1">
        <f t="shared" si="11"/>
        <v>25</v>
      </c>
      <c r="B99" s="9" t="str">
        <f>+IFERROR(INDEX(states,home!$A99,1),"")</f>
        <v>NEW YORK</v>
      </c>
      <c r="C99" s="43">
        <f>+SUMIFS(usda!$L:$L,usda!$M:$M,home!$C$73,usda!$H:$H,$C$8,usda!$F:$F,home!$B99,usda!$B:$B,home!C$74)</f>
        <v>73530000</v>
      </c>
      <c r="D99" s="21">
        <f>+SUMIFS(usda!$L:$L,usda!$M:$M,home!$C$73,usda!$H:$H,$C$8,usda!$F:$F,home!$B99,usda!$B:$B,home!D$74)</f>
        <v>78085000</v>
      </c>
      <c r="E99" s="22">
        <f>+SUMIFS(usda!$L:$L,usda!$M:$M,home!$C$73,usda!$H:$H,$C$8,usda!$F:$F,home!$B99,usda!$B:$B,home!E$74)</f>
        <v>102555000</v>
      </c>
      <c r="F99" s="17">
        <f>+SUMIFS(usda!$L:$L,usda!$M:$M,home!$F$73,usda!$H:$H,$C$8,usda!$F:$F,home!$B99,usda!$B:$B,home!F$74)</f>
        <v>129</v>
      </c>
      <c r="G99" s="17">
        <f>+SUMIFS(usda!$L:$L,usda!$M:$M,home!$F$73,usda!$H:$H,$C$8,usda!$F:$F,home!$B99,usda!$B:$B,home!G$74)</f>
        <v>161</v>
      </c>
      <c r="H99" s="19">
        <f>+SUMIFS(usda!$L:$L,usda!$M:$M,home!$F$73,usda!$H:$H,$C$8,usda!$F:$F,home!$B99,usda!$B:$B,home!H$74)</f>
        <v>159</v>
      </c>
      <c r="I99" s="21">
        <f>+SUMIFS(usda!$L:$L,usda!$M:$M,home!$I$73,usda!$H:$H,$C$8,usda!$F:$F,home!$B99,usda!$B:$B,home!I$74)</f>
        <v>1100000</v>
      </c>
      <c r="J99" s="21">
        <f>+SUMIFS(usda!$L:$L,usda!$M:$M,home!$I$73,usda!$H:$H,$C$8,usda!$F:$F,home!$B99,usda!$B:$B,home!J$74)</f>
        <v>1000000</v>
      </c>
      <c r="K99" s="22">
        <f>+SUMIFS(usda!$L:$L,usda!$M:$M,home!$I$73,usda!$H:$H,$C$8,usda!$F:$F,home!$B99,usda!$B:$B,home!K$74)</f>
        <v>1100000</v>
      </c>
      <c r="L99" s="21">
        <f>+SUMIFS(usda!$L:$L,usda!$M:$M,home!$L$73,usda!$H:$H,$C$8,usda!$F:$F,home!$B99,usda!$B:$B,home!L$74)</f>
        <v>570000</v>
      </c>
      <c r="M99" s="21">
        <f>+SUMIFS(usda!$L:$L,usda!$M:$M,home!$L$73,usda!$H:$H,$C$8,usda!$F:$F,home!$B99,usda!$B:$B,home!M$74)</f>
        <v>485000</v>
      </c>
      <c r="N99" s="22">
        <f>+SUMIFS(usda!$L:$L,usda!$M:$M,home!$L$73,usda!$H:$H,$C$8,usda!$F:$F,home!$B99,usda!$B:$B,home!N$74)</f>
        <v>645000</v>
      </c>
      <c r="O99" s="24">
        <f t="shared" si="10"/>
        <v>0.51818181818181819</v>
      </c>
      <c r="P99" s="24">
        <f t="shared" si="8"/>
        <v>0.48499999999999999</v>
      </c>
      <c r="Q99" s="24">
        <f t="shared" si="9"/>
        <v>0.58636363636363631</v>
      </c>
    </row>
    <row r="100" spans="1:17" x14ac:dyDescent="0.2">
      <c r="A100" s="1">
        <f t="shared" si="11"/>
        <v>26</v>
      </c>
      <c r="B100" s="9" t="str">
        <f>+IFERROR(INDEX(states,home!$A100,1),"")</f>
        <v>NORTH CAROLINA</v>
      </c>
      <c r="C100" s="43">
        <f>+SUMIFS(usda!$L:$L,usda!$M:$M,home!$C$73,usda!$H:$H,$C$8,usda!$F:$F,home!$B100,usda!$B:$B,home!C$74)</f>
        <v>121260000</v>
      </c>
      <c r="D100" s="21">
        <f>+SUMIFS(usda!$L:$L,usda!$M:$M,home!$C$73,usda!$H:$H,$C$8,usda!$F:$F,home!$B100,usda!$B:$B,home!D$74)</f>
        <v>119280000</v>
      </c>
      <c r="E100" s="22">
        <f>+SUMIFS(usda!$L:$L,usda!$M:$M,home!$C$73,usda!$H:$H,$C$8,usda!$F:$F,home!$B100,usda!$B:$B,home!E$74)</f>
        <v>93790000</v>
      </c>
      <c r="F100" s="17">
        <f>+SUMIFS(usda!$L:$L,usda!$M:$M,home!$F$73,usda!$H:$H,$C$8,usda!$F:$F,home!$B100,usda!$B:$B,home!F$74)</f>
        <v>129</v>
      </c>
      <c r="G100" s="17">
        <f>+SUMIFS(usda!$L:$L,usda!$M:$M,home!$F$73,usda!$H:$H,$C$8,usda!$F:$F,home!$B100,usda!$B:$B,home!G$74)</f>
        <v>142</v>
      </c>
      <c r="H100" s="19">
        <f>+SUMIFS(usda!$L:$L,usda!$M:$M,home!$F$73,usda!$H:$H,$C$8,usda!$F:$F,home!$B100,usda!$B:$B,home!H$74)</f>
        <v>113</v>
      </c>
      <c r="I100" s="21">
        <f>+SUMIFS(usda!$L:$L,usda!$M:$M,home!$I$73,usda!$H:$H,$C$8,usda!$F:$F,home!$B100,usda!$B:$B,home!I$74)</f>
        <v>1000000</v>
      </c>
      <c r="J100" s="21">
        <f>+SUMIFS(usda!$L:$L,usda!$M:$M,home!$I$73,usda!$H:$H,$C$8,usda!$F:$F,home!$B100,usda!$B:$B,home!J$74)</f>
        <v>890000</v>
      </c>
      <c r="K100" s="22">
        <f>+SUMIFS(usda!$L:$L,usda!$M:$M,home!$I$73,usda!$H:$H,$C$8,usda!$F:$F,home!$B100,usda!$B:$B,home!K$74)</f>
        <v>910000</v>
      </c>
      <c r="L100" s="21">
        <f>+SUMIFS(usda!$L:$L,usda!$M:$M,home!$L$73,usda!$H:$H,$C$8,usda!$F:$F,home!$B100,usda!$B:$B,home!L$74)</f>
        <v>940000</v>
      </c>
      <c r="M100" s="21">
        <f>+SUMIFS(usda!$L:$L,usda!$M:$M,home!$L$73,usda!$H:$H,$C$8,usda!$F:$F,home!$B100,usda!$B:$B,home!M$74)</f>
        <v>840000</v>
      </c>
      <c r="N100" s="22">
        <f>+SUMIFS(usda!$L:$L,usda!$M:$M,home!$L$73,usda!$H:$H,$C$8,usda!$F:$F,home!$B100,usda!$B:$B,home!N$74)</f>
        <v>830000</v>
      </c>
      <c r="O100" s="24">
        <f t="shared" si="10"/>
        <v>0.94</v>
      </c>
      <c r="P100" s="24">
        <f t="shared" si="8"/>
        <v>0.9438202247191011</v>
      </c>
      <c r="Q100" s="24">
        <f t="shared" si="9"/>
        <v>0.91208791208791207</v>
      </c>
    </row>
    <row r="101" spans="1:17" x14ac:dyDescent="0.2">
      <c r="A101" s="1">
        <f t="shared" si="11"/>
        <v>27</v>
      </c>
      <c r="B101" s="9" t="str">
        <f>+IFERROR(INDEX(states,home!$A101,1),"")</f>
        <v>NORTH DAKOTA</v>
      </c>
      <c r="C101" s="43">
        <f>+SUMIFS(usda!$L:$L,usda!$M:$M,home!$C$73,usda!$H:$H,$C$8,usda!$F:$F,home!$B101,usda!$B:$B,home!C$74)</f>
        <v>516660000</v>
      </c>
      <c r="D101" s="21">
        <f>+SUMIFS(usda!$L:$L,usda!$M:$M,home!$C$73,usda!$H:$H,$C$8,usda!$F:$F,home!$B101,usda!$B:$B,home!D$74)</f>
        <v>448970000</v>
      </c>
      <c r="E101" s="22">
        <f>+SUMIFS(usda!$L:$L,usda!$M:$M,home!$C$73,usda!$H:$H,$C$8,usda!$F:$F,home!$B101,usda!$B:$B,home!E$74)</f>
        <v>448290000</v>
      </c>
      <c r="F101" s="17">
        <f>+SUMIFS(usda!$L:$L,usda!$M:$M,home!$F$73,usda!$H:$H,$C$8,usda!$F:$F,home!$B101,usda!$B:$B,home!F$74)</f>
        <v>158</v>
      </c>
      <c r="G101" s="17">
        <f>+SUMIFS(usda!$L:$L,usda!$M:$M,home!$F$73,usda!$H:$H,$C$8,usda!$F:$F,home!$B101,usda!$B:$B,home!G$74)</f>
        <v>139</v>
      </c>
      <c r="H101" s="19">
        <f>+SUMIFS(usda!$L:$L,usda!$M:$M,home!$F$73,usda!$H:$H,$C$8,usda!$F:$F,home!$B101,usda!$B:$B,home!H$74)</f>
        <v>153</v>
      </c>
      <c r="I101" s="21">
        <f>+SUMIFS(usda!$L:$L,usda!$M:$M,home!$I$73,usda!$H:$H,$C$8,usda!$F:$F,home!$B101,usda!$B:$B,home!I$74)</f>
        <v>3450000</v>
      </c>
      <c r="J101" s="21">
        <f>+SUMIFS(usda!$L:$L,usda!$M:$M,home!$I$73,usda!$H:$H,$C$8,usda!$F:$F,home!$B101,usda!$B:$B,home!J$74)</f>
        <v>3420000</v>
      </c>
      <c r="K101" s="22">
        <f>+SUMIFS(usda!$L:$L,usda!$M:$M,home!$I$73,usda!$H:$H,$C$8,usda!$F:$F,home!$B101,usda!$B:$B,home!K$74)</f>
        <v>3150000</v>
      </c>
      <c r="L101" s="21">
        <f>+SUMIFS(usda!$L:$L,usda!$M:$M,home!$L$73,usda!$H:$H,$C$8,usda!$F:$F,home!$B101,usda!$B:$B,home!L$74)</f>
        <v>3270000</v>
      </c>
      <c r="M101" s="21">
        <f>+SUMIFS(usda!$L:$L,usda!$M:$M,home!$L$73,usda!$H:$H,$C$8,usda!$F:$F,home!$B101,usda!$B:$B,home!M$74)</f>
        <v>3230000</v>
      </c>
      <c r="N101" s="22">
        <f>+SUMIFS(usda!$L:$L,usda!$M:$M,home!$L$73,usda!$H:$H,$C$8,usda!$F:$F,home!$B101,usda!$B:$B,home!N$74)</f>
        <v>2930000</v>
      </c>
      <c r="O101" s="24">
        <f t="shared" si="10"/>
        <v>0.94782608695652171</v>
      </c>
      <c r="P101" s="24">
        <f t="shared" si="8"/>
        <v>0.94444444444444442</v>
      </c>
      <c r="Q101" s="24">
        <f t="shared" si="9"/>
        <v>0.93015873015873018</v>
      </c>
    </row>
    <row r="102" spans="1:17" x14ac:dyDescent="0.2">
      <c r="A102" s="1">
        <f t="shared" si="11"/>
        <v>28</v>
      </c>
      <c r="B102" s="9" t="str">
        <f>+IFERROR(INDEX(states,home!$A102,1),"")</f>
        <v>OHIO</v>
      </c>
      <c r="C102" s="43">
        <f>+SUMIFS(usda!$L:$L,usda!$M:$M,home!$C$73,usda!$H:$H,$C$8,usda!$F:$F,home!$B102,usda!$B:$B,home!C$74)</f>
        <v>524700000</v>
      </c>
      <c r="D102" s="21">
        <f>+SUMIFS(usda!$L:$L,usda!$M:$M,home!$C$73,usda!$H:$H,$C$8,usda!$F:$F,home!$B102,usda!$B:$B,home!D$74)</f>
        <v>557550000</v>
      </c>
      <c r="E102" s="22">
        <f>+SUMIFS(usda!$L:$L,usda!$M:$M,home!$C$73,usda!$H:$H,$C$8,usda!$F:$F,home!$B102,usda!$B:$B,home!E$74)</f>
        <v>617100000</v>
      </c>
      <c r="F102" s="17">
        <f>+SUMIFS(usda!$L:$L,usda!$M:$M,home!$F$73,usda!$H:$H,$C$8,usda!$F:$F,home!$B102,usda!$B:$B,home!F$74)</f>
        <v>159</v>
      </c>
      <c r="G102" s="17">
        <f>+SUMIFS(usda!$L:$L,usda!$M:$M,home!$F$73,usda!$H:$H,$C$8,usda!$F:$F,home!$B102,usda!$B:$B,home!G$74)</f>
        <v>177</v>
      </c>
      <c r="H102" s="19">
        <f>+SUMIFS(usda!$L:$L,usda!$M:$M,home!$F$73,usda!$H:$H,$C$8,usda!$F:$F,home!$B102,usda!$B:$B,home!H$74)</f>
        <v>187</v>
      </c>
      <c r="I102" s="21">
        <f>+SUMIFS(usda!$L:$L,usda!$M:$M,home!$I$73,usda!$H:$H,$C$8,usda!$F:$F,home!$B102,usda!$B:$B,home!I$74)</f>
        <v>3550000</v>
      </c>
      <c r="J102" s="21">
        <f>+SUMIFS(usda!$L:$L,usda!$M:$M,home!$I$73,usda!$H:$H,$C$8,usda!$F:$F,home!$B102,usda!$B:$B,home!J$74)</f>
        <v>3400000</v>
      </c>
      <c r="K102" s="22">
        <f>+SUMIFS(usda!$L:$L,usda!$M:$M,home!$I$73,usda!$H:$H,$C$8,usda!$F:$F,home!$B102,usda!$B:$B,home!K$74)</f>
        <v>3500000</v>
      </c>
      <c r="L102" s="21">
        <f>+SUMIFS(usda!$L:$L,usda!$M:$M,home!$L$73,usda!$H:$H,$C$8,usda!$F:$F,home!$B102,usda!$B:$B,home!L$74)</f>
        <v>3300000</v>
      </c>
      <c r="M102" s="21">
        <f>+SUMIFS(usda!$L:$L,usda!$M:$M,home!$L$73,usda!$H:$H,$C$8,usda!$F:$F,home!$B102,usda!$B:$B,home!M$74)</f>
        <v>3150000</v>
      </c>
      <c r="N102" s="22">
        <f>+SUMIFS(usda!$L:$L,usda!$M:$M,home!$L$73,usda!$H:$H,$C$8,usda!$F:$F,home!$B102,usda!$B:$B,home!N$74)</f>
        <v>3300000</v>
      </c>
      <c r="O102" s="24">
        <f t="shared" si="10"/>
        <v>0.92957746478873238</v>
      </c>
      <c r="P102" s="24">
        <f t="shared" si="8"/>
        <v>0.92647058823529416</v>
      </c>
      <c r="Q102" s="24">
        <f t="shared" si="9"/>
        <v>0.94285714285714284</v>
      </c>
    </row>
    <row r="103" spans="1:17" x14ac:dyDescent="0.2">
      <c r="A103" s="1">
        <f t="shared" si="11"/>
        <v>29</v>
      </c>
      <c r="B103" s="9" t="str">
        <f>+IFERROR(INDEX(states,home!$A103,1),"")</f>
        <v>OKLAHOMA</v>
      </c>
      <c r="C103" s="43">
        <f>+SUMIFS(usda!$L:$L,usda!$M:$M,home!$C$73,usda!$H:$H,$C$8,usda!$F:$F,home!$B103,usda!$B:$B,home!C$74)</f>
        <v>42350000</v>
      </c>
      <c r="D103" s="21">
        <f>+SUMIFS(usda!$L:$L,usda!$M:$M,home!$C$73,usda!$H:$H,$C$8,usda!$F:$F,home!$B103,usda!$B:$B,home!D$74)</f>
        <v>38430000</v>
      </c>
      <c r="E103" s="22">
        <f>+SUMIFS(usda!$L:$L,usda!$M:$M,home!$C$73,usda!$H:$H,$C$8,usda!$F:$F,home!$B103,usda!$B:$B,home!E$74)</f>
        <v>37520000</v>
      </c>
      <c r="F103" s="17">
        <f>+SUMIFS(usda!$L:$L,usda!$M:$M,home!$F$73,usda!$H:$H,$C$8,usda!$F:$F,home!$B103,usda!$B:$B,home!F$74)</f>
        <v>121</v>
      </c>
      <c r="G103" s="17">
        <f>+SUMIFS(usda!$L:$L,usda!$M:$M,home!$F$73,usda!$H:$H,$C$8,usda!$F:$F,home!$B103,usda!$B:$B,home!G$74)</f>
        <v>126</v>
      </c>
      <c r="H103" s="19">
        <f>+SUMIFS(usda!$L:$L,usda!$M:$M,home!$F$73,usda!$H:$H,$C$8,usda!$F:$F,home!$B103,usda!$B:$B,home!H$74)</f>
        <v>134</v>
      </c>
      <c r="I103" s="21">
        <f>+SUMIFS(usda!$L:$L,usda!$M:$M,home!$I$73,usda!$H:$H,$C$8,usda!$F:$F,home!$B103,usda!$B:$B,home!I$74)</f>
        <v>400000</v>
      </c>
      <c r="J103" s="21">
        <f>+SUMIFS(usda!$L:$L,usda!$M:$M,home!$I$73,usda!$H:$H,$C$8,usda!$F:$F,home!$B103,usda!$B:$B,home!J$74)</f>
        <v>350000</v>
      </c>
      <c r="K103" s="22">
        <f>+SUMIFS(usda!$L:$L,usda!$M:$M,home!$I$73,usda!$H:$H,$C$8,usda!$F:$F,home!$B103,usda!$B:$B,home!K$74)</f>
        <v>320000</v>
      </c>
      <c r="L103" s="21">
        <f>+SUMIFS(usda!$L:$L,usda!$M:$M,home!$L$73,usda!$H:$H,$C$8,usda!$F:$F,home!$B103,usda!$B:$B,home!L$74)</f>
        <v>350000</v>
      </c>
      <c r="M103" s="21">
        <f>+SUMIFS(usda!$L:$L,usda!$M:$M,home!$L$73,usda!$H:$H,$C$8,usda!$F:$F,home!$B103,usda!$B:$B,home!M$74)</f>
        <v>305000</v>
      </c>
      <c r="N103" s="22">
        <f>+SUMIFS(usda!$L:$L,usda!$M:$M,home!$L$73,usda!$H:$H,$C$8,usda!$F:$F,home!$B103,usda!$B:$B,home!N$74)</f>
        <v>280000</v>
      </c>
      <c r="O103" s="24">
        <f t="shared" si="10"/>
        <v>0.875</v>
      </c>
      <c r="P103" s="24">
        <f t="shared" si="8"/>
        <v>0.87142857142857144</v>
      </c>
      <c r="Q103" s="24">
        <f t="shared" si="9"/>
        <v>0.875</v>
      </c>
    </row>
    <row r="104" spans="1:17" x14ac:dyDescent="0.2">
      <c r="A104" s="1">
        <f t="shared" si="11"/>
        <v>30</v>
      </c>
      <c r="B104" s="9" t="str">
        <f>+IFERROR(INDEX(states,home!$A104,1),"")</f>
        <v>OREGON</v>
      </c>
      <c r="C104" s="43">
        <f>+SUMIFS(usda!$L:$L,usda!$M:$M,home!$C$73,usda!$H:$H,$C$8,usda!$F:$F,home!$B104,usda!$B:$B,home!C$74)</f>
        <v>8970000</v>
      </c>
      <c r="D104" s="21">
        <f>+SUMIFS(usda!$L:$L,usda!$M:$M,home!$C$73,usda!$H:$H,$C$8,usda!$F:$F,home!$B104,usda!$B:$B,home!D$74)</f>
        <v>9328000</v>
      </c>
      <c r="E104" s="22">
        <f>+SUMIFS(usda!$L:$L,usda!$M:$M,home!$C$73,usda!$H:$H,$C$8,usda!$F:$F,home!$B104,usda!$B:$B,home!E$74)</f>
        <v>8775000</v>
      </c>
      <c r="F104" s="17">
        <f>+SUMIFS(usda!$L:$L,usda!$M:$M,home!$F$73,usda!$H:$H,$C$8,usda!$F:$F,home!$B104,usda!$B:$B,home!F$74)</f>
        <v>230</v>
      </c>
      <c r="G104" s="17">
        <f>+SUMIFS(usda!$L:$L,usda!$M:$M,home!$F$73,usda!$H:$H,$C$8,usda!$F:$F,home!$B104,usda!$B:$B,home!G$74)</f>
        <v>212</v>
      </c>
      <c r="H104" s="19">
        <f>+SUMIFS(usda!$L:$L,usda!$M:$M,home!$F$73,usda!$H:$H,$C$8,usda!$F:$F,home!$B104,usda!$B:$B,home!H$74)</f>
        <v>195</v>
      </c>
      <c r="I104" s="21">
        <f>+SUMIFS(usda!$L:$L,usda!$M:$M,home!$I$73,usda!$H:$H,$C$8,usda!$F:$F,home!$B104,usda!$B:$B,home!I$74)</f>
        <v>80000</v>
      </c>
      <c r="J104" s="21">
        <f>+SUMIFS(usda!$L:$L,usda!$M:$M,home!$I$73,usda!$H:$H,$C$8,usda!$F:$F,home!$B104,usda!$B:$B,home!J$74)</f>
        <v>85000</v>
      </c>
      <c r="K104" s="22">
        <f>+SUMIFS(usda!$L:$L,usda!$M:$M,home!$I$73,usda!$H:$H,$C$8,usda!$F:$F,home!$B104,usda!$B:$B,home!K$74)</f>
        <v>80000</v>
      </c>
      <c r="L104" s="21">
        <f>+SUMIFS(usda!$L:$L,usda!$M:$M,home!$L$73,usda!$H:$H,$C$8,usda!$F:$F,home!$B104,usda!$B:$B,home!L$74)</f>
        <v>39000</v>
      </c>
      <c r="M104" s="21">
        <f>+SUMIFS(usda!$L:$L,usda!$M:$M,home!$L$73,usda!$H:$H,$C$8,usda!$F:$F,home!$B104,usda!$B:$B,home!M$74)</f>
        <v>44000</v>
      </c>
      <c r="N104" s="22">
        <f>+SUMIFS(usda!$L:$L,usda!$M:$M,home!$L$73,usda!$H:$H,$C$8,usda!$F:$F,home!$B104,usda!$B:$B,home!N$74)</f>
        <v>45000</v>
      </c>
      <c r="O104" s="24">
        <f t="shared" si="10"/>
        <v>0.48749999999999999</v>
      </c>
      <c r="P104" s="24">
        <f t="shared" si="8"/>
        <v>0.51764705882352946</v>
      </c>
      <c r="Q104" s="24">
        <f t="shared" si="9"/>
        <v>0.5625</v>
      </c>
    </row>
    <row r="105" spans="1:17" x14ac:dyDescent="0.2">
      <c r="A105" s="1">
        <f t="shared" si="11"/>
        <v>31</v>
      </c>
      <c r="B105" s="9" t="str">
        <f>+IFERROR(INDEX(states,home!$A105,1),"")</f>
        <v>OTHER STATES</v>
      </c>
      <c r="C105" s="43">
        <f>+SUMIFS(usda!$L:$L,usda!$M:$M,home!$C$73,usda!$H:$H,$C$8,usda!$F:$F,home!$B105,usda!$B:$B,home!C$74)</f>
        <v>0</v>
      </c>
      <c r="D105" s="21">
        <f>+SUMIFS(usda!$L:$L,usda!$M:$M,home!$C$73,usda!$H:$H,$C$8,usda!$F:$F,home!$B105,usda!$B:$B,home!D$74)</f>
        <v>0</v>
      </c>
      <c r="E105" s="22">
        <f>+SUMIFS(usda!$L:$L,usda!$M:$M,home!$C$73,usda!$H:$H,$C$8,usda!$F:$F,home!$B105,usda!$B:$B,home!E$74)</f>
        <v>0</v>
      </c>
      <c r="F105" s="17">
        <f>+SUMIFS(usda!$L:$L,usda!$M:$M,home!$F$73,usda!$H:$H,$C$8,usda!$F:$F,home!$B105,usda!$B:$B,home!F$74)</f>
        <v>0</v>
      </c>
      <c r="G105" s="17">
        <f>+SUMIFS(usda!$L:$L,usda!$M:$M,home!$F$73,usda!$H:$H,$C$8,usda!$F:$F,home!$B105,usda!$B:$B,home!G$74)</f>
        <v>0</v>
      </c>
      <c r="H105" s="19">
        <f>+SUMIFS(usda!$L:$L,usda!$M:$M,home!$F$73,usda!$H:$H,$C$8,usda!$F:$F,home!$B105,usda!$B:$B,home!H$74)</f>
        <v>0</v>
      </c>
      <c r="I105" s="21">
        <f>+SUMIFS(usda!$L:$L,usda!$M:$M,home!$I$73,usda!$H:$H,$C$8,usda!$F:$F,home!$B105,usda!$B:$B,home!I$74)</f>
        <v>0</v>
      </c>
      <c r="J105" s="21">
        <f>+SUMIFS(usda!$L:$L,usda!$M:$M,home!$I$73,usda!$H:$H,$C$8,usda!$F:$F,home!$B105,usda!$B:$B,home!J$74)</f>
        <v>0</v>
      </c>
      <c r="K105" s="22">
        <f>+SUMIFS(usda!$L:$L,usda!$M:$M,home!$I$73,usda!$H:$H,$C$8,usda!$F:$F,home!$B105,usda!$B:$B,home!K$74)</f>
        <v>0</v>
      </c>
      <c r="L105" s="21">
        <f>+SUMIFS(usda!$L:$L,usda!$M:$M,home!$L$73,usda!$H:$H,$C$8,usda!$F:$F,home!$B105,usda!$B:$B,home!L$74)</f>
        <v>0</v>
      </c>
      <c r="M105" s="21">
        <f>+SUMIFS(usda!$L:$L,usda!$M:$M,home!$L$73,usda!$H:$H,$C$8,usda!$F:$F,home!$B105,usda!$B:$B,home!M$74)</f>
        <v>0</v>
      </c>
      <c r="N105" s="22">
        <f>+SUMIFS(usda!$L:$L,usda!$M:$M,home!$L$73,usda!$H:$H,$C$8,usda!$F:$F,home!$B105,usda!$B:$B,home!N$74)</f>
        <v>0</v>
      </c>
      <c r="O105" s="24" t="str">
        <f t="shared" si="10"/>
        <v/>
      </c>
      <c r="P105" s="24" t="str">
        <f t="shared" si="8"/>
        <v/>
      </c>
      <c r="Q105" s="24" t="str">
        <f t="shared" si="9"/>
        <v/>
      </c>
    </row>
    <row r="106" spans="1:17" x14ac:dyDescent="0.2">
      <c r="A106" s="1">
        <f t="shared" si="11"/>
        <v>32</v>
      </c>
      <c r="B106" s="9" t="str">
        <f>+IFERROR(INDEX(states,home!$A106,1),"")</f>
        <v>PENNSYLVANIA</v>
      </c>
      <c r="C106" s="43">
        <f>+SUMIFS(usda!$L:$L,usda!$M:$M,home!$C$73,usda!$H:$H,$C$8,usda!$F:$F,home!$B106,usda!$B:$B,home!C$74)</f>
        <v>122550000</v>
      </c>
      <c r="D106" s="21">
        <f>+SUMIFS(usda!$L:$L,usda!$M:$M,home!$C$73,usda!$H:$H,$C$8,usda!$F:$F,home!$B106,usda!$B:$B,home!D$74)</f>
        <v>148120000</v>
      </c>
      <c r="E106" s="22">
        <f>+SUMIFS(usda!$L:$L,usda!$M:$M,home!$C$73,usda!$H:$H,$C$8,usda!$F:$F,home!$B106,usda!$B:$B,home!E$74)</f>
        <v>133000000</v>
      </c>
      <c r="F106" s="17">
        <f>+SUMIFS(usda!$L:$L,usda!$M:$M,home!$F$73,usda!$H:$H,$C$8,usda!$F:$F,home!$B106,usda!$B:$B,home!F$74)</f>
        <v>129</v>
      </c>
      <c r="G106" s="17">
        <f>+SUMIFS(usda!$L:$L,usda!$M:$M,home!$F$73,usda!$H:$H,$C$8,usda!$F:$F,home!$B106,usda!$B:$B,home!G$74)</f>
        <v>161</v>
      </c>
      <c r="H106" s="19">
        <f>+SUMIFS(usda!$L:$L,usda!$M:$M,home!$F$73,usda!$H:$H,$C$8,usda!$F:$F,home!$B106,usda!$B:$B,home!H$74)</f>
        <v>140</v>
      </c>
      <c r="I106" s="21">
        <f>+SUMIFS(usda!$L:$L,usda!$M:$M,home!$I$73,usda!$H:$H,$C$8,usda!$F:$F,home!$B106,usda!$B:$B,home!I$74)</f>
        <v>1400000</v>
      </c>
      <c r="J106" s="21">
        <f>+SUMIFS(usda!$L:$L,usda!$M:$M,home!$I$73,usda!$H:$H,$C$8,usda!$F:$F,home!$B106,usda!$B:$B,home!J$74)</f>
        <v>1350000</v>
      </c>
      <c r="K106" s="22">
        <f>+SUMIFS(usda!$L:$L,usda!$M:$M,home!$I$73,usda!$H:$H,$C$8,usda!$F:$F,home!$B106,usda!$B:$B,home!K$74)</f>
        <v>1350000</v>
      </c>
      <c r="L106" s="21">
        <f>+SUMIFS(usda!$L:$L,usda!$M:$M,home!$L$73,usda!$H:$H,$C$8,usda!$F:$F,home!$B106,usda!$B:$B,home!L$74)</f>
        <v>950000</v>
      </c>
      <c r="M106" s="21">
        <f>+SUMIFS(usda!$L:$L,usda!$M:$M,home!$L$73,usda!$H:$H,$C$8,usda!$F:$F,home!$B106,usda!$B:$B,home!M$74)</f>
        <v>920000</v>
      </c>
      <c r="N106" s="22">
        <f>+SUMIFS(usda!$L:$L,usda!$M:$M,home!$L$73,usda!$H:$H,$C$8,usda!$F:$F,home!$B106,usda!$B:$B,home!N$74)</f>
        <v>950000</v>
      </c>
      <c r="O106" s="24">
        <f t="shared" si="10"/>
        <v>0.6785714285714286</v>
      </c>
      <c r="P106" s="24">
        <f t="shared" si="8"/>
        <v>0.68148148148148147</v>
      </c>
      <c r="Q106" s="24">
        <f t="shared" si="9"/>
        <v>0.70370370370370372</v>
      </c>
    </row>
    <row r="107" spans="1:17" x14ac:dyDescent="0.2">
      <c r="A107" s="1">
        <f t="shared" si="11"/>
        <v>33</v>
      </c>
      <c r="B107" s="9" t="str">
        <f>+IFERROR(INDEX(states,home!$A107,1),"")</f>
        <v>SOUTH CAROLINA</v>
      </c>
      <c r="C107" s="43">
        <f>+SUMIFS(usda!$L:$L,usda!$M:$M,home!$C$73,usda!$H:$H,$C$8,usda!$F:$F,home!$B107,usda!$B:$B,home!C$74)</f>
        <v>44450000</v>
      </c>
      <c r="D107" s="21">
        <f>+SUMIFS(usda!$L:$L,usda!$M:$M,home!$C$73,usda!$H:$H,$C$8,usda!$F:$F,home!$B107,usda!$B:$B,home!D$74)</f>
        <v>44200000</v>
      </c>
      <c r="E107" s="22">
        <f>+SUMIFS(usda!$L:$L,usda!$M:$M,home!$C$73,usda!$H:$H,$C$8,usda!$F:$F,home!$B107,usda!$B:$B,home!E$74)</f>
        <v>39370000</v>
      </c>
      <c r="F107" s="17">
        <f>+SUMIFS(usda!$L:$L,usda!$M:$M,home!$F$73,usda!$H:$H,$C$8,usda!$F:$F,home!$B107,usda!$B:$B,home!F$74)</f>
        <v>127</v>
      </c>
      <c r="G107" s="17">
        <f>+SUMIFS(usda!$L:$L,usda!$M:$M,home!$F$73,usda!$H:$H,$C$8,usda!$F:$F,home!$B107,usda!$B:$B,home!G$74)</f>
        <v>136</v>
      </c>
      <c r="H107" s="19">
        <f>+SUMIFS(usda!$L:$L,usda!$M:$M,home!$F$73,usda!$H:$H,$C$8,usda!$F:$F,home!$B107,usda!$B:$B,home!H$74)</f>
        <v>127</v>
      </c>
      <c r="I107" s="21">
        <f>+SUMIFS(usda!$L:$L,usda!$M:$M,home!$I$73,usda!$H:$H,$C$8,usda!$F:$F,home!$B107,usda!$B:$B,home!I$74)</f>
        <v>375000</v>
      </c>
      <c r="J107" s="21">
        <f>+SUMIFS(usda!$L:$L,usda!$M:$M,home!$I$73,usda!$H:$H,$C$8,usda!$F:$F,home!$B107,usda!$B:$B,home!J$74)</f>
        <v>350000</v>
      </c>
      <c r="K107" s="22">
        <f>+SUMIFS(usda!$L:$L,usda!$M:$M,home!$I$73,usda!$H:$H,$C$8,usda!$F:$F,home!$B107,usda!$B:$B,home!K$74)</f>
        <v>340000</v>
      </c>
      <c r="L107" s="21">
        <f>+SUMIFS(usda!$L:$L,usda!$M:$M,home!$L$73,usda!$H:$H,$C$8,usda!$F:$F,home!$B107,usda!$B:$B,home!L$74)</f>
        <v>350000</v>
      </c>
      <c r="M107" s="21">
        <f>+SUMIFS(usda!$L:$L,usda!$M:$M,home!$L$73,usda!$H:$H,$C$8,usda!$F:$F,home!$B107,usda!$B:$B,home!M$74)</f>
        <v>325000</v>
      </c>
      <c r="N107" s="22">
        <f>+SUMIFS(usda!$L:$L,usda!$M:$M,home!$L$73,usda!$H:$H,$C$8,usda!$F:$F,home!$B107,usda!$B:$B,home!N$74)</f>
        <v>310000</v>
      </c>
      <c r="O107" s="24">
        <f t="shared" si="10"/>
        <v>0.93333333333333335</v>
      </c>
      <c r="P107" s="24">
        <f t="shared" si="8"/>
        <v>0.9285714285714286</v>
      </c>
      <c r="Q107" s="24">
        <f t="shared" si="9"/>
        <v>0.91176470588235292</v>
      </c>
    </row>
    <row r="108" spans="1:17" x14ac:dyDescent="0.2">
      <c r="A108" s="1">
        <f t="shared" si="11"/>
        <v>34</v>
      </c>
      <c r="B108" s="9" t="str">
        <f>+IFERROR(INDEX(states,home!$A108,1),"")</f>
        <v>SOUTH DAKOTA</v>
      </c>
      <c r="C108" s="43">
        <f>+SUMIFS(usda!$L:$L,usda!$M:$M,home!$C$73,usda!$H:$H,$C$8,usda!$F:$F,home!$B108,usda!$B:$B,home!C$74)</f>
        <v>825930000</v>
      </c>
      <c r="D108" s="21">
        <f>+SUMIFS(usda!$L:$L,usda!$M:$M,home!$C$73,usda!$H:$H,$C$8,usda!$F:$F,home!$B108,usda!$B:$B,home!D$74)</f>
        <v>736600000</v>
      </c>
      <c r="E108" s="22">
        <f>+SUMIFS(usda!$L:$L,usda!$M:$M,home!$C$73,usda!$H:$H,$C$8,usda!$F:$F,home!$B108,usda!$B:$B,home!E$74)</f>
        <v>777600000</v>
      </c>
      <c r="F108" s="17">
        <f>+SUMIFS(usda!$L:$L,usda!$M:$M,home!$F$73,usda!$H:$H,$C$8,usda!$F:$F,home!$B108,usda!$B:$B,home!F$74)</f>
        <v>161</v>
      </c>
      <c r="G108" s="17">
        <f>+SUMIFS(usda!$L:$L,usda!$M:$M,home!$F$73,usda!$H:$H,$C$8,usda!$F:$F,home!$B108,usda!$B:$B,home!G$74)</f>
        <v>145</v>
      </c>
      <c r="H108" s="19">
        <f>+SUMIFS(usda!$L:$L,usda!$M:$M,home!$F$73,usda!$H:$H,$C$8,usda!$F:$F,home!$B108,usda!$B:$B,home!H$74)</f>
        <v>160</v>
      </c>
      <c r="I108" s="21">
        <f>+SUMIFS(usda!$L:$L,usda!$M:$M,home!$I$73,usda!$H:$H,$C$8,usda!$F:$F,home!$B108,usda!$B:$B,home!I$74)</f>
        <v>5600000</v>
      </c>
      <c r="J108" s="21">
        <f>+SUMIFS(usda!$L:$L,usda!$M:$M,home!$I$73,usda!$H:$H,$C$8,usda!$F:$F,home!$B108,usda!$B:$B,home!J$74)</f>
        <v>5700000</v>
      </c>
      <c r="K108" s="22">
        <f>+SUMIFS(usda!$L:$L,usda!$M:$M,home!$I$73,usda!$H:$H,$C$8,usda!$F:$F,home!$B108,usda!$B:$B,home!K$74)</f>
        <v>5300000</v>
      </c>
      <c r="L108" s="21">
        <f>+SUMIFS(usda!$L:$L,usda!$M:$M,home!$L$73,usda!$H:$H,$C$8,usda!$F:$F,home!$B108,usda!$B:$B,home!L$74)</f>
        <v>5130000</v>
      </c>
      <c r="M108" s="21">
        <f>+SUMIFS(usda!$L:$L,usda!$M:$M,home!$L$73,usda!$H:$H,$C$8,usda!$F:$F,home!$B108,usda!$B:$B,home!M$74)</f>
        <v>5080000</v>
      </c>
      <c r="N108" s="22">
        <f>+SUMIFS(usda!$L:$L,usda!$M:$M,home!$L$73,usda!$H:$H,$C$8,usda!$F:$F,home!$B108,usda!$B:$B,home!N$74)</f>
        <v>4860000</v>
      </c>
      <c r="O108" s="24">
        <f t="shared" si="10"/>
        <v>0.91607142857142854</v>
      </c>
      <c r="P108" s="24">
        <f t="shared" si="8"/>
        <v>0.89122807017543859</v>
      </c>
      <c r="Q108" s="24">
        <f t="shared" si="9"/>
        <v>0.91698113207547172</v>
      </c>
    </row>
    <row r="109" spans="1:17" x14ac:dyDescent="0.2">
      <c r="A109" s="1">
        <f t="shared" si="11"/>
        <v>35</v>
      </c>
      <c r="B109" s="9" t="str">
        <f>+IFERROR(INDEX(states,home!$A109,1),"")</f>
        <v>TENNESSEE</v>
      </c>
      <c r="C109" s="43">
        <f>+SUMIFS(usda!$L:$L,usda!$M:$M,home!$C$73,usda!$H:$H,$C$8,usda!$F:$F,home!$B109,usda!$B:$B,home!C$74)</f>
        <v>125330000</v>
      </c>
      <c r="D109" s="21">
        <f>+SUMIFS(usda!$L:$L,usda!$M:$M,home!$C$73,usda!$H:$H,$C$8,usda!$F:$F,home!$B109,usda!$B:$B,home!D$74)</f>
        <v>121410000</v>
      </c>
      <c r="E109" s="22">
        <f>+SUMIFS(usda!$L:$L,usda!$M:$M,home!$C$73,usda!$H:$H,$C$8,usda!$F:$F,home!$B109,usda!$B:$B,home!E$74)</f>
        <v>115920000</v>
      </c>
      <c r="F109" s="17">
        <f>+SUMIFS(usda!$L:$L,usda!$M:$M,home!$F$73,usda!$H:$H,$C$8,usda!$F:$F,home!$B109,usda!$B:$B,home!F$74)</f>
        <v>151</v>
      </c>
      <c r="G109" s="17">
        <f>+SUMIFS(usda!$L:$L,usda!$M:$M,home!$F$73,usda!$H:$H,$C$8,usda!$F:$F,home!$B109,usda!$B:$B,home!G$74)</f>
        <v>171</v>
      </c>
      <c r="H109" s="19">
        <f>+SUMIFS(usda!$L:$L,usda!$M:$M,home!$F$73,usda!$H:$H,$C$8,usda!$F:$F,home!$B109,usda!$B:$B,home!H$74)</f>
        <v>168</v>
      </c>
      <c r="I109" s="21">
        <f>+SUMIFS(usda!$L:$L,usda!$M:$M,home!$I$73,usda!$H:$H,$C$8,usda!$F:$F,home!$B109,usda!$B:$B,home!I$74)</f>
        <v>880000</v>
      </c>
      <c r="J109" s="21">
        <f>+SUMIFS(usda!$L:$L,usda!$M:$M,home!$I$73,usda!$H:$H,$C$8,usda!$F:$F,home!$B109,usda!$B:$B,home!J$74)</f>
        <v>750000</v>
      </c>
      <c r="K109" s="22">
        <f>+SUMIFS(usda!$L:$L,usda!$M:$M,home!$I$73,usda!$H:$H,$C$8,usda!$F:$F,home!$B109,usda!$B:$B,home!K$74)</f>
        <v>740000</v>
      </c>
      <c r="L109" s="21">
        <f>+SUMIFS(usda!$L:$L,usda!$M:$M,home!$L$73,usda!$H:$H,$C$8,usda!$F:$F,home!$B109,usda!$B:$B,home!L$74)</f>
        <v>830000</v>
      </c>
      <c r="M109" s="21">
        <f>+SUMIFS(usda!$L:$L,usda!$M:$M,home!$L$73,usda!$H:$H,$C$8,usda!$F:$F,home!$B109,usda!$B:$B,home!M$74)</f>
        <v>710000</v>
      </c>
      <c r="N109" s="22">
        <f>+SUMIFS(usda!$L:$L,usda!$M:$M,home!$L$73,usda!$H:$H,$C$8,usda!$F:$F,home!$B109,usda!$B:$B,home!N$74)</f>
        <v>690000</v>
      </c>
      <c r="O109" s="24">
        <f t="shared" si="10"/>
        <v>0.94318181818181823</v>
      </c>
      <c r="P109" s="24">
        <f t="shared" si="8"/>
        <v>0.94666666666666666</v>
      </c>
      <c r="Q109" s="24">
        <f t="shared" si="9"/>
        <v>0.93243243243243246</v>
      </c>
    </row>
    <row r="110" spans="1:17" x14ac:dyDescent="0.2">
      <c r="A110" s="1">
        <f t="shared" si="11"/>
        <v>36</v>
      </c>
      <c r="B110" s="9" t="str">
        <f>+IFERROR(INDEX(states,home!$A110,1),"")</f>
        <v>TEXAS</v>
      </c>
      <c r="C110" s="43">
        <f>+SUMIFS(usda!$L:$L,usda!$M:$M,home!$C$73,usda!$H:$H,$C$8,usda!$F:$F,home!$B110,usda!$B:$B,home!C$74)</f>
        <v>323850000</v>
      </c>
      <c r="D110" s="21">
        <f>+SUMIFS(usda!$L:$L,usda!$M:$M,home!$C$73,usda!$H:$H,$C$8,usda!$F:$F,home!$B110,usda!$B:$B,home!D$74)</f>
        <v>313600000</v>
      </c>
      <c r="E110" s="22">
        <f>+SUMIFS(usda!$L:$L,usda!$M:$M,home!$C$73,usda!$H:$H,$C$8,usda!$F:$F,home!$B110,usda!$B:$B,home!E$74)</f>
        <v>189000000</v>
      </c>
      <c r="F110" s="17">
        <f>+SUMIFS(usda!$L:$L,usda!$M:$M,home!$F$73,usda!$H:$H,$C$8,usda!$F:$F,home!$B110,usda!$B:$B,home!F$74)</f>
        <v>127</v>
      </c>
      <c r="G110" s="17">
        <f>+SUMIFS(usda!$L:$L,usda!$M:$M,home!$F$73,usda!$H:$H,$C$8,usda!$F:$F,home!$B110,usda!$B:$B,home!G$74)</f>
        <v>140</v>
      </c>
      <c r="H110" s="19">
        <f>+SUMIFS(usda!$L:$L,usda!$M:$M,home!$F$73,usda!$H:$H,$C$8,usda!$F:$F,home!$B110,usda!$B:$B,home!H$74)</f>
        <v>108</v>
      </c>
      <c r="I110" s="21">
        <f>+SUMIFS(usda!$L:$L,usda!$M:$M,home!$I$73,usda!$H:$H,$C$8,usda!$F:$F,home!$B110,usda!$B:$B,home!I$74)</f>
        <v>2900000</v>
      </c>
      <c r="J110" s="21">
        <f>+SUMIFS(usda!$L:$L,usda!$M:$M,home!$I$73,usda!$H:$H,$C$8,usda!$F:$F,home!$B110,usda!$B:$B,home!J$74)</f>
        <v>2450000</v>
      </c>
      <c r="K110" s="22">
        <f>+SUMIFS(usda!$L:$L,usda!$M:$M,home!$I$73,usda!$H:$H,$C$8,usda!$F:$F,home!$B110,usda!$B:$B,home!K$74)</f>
        <v>2200000</v>
      </c>
      <c r="L110" s="21">
        <f>+SUMIFS(usda!$L:$L,usda!$M:$M,home!$L$73,usda!$H:$H,$C$8,usda!$F:$F,home!$B110,usda!$B:$B,home!L$74)</f>
        <v>2550000</v>
      </c>
      <c r="M110" s="21">
        <f>+SUMIFS(usda!$L:$L,usda!$M:$M,home!$L$73,usda!$H:$H,$C$8,usda!$F:$F,home!$B110,usda!$B:$B,home!M$74)</f>
        <v>2240000</v>
      </c>
      <c r="N110" s="22">
        <f>+SUMIFS(usda!$L:$L,usda!$M:$M,home!$L$73,usda!$H:$H,$C$8,usda!$F:$F,home!$B110,usda!$B:$B,home!N$74)</f>
        <v>1750000</v>
      </c>
      <c r="O110" s="24">
        <f t="shared" si="10"/>
        <v>0.87931034482758619</v>
      </c>
      <c r="P110" s="24">
        <f t="shared" si="8"/>
        <v>0.91428571428571426</v>
      </c>
      <c r="Q110" s="24">
        <f t="shared" si="9"/>
        <v>0.79545454545454541</v>
      </c>
    </row>
    <row r="111" spans="1:17" x14ac:dyDescent="0.2">
      <c r="A111" s="1">
        <f t="shared" si="11"/>
        <v>37</v>
      </c>
      <c r="B111" s="9" t="str">
        <f>+IFERROR(INDEX(states,home!$A111,1),"")</f>
        <v>UTAH</v>
      </c>
      <c r="C111" s="43">
        <f>+SUMIFS(usda!$L:$L,usda!$M:$M,home!$C$73,usda!$H:$H,$C$8,usda!$F:$F,home!$B111,usda!$B:$B,home!C$74)</f>
        <v>5075000</v>
      </c>
      <c r="D111" s="21">
        <f>+SUMIFS(usda!$L:$L,usda!$M:$M,home!$C$73,usda!$H:$H,$C$8,usda!$F:$F,home!$B111,usda!$B:$B,home!D$74)</f>
        <v>3520000</v>
      </c>
      <c r="E111" s="22">
        <f>+SUMIFS(usda!$L:$L,usda!$M:$M,home!$C$73,usda!$H:$H,$C$8,usda!$F:$F,home!$B111,usda!$B:$B,home!E$74)</f>
        <v>4004000</v>
      </c>
      <c r="F111" s="17">
        <f>+SUMIFS(usda!$L:$L,usda!$M:$M,home!$F$73,usda!$H:$H,$C$8,usda!$F:$F,home!$B111,usda!$B:$B,home!F$74)</f>
        <v>175</v>
      </c>
      <c r="G111" s="17">
        <f>+SUMIFS(usda!$L:$L,usda!$M:$M,home!$F$73,usda!$H:$H,$C$8,usda!$F:$F,home!$B111,usda!$B:$B,home!G$74)</f>
        <v>176</v>
      </c>
      <c r="H111" s="19">
        <f>+SUMIFS(usda!$L:$L,usda!$M:$M,home!$F$73,usda!$H:$H,$C$8,usda!$F:$F,home!$B111,usda!$B:$B,home!H$74)</f>
        <v>182</v>
      </c>
      <c r="I111" s="21">
        <f>+SUMIFS(usda!$L:$L,usda!$M:$M,home!$I$73,usda!$H:$H,$C$8,usda!$F:$F,home!$B111,usda!$B:$B,home!I$74)</f>
        <v>80000</v>
      </c>
      <c r="J111" s="21">
        <f>+SUMIFS(usda!$L:$L,usda!$M:$M,home!$I$73,usda!$H:$H,$C$8,usda!$F:$F,home!$B111,usda!$B:$B,home!J$74)</f>
        <v>80000</v>
      </c>
      <c r="K111" s="22">
        <f>+SUMIFS(usda!$L:$L,usda!$M:$M,home!$I$73,usda!$H:$H,$C$8,usda!$F:$F,home!$B111,usda!$B:$B,home!K$74)</f>
        <v>70000</v>
      </c>
      <c r="L111" s="21">
        <f>+SUMIFS(usda!$L:$L,usda!$M:$M,home!$L$73,usda!$H:$H,$C$8,usda!$F:$F,home!$B111,usda!$B:$B,home!L$74)</f>
        <v>29000</v>
      </c>
      <c r="M111" s="21">
        <f>+SUMIFS(usda!$L:$L,usda!$M:$M,home!$L$73,usda!$H:$H,$C$8,usda!$F:$F,home!$B111,usda!$B:$B,home!M$74)</f>
        <v>20000</v>
      </c>
      <c r="N111" s="22">
        <f>+SUMIFS(usda!$L:$L,usda!$M:$M,home!$L$73,usda!$H:$H,$C$8,usda!$F:$F,home!$B111,usda!$B:$B,home!N$74)</f>
        <v>22000</v>
      </c>
      <c r="O111" s="24">
        <f t="shared" si="10"/>
        <v>0.36249999999999999</v>
      </c>
      <c r="P111" s="24">
        <f t="shared" si="8"/>
        <v>0.25</v>
      </c>
      <c r="Q111" s="24">
        <f t="shared" si="9"/>
        <v>0.31428571428571428</v>
      </c>
    </row>
    <row r="112" spans="1:17" x14ac:dyDescent="0.2">
      <c r="A112" s="1">
        <f t="shared" ref="A112:A117" si="12">+A111+1</f>
        <v>38</v>
      </c>
      <c r="B112" s="9" t="str">
        <f>+IFERROR(INDEX(states,home!$A112,1),"")</f>
        <v>VIRGINIA</v>
      </c>
      <c r="C112" s="43">
        <f>+SUMIFS(usda!$L:$L,usda!$M:$M,home!$C$73,usda!$H:$H,$C$8,usda!$F:$F,home!$B112,usda!$B:$B,home!C$74)</f>
        <v>50320000</v>
      </c>
      <c r="D112" s="21">
        <f>+SUMIFS(usda!$L:$L,usda!$M:$M,home!$C$73,usda!$H:$H,$C$8,usda!$F:$F,home!$B112,usda!$B:$B,home!D$74)</f>
        <v>47600000</v>
      </c>
      <c r="E112" s="22">
        <f>+SUMIFS(usda!$L:$L,usda!$M:$M,home!$C$73,usda!$H:$H,$C$8,usda!$F:$F,home!$B112,usda!$B:$B,home!E$74)</f>
        <v>47450000</v>
      </c>
      <c r="F112" s="17">
        <f>+SUMIFS(usda!$L:$L,usda!$M:$M,home!$F$73,usda!$H:$H,$C$8,usda!$F:$F,home!$B112,usda!$B:$B,home!F$74)</f>
        <v>148</v>
      </c>
      <c r="G112" s="17">
        <f>+SUMIFS(usda!$L:$L,usda!$M:$M,home!$F$73,usda!$H:$H,$C$8,usda!$F:$F,home!$B112,usda!$B:$B,home!G$74)</f>
        <v>140</v>
      </c>
      <c r="H112" s="19">
        <f>+SUMIFS(usda!$L:$L,usda!$M:$M,home!$F$73,usda!$H:$H,$C$8,usda!$F:$F,home!$B112,usda!$B:$B,home!H$74)</f>
        <v>146</v>
      </c>
      <c r="I112" s="21">
        <f>+SUMIFS(usda!$L:$L,usda!$M:$M,home!$I$73,usda!$H:$H,$C$8,usda!$F:$F,home!$B112,usda!$B:$B,home!I$74)</f>
        <v>490000</v>
      </c>
      <c r="J112" s="21">
        <f>+SUMIFS(usda!$L:$L,usda!$M:$M,home!$I$73,usda!$H:$H,$C$8,usda!$F:$F,home!$B112,usda!$B:$B,home!J$74)</f>
        <v>500000</v>
      </c>
      <c r="K112" s="22">
        <f>+SUMIFS(usda!$L:$L,usda!$M:$M,home!$I$73,usda!$H:$H,$C$8,usda!$F:$F,home!$B112,usda!$B:$B,home!K$74)</f>
        <v>485000</v>
      </c>
      <c r="L112" s="21">
        <f>+SUMIFS(usda!$L:$L,usda!$M:$M,home!$L$73,usda!$H:$H,$C$8,usda!$F:$F,home!$B112,usda!$B:$B,home!L$74)</f>
        <v>340000</v>
      </c>
      <c r="M112" s="21">
        <f>+SUMIFS(usda!$L:$L,usda!$M:$M,home!$L$73,usda!$H:$H,$C$8,usda!$F:$F,home!$B112,usda!$B:$B,home!M$74)</f>
        <v>340000</v>
      </c>
      <c r="N112" s="22">
        <f>+SUMIFS(usda!$L:$L,usda!$M:$M,home!$L$73,usda!$H:$H,$C$8,usda!$F:$F,home!$B112,usda!$B:$B,home!N$74)</f>
        <v>325000</v>
      </c>
      <c r="O112" s="24">
        <f t="shared" si="10"/>
        <v>0.69387755102040816</v>
      </c>
      <c r="P112" s="24">
        <f t="shared" si="8"/>
        <v>0.68</v>
      </c>
      <c r="Q112" s="24">
        <f t="shared" si="9"/>
        <v>0.67010309278350511</v>
      </c>
    </row>
    <row r="113" spans="1:17" x14ac:dyDescent="0.2">
      <c r="A113" s="1">
        <f t="shared" si="12"/>
        <v>39</v>
      </c>
      <c r="B113" s="9" t="str">
        <f>+IFERROR(INDEX(states,home!$A113,1),"")</f>
        <v>WASHINGTON</v>
      </c>
      <c r="C113" s="43">
        <f>+SUMIFS(usda!$L:$L,usda!$M:$M,home!$C$73,usda!$H:$H,$C$8,usda!$F:$F,home!$B113,usda!$B:$B,home!C$74)</f>
        <v>19975000</v>
      </c>
      <c r="D113" s="21">
        <f>+SUMIFS(usda!$L:$L,usda!$M:$M,home!$C$73,usda!$H:$H,$C$8,usda!$F:$F,home!$B113,usda!$B:$B,home!D$74)</f>
        <v>18000000</v>
      </c>
      <c r="E113" s="22">
        <f>+SUMIFS(usda!$L:$L,usda!$M:$M,home!$C$73,usda!$H:$H,$C$8,usda!$F:$F,home!$B113,usda!$B:$B,home!E$74)</f>
        <v>18700000</v>
      </c>
      <c r="F113" s="17">
        <f>+SUMIFS(usda!$L:$L,usda!$M:$M,home!$F$73,usda!$H:$H,$C$8,usda!$F:$F,home!$B113,usda!$B:$B,home!F$74)</f>
        <v>235</v>
      </c>
      <c r="G113" s="17">
        <f>+SUMIFS(usda!$L:$L,usda!$M:$M,home!$F$73,usda!$H:$H,$C$8,usda!$F:$F,home!$B113,usda!$B:$B,home!G$74)</f>
        <v>225</v>
      </c>
      <c r="H113" s="19">
        <f>+SUMIFS(usda!$L:$L,usda!$M:$M,home!$F$73,usda!$H:$H,$C$8,usda!$F:$F,home!$B113,usda!$B:$B,home!H$74)</f>
        <v>220</v>
      </c>
      <c r="I113" s="21">
        <f>+SUMIFS(usda!$L:$L,usda!$M:$M,home!$I$73,usda!$H:$H,$C$8,usda!$F:$F,home!$B113,usda!$B:$B,home!I$74)</f>
        <v>170000</v>
      </c>
      <c r="J113" s="21">
        <f>+SUMIFS(usda!$L:$L,usda!$M:$M,home!$I$73,usda!$H:$H,$C$8,usda!$F:$F,home!$B113,usda!$B:$B,home!J$74)</f>
        <v>170000</v>
      </c>
      <c r="K113" s="22">
        <f>+SUMIFS(usda!$L:$L,usda!$M:$M,home!$I$73,usda!$H:$H,$C$8,usda!$F:$F,home!$B113,usda!$B:$B,home!K$74)</f>
        <v>165000</v>
      </c>
      <c r="L113" s="21">
        <f>+SUMIFS(usda!$L:$L,usda!$M:$M,home!$L$73,usda!$H:$H,$C$8,usda!$F:$F,home!$B113,usda!$B:$B,home!L$74)</f>
        <v>85000</v>
      </c>
      <c r="M113" s="21">
        <f>+SUMIFS(usda!$L:$L,usda!$M:$M,home!$L$73,usda!$H:$H,$C$8,usda!$F:$F,home!$B113,usda!$B:$B,home!M$74)</f>
        <v>80000</v>
      </c>
      <c r="N113" s="22">
        <f>+SUMIFS(usda!$L:$L,usda!$M:$M,home!$L$73,usda!$H:$H,$C$8,usda!$F:$F,home!$B113,usda!$B:$B,home!N$74)</f>
        <v>85000</v>
      </c>
      <c r="O113" s="24">
        <f t="shared" si="10"/>
        <v>0.5</v>
      </c>
      <c r="P113" s="24">
        <f t="shared" si="8"/>
        <v>0.47058823529411764</v>
      </c>
      <c r="Q113" s="24">
        <f t="shared" si="9"/>
        <v>0.51515151515151514</v>
      </c>
    </row>
    <row r="114" spans="1:17" x14ac:dyDescent="0.2">
      <c r="A114" s="1">
        <f t="shared" si="12"/>
        <v>40</v>
      </c>
      <c r="B114" s="9" t="str">
        <f>+IFERROR(INDEX(states,home!$A114,1),"")</f>
        <v>WEST VIRGINIA</v>
      </c>
      <c r="C114" s="43">
        <f>+SUMIFS(usda!$L:$L,usda!$M:$M,home!$C$73,usda!$H:$H,$C$8,usda!$F:$F,home!$B114,usda!$B:$B,home!C$74)</f>
        <v>5075000</v>
      </c>
      <c r="D114" s="21">
        <f>+SUMIFS(usda!$L:$L,usda!$M:$M,home!$C$73,usda!$H:$H,$C$8,usda!$F:$F,home!$B114,usda!$B:$B,home!D$74)</f>
        <v>5016000</v>
      </c>
      <c r="E114" s="22">
        <f>+SUMIFS(usda!$L:$L,usda!$M:$M,home!$C$73,usda!$H:$H,$C$8,usda!$F:$F,home!$B114,usda!$B:$B,home!E$74)</f>
        <v>5016000</v>
      </c>
      <c r="F114" s="17">
        <f>+SUMIFS(usda!$L:$L,usda!$M:$M,home!$F$73,usda!$H:$H,$C$8,usda!$F:$F,home!$B114,usda!$B:$B,home!F$74)</f>
        <v>145</v>
      </c>
      <c r="G114" s="17">
        <f>+SUMIFS(usda!$L:$L,usda!$M:$M,home!$F$73,usda!$H:$H,$C$8,usda!$F:$F,home!$B114,usda!$B:$B,home!G$74)</f>
        <v>152</v>
      </c>
      <c r="H114" s="19">
        <f>+SUMIFS(usda!$L:$L,usda!$M:$M,home!$F$73,usda!$H:$H,$C$8,usda!$F:$F,home!$B114,usda!$B:$B,home!H$74)</f>
        <v>152</v>
      </c>
      <c r="I114" s="21">
        <f>+SUMIFS(usda!$L:$L,usda!$M:$M,home!$I$73,usda!$H:$H,$C$8,usda!$F:$F,home!$B114,usda!$B:$B,home!I$74)</f>
        <v>49000</v>
      </c>
      <c r="J114" s="21">
        <f>+SUMIFS(usda!$L:$L,usda!$M:$M,home!$I$73,usda!$H:$H,$C$8,usda!$F:$F,home!$B114,usda!$B:$B,home!J$74)</f>
        <v>50000</v>
      </c>
      <c r="K114" s="22">
        <f>+SUMIFS(usda!$L:$L,usda!$M:$M,home!$I$73,usda!$H:$H,$C$8,usda!$F:$F,home!$B114,usda!$B:$B,home!K$74)</f>
        <v>46000</v>
      </c>
      <c r="L114" s="21">
        <f>+SUMIFS(usda!$L:$L,usda!$M:$M,home!$L$73,usda!$H:$H,$C$8,usda!$F:$F,home!$B114,usda!$B:$B,home!L$74)</f>
        <v>35000</v>
      </c>
      <c r="M114" s="21">
        <f>+SUMIFS(usda!$L:$L,usda!$M:$M,home!$L$73,usda!$H:$H,$C$8,usda!$F:$F,home!$B114,usda!$B:$B,home!M$74)</f>
        <v>33000</v>
      </c>
      <c r="N114" s="22">
        <f>+SUMIFS(usda!$L:$L,usda!$M:$M,home!$L$73,usda!$H:$H,$C$8,usda!$F:$F,home!$B114,usda!$B:$B,home!N$74)</f>
        <v>33000</v>
      </c>
      <c r="O114" s="24">
        <f t="shared" si="10"/>
        <v>0.7142857142857143</v>
      </c>
      <c r="P114" s="24">
        <f t="shared" si="8"/>
        <v>0.66</v>
      </c>
      <c r="Q114" s="24">
        <f t="shared" si="9"/>
        <v>0.71739130434782605</v>
      </c>
    </row>
    <row r="115" spans="1:17" x14ac:dyDescent="0.2">
      <c r="A115" s="1">
        <f t="shared" si="12"/>
        <v>41</v>
      </c>
      <c r="B115" s="9" t="str">
        <f>+IFERROR(INDEX(states,home!$A115,1),"")</f>
        <v>WISCONSIN</v>
      </c>
      <c r="C115" s="43">
        <f>+SUMIFS(usda!$L:$L,usda!$M:$M,home!$C$73,usda!$H:$H,$C$8,usda!$F:$F,home!$B115,usda!$B:$B,home!C$74)</f>
        <v>573160000</v>
      </c>
      <c r="D115" s="21">
        <f>+SUMIFS(usda!$L:$L,usda!$M:$M,home!$C$73,usda!$H:$H,$C$8,usda!$F:$F,home!$B115,usda!$B:$B,home!D$74)</f>
        <v>509820000</v>
      </c>
      <c r="E115" s="22">
        <f>+SUMIFS(usda!$L:$L,usda!$M:$M,home!$C$73,usda!$H:$H,$C$8,usda!$F:$F,home!$B115,usda!$B:$B,home!E$74)</f>
        <v>545240000</v>
      </c>
      <c r="F115" s="17">
        <f>+SUMIFS(usda!$L:$L,usda!$M:$M,home!$F$73,usda!$H:$H,$C$8,usda!$F:$F,home!$B115,usda!$B:$B,home!F$74)</f>
        <v>178</v>
      </c>
      <c r="G115" s="17">
        <f>+SUMIFS(usda!$L:$L,usda!$M:$M,home!$F$73,usda!$H:$H,$C$8,usda!$F:$F,home!$B115,usda!$B:$B,home!G$74)</f>
        <v>174</v>
      </c>
      <c r="H115" s="19">
        <f>+SUMIFS(usda!$L:$L,usda!$M:$M,home!$F$73,usda!$H:$H,$C$8,usda!$F:$F,home!$B115,usda!$B:$B,home!H$74)</f>
        <v>172</v>
      </c>
      <c r="I115" s="21">
        <f>+SUMIFS(usda!$L:$L,usda!$M:$M,home!$I$73,usda!$H:$H,$C$8,usda!$F:$F,home!$B115,usda!$B:$B,home!I$74)</f>
        <v>4050000</v>
      </c>
      <c r="J115" s="21">
        <f>+SUMIFS(usda!$L:$L,usda!$M:$M,home!$I$73,usda!$H:$H,$C$8,usda!$F:$F,home!$B115,usda!$B:$B,home!J$74)</f>
        <v>3900000</v>
      </c>
      <c r="K115" s="22">
        <f>+SUMIFS(usda!$L:$L,usda!$M:$M,home!$I$73,usda!$H:$H,$C$8,usda!$F:$F,home!$B115,usda!$B:$B,home!K$74)</f>
        <v>3900000</v>
      </c>
      <c r="L115" s="21">
        <f>+SUMIFS(usda!$L:$L,usda!$M:$M,home!$L$73,usda!$H:$H,$C$8,usda!$F:$F,home!$B115,usda!$B:$B,home!L$74)</f>
        <v>3220000</v>
      </c>
      <c r="M115" s="21">
        <f>+SUMIFS(usda!$L:$L,usda!$M:$M,home!$L$73,usda!$H:$H,$C$8,usda!$F:$F,home!$B115,usda!$B:$B,home!M$74)</f>
        <v>2930000</v>
      </c>
      <c r="N115" s="22">
        <f>+SUMIFS(usda!$L:$L,usda!$M:$M,home!$L$73,usda!$H:$H,$C$8,usda!$F:$F,home!$B115,usda!$B:$B,home!N$74)</f>
        <v>3170000</v>
      </c>
      <c r="O115" s="24">
        <f t="shared" si="10"/>
        <v>0.79506172839506173</v>
      </c>
      <c r="P115" s="24">
        <f t="shared" si="8"/>
        <v>0.75128205128205128</v>
      </c>
      <c r="Q115" s="24">
        <f t="shared" si="9"/>
        <v>0.81282051282051282</v>
      </c>
    </row>
    <row r="116" spans="1:17" x14ac:dyDescent="0.2">
      <c r="A116" s="1">
        <f t="shared" si="12"/>
        <v>42</v>
      </c>
      <c r="B116" s="9" t="str">
        <f>+IFERROR(INDEX(states,home!$A116,1),"")</f>
        <v>WYOMING</v>
      </c>
      <c r="C116" s="43">
        <f>+SUMIFS(usda!$L:$L,usda!$M:$M,home!$C$73,usda!$H:$H,$C$8,usda!$F:$F,home!$B116,usda!$B:$B,home!C$74)</f>
        <v>10143000</v>
      </c>
      <c r="D116" s="21">
        <f>+SUMIFS(usda!$L:$L,usda!$M:$M,home!$C$73,usda!$H:$H,$C$8,usda!$F:$F,home!$B116,usda!$B:$B,home!D$74)</f>
        <v>9765000</v>
      </c>
      <c r="E116" s="22">
        <f>+SUMIFS(usda!$L:$L,usda!$M:$M,home!$C$73,usda!$H:$H,$C$8,usda!$F:$F,home!$B116,usda!$B:$B,home!E$74)</f>
        <v>11480000</v>
      </c>
      <c r="F116" s="17">
        <f>+SUMIFS(usda!$L:$L,usda!$M:$M,home!$F$73,usda!$H:$H,$C$8,usda!$F:$F,home!$B116,usda!$B:$B,home!F$74)</f>
        <v>147</v>
      </c>
      <c r="G116" s="17">
        <f>+SUMIFS(usda!$L:$L,usda!$M:$M,home!$F$73,usda!$H:$H,$C$8,usda!$F:$F,home!$B116,usda!$B:$B,home!G$74)</f>
        <v>155</v>
      </c>
      <c r="H116" s="19">
        <f>+SUMIFS(usda!$L:$L,usda!$M:$M,home!$F$73,usda!$H:$H,$C$8,usda!$F:$F,home!$B116,usda!$B:$B,home!H$74)</f>
        <v>164</v>
      </c>
      <c r="I116" s="21">
        <f>+SUMIFS(usda!$L:$L,usda!$M:$M,home!$I$73,usda!$H:$H,$C$8,usda!$F:$F,home!$B116,usda!$B:$B,home!I$74)</f>
        <v>100000</v>
      </c>
      <c r="J116" s="21">
        <f>+SUMIFS(usda!$L:$L,usda!$M:$M,home!$I$73,usda!$H:$H,$C$8,usda!$F:$F,home!$B116,usda!$B:$B,home!J$74)</f>
        <v>95000</v>
      </c>
      <c r="K116" s="22">
        <f>+SUMIFS(usda!$L:$L,usda!$M:$M,home!$I$73,usda!$H:$H,$C$8,usda!$F:$F,home!$B116,usda!$B:$B,home!K$74)</f>
        <v>95000</v>
      </c>
      <c r="L116" s="21">
        <f>+SUMIFS(usda!$L:$L,usda!$M:$M,home!$L$73,usda!$H:$H,$C$8,usda!$F:$F,home!$B116,usda!$B:$B,home!L$74)</f>
        <v>69000</v>
      </c>
      <c r="M116" s="21">
        <f>+SUMIFS(usda!$L:$L,usda!$M:$M,home!$L$73,usda!$H:$H,$C$8,usda!$F:$F,home!$B116,usda!$B:$B,home!M$74)</f>
        <v>63000</v>
      </c>
      <c r="N116" s="22">
        <f>+SUMIFS(usda!$L:$L,usda!$M:$M,home!$L$73,usda!$H:$H,$C$8,usda!$F:$F,home!$B116,usda!$B:$B,home!N$74)</f>
        <v>70000</v>
      </c>
      <c r="O116" s="24">
        <f t="shared" si="10"/>
        <v>0.69</v>
      </c>
      <c r="P116" s="24">
        <f t="shared" si="8"/>
        <v>0.66315789473684206</v>
      </c>
      <c r="Q116" s="24">
        <f t="shared" si="9"/>
        <v>0.73684210526315785</v>
      </c>
    </row>
    <row r="117" spans="1:17" x14ac:dyDescent="0.2">
      <c r="A117" s="1">
        <f t="shared" si="12"/>
        <v>43</v>
      </c>
      <c r="B117" s="9" t="str">
        <f>+IFERROR(INDEX(states,home!$A117,1),"")</f>
        <v/>
      </c>
      <c r="C117" s="43">
        <f>+SUMIFS(usda!$L:$L,usda!$M:$M,home!$C$73,usda!$H:$H,$C$8,usda!$F:$F,home!$B117,usda!$B:$B,home!C$74)</f>
        <v>0</v>
      </c>
      <c r="D117" s="21">
        <f>+SUMIFS(usda!$L:$L,usda!$M:$M,home!$C$73,usda!$H:$H,$C$8,usda!$F:$F,home!$B117,usda!$B:$B,home!D$74)</f>
        <v>0</v>
      </c>
      <c r="E117" s="22">
        <f>+SUMIFS(usda!$L:$L,usda!$M:$M,home!$C$73,usda!$H:$H,$C$8,usda!$F:$F,home!$B117,usda!$B:$B,home!E$74)</f>
        <v>0</v>
      </c>
      <c r="F117" s="17">
        <f>+SUMIFS(usda!$L:$L,usda!$M:$M,home!$F$73,usda!$H:$H,$C$8,usda!$F:$F,home!$B117,usda!$B:$B,home!F$74)</f>
        <v>0</v>
      </c>
      <c r="G117" s="17">
        <f>+SUMIFS(usda!$L:$L,usda!$M:$M,home!$F$73,usda!$H:$H,$C$8,usda!$F:$F,home!$B117,usda!$B:$B,home!G$74)</f>
        <v>0</v>
      </c>
      <c r="H117" s="19">
        <f>+SUMIFS(usda!$L:$L,usda!$M:$M,home!$F$73,usda!$H:$H,$C$8,usda!$F:$F,home!$B117,usda!$B:$B,home!H$74)</f>
        <v>0</v>
      </c>
      <c r="I117" s="21">
        <f>+SUMIFS(usda!$L:$L,usda!$M:$M,home!$I$73,usda!$H:$H,$C$8,usda!$F:$F,home!$B117,usda!$B:$B,home!I$74)</f>
        <v>0</v>
      </c>
      <c r="J117" s="21">
        <f>+SUMIFS(usda!$L:$L,usda!$M:$M,home!$I$73,usda!$H:$H,$C$8,usda!$F:$F,home!$B117,usda!$B:$B,home!J$74)</f>
        <v>0</v>
      </c>
      <c r="K117" s="22">
        <f>+SUMIFS(usda!$L:$L,usda!$M:$M,home!$I$73,usda!$H:$H,$C$8,usda!$F:$F,home!$B117,usda!$B:$B,home!K$74)</f>
        <v>0</v>
      </c>
      <c r="L117" s="21">
        <f>+SUMIFS(usda!$L:$L,usda!$M:$M,home!$L$73,usda!$H:$H,$C$8,usda!$F:$F,home!$B117,usda!$B:$B,home!L$74)</f>
        <v>0</v>
      </c>
      <c r="M117" s="21">
        <f>+SUMIFS(usda!$L:$L,usda!$M:$M,home!$L$73,usda!$H:$H,$C$8,usda!$F:$F,home!$B117,usda!$B:$B,home!M$74)</f>
        <v>0</v>
      </c>
      <c r="N117" s="22">
        <f>+SUMIFS(usda!$L:$L,usda!$M:$M,home!$L$73,usda!$H:$H,$C$8,usda!$F:$F,home!$B117,usda!$B:$B,home!N$74)</f>
        <v>0</v>
      </c>
      <c r="O117" s="24" t="str">
        <f t="shared" si="10"/>
        <v/>
      </c>
      <c r="P117" s="24" t="str">
        <f t="shared" si="8"/>
        <v/>
      </c>
      <c r="Q117" s="24" t="str">
        <f t="shared" si="9"/>
        <v/>
      </c>
    </row>
    <row r="118" spans="1:17" x14ac:dyDescent="0.2">
      <c r="A118" s="1">
        <f t="shared" ref="A118:A125" si="13">+A117+1</f>
        <v>44</v>
      </c>
      <c r="B118" s="9" t="str">
        <f>+IFERROR(INDEX(states,home!$A118,1),"")</f>
        <v/>
      </c>
      <c r="C118" s="43">
        <f>+SUMIFS(usda!$L:$L,usda!$M:$M,home!$C$73,usda!$H:$H,$C$8,usda!$F:$F,home!$B118,usda!$B:$B,home!C$74)</f>
        <v>0</v>
      </c>
      <c r="D118" s="21">
        <f>+SUMIFS(usda!$L:$L,usda!$M:$M,home!$C$73,usda!$H:$H,$C$8,usda!$F:$F,home!$B118,usda!$B:$B,home!D$74)</f>
        <v>0</v>
      </c>
      <c r="E118" s="22">
        <f>+SUMIFS(usda!$L:$L,usda!$M:$M,home!$C$73,usda!$H:$H,$C$8,usda!$F:$F,home!$B118,usda!$B:$B,home!E$74)</f>
        <v>0</v>
      </c>
      <c r="F118" s="17">
        <f>+SUMIFS(usda!$L:$L,usda!$M:$M,home!$F$73,usda!$H:$H,$C$8,usda!$F:$F,home!$B118,usda!$B:$B,home!F$74)</f>
        <v>0</v>
      </c>
      <c r="G118" s="17">
        <f>+SUMIFS(usda!$L:$L,usda!$M:$M,home!$F$73,usda!$H:$H,$C$8,usda!$F:$F,home!$B118,usda!$B:$B,home!G$74)</f>
        <v>0</v>
      </c>
      <c r="H118" s="19">
        <f>+SUMIFS(usda!$L:$L,usda!$M:$M,home!$F$73,usda!$H:$H,$C$8,usda!$F:$F,home!$B118,usda!$B:$B,home!H$74)</f>
        <v>0</v>
      </c>
      <c r="I118" s="21">
        <f>+SUMIFS(usda!$L:$L,usda!$M:$M,home!$I$73,usda!$H:$H,$C$8,usda!$F:$F,home!$B118,usda!$B:$B,home!I$74)</f>
        <v>0</v>
      </c>
      <c r="J118" s="21">
        <f>+SUMIFS(usda!$L:$L,usda!$M:$M,home!$I$73,usda!$H:$H,$C$8,usda!$F:$F,home!$B118,usda!$B:$B,home!J$74)</f>
        <v>0</v>
      </c>
      <c r="K118" s="22">
        <f>+SUMIFS(usda!$L:$L,usda!$M:$M,home!$I$73,usda!$H:$H,$C$8,usda!$F:$F,home!$B118,usda!$B:$B,home!K$74)</f>
        <v>0</v>
      </c>
      <c r="L118" s="21">
        <f>+SUMIFS(usda!$L:$L,usda!$M:$M,home!$L$73,usda!$H:$H,$C$8,usda!$F:$F,home!$B118,usda!$B:$B,home!L$74)</f>
        <v>0</v>
      </c>
      <c r="M118" s="21">
        <f>+SUMIFS(usda!$L:$L,usda!$M:$M,home!$L$73,usda!$H:$H,$C$8,usda!$F:$F,home!$B118,usda!$B:$B,home!M$74)</f>
        <v>0</v>
      </c>
      <c r="N118" s="22">
        <f>+SUMIFS(usda!$L:$L,usda!$M:$M,home!$L$73,usda!$H:$H,$C$8,usda!$F:$F,home!$B118,usda!$B:$B,home!N$74)</f>
        <v>0</v>
      </c>
      <c r="O118" s="24" t="str">
        <f t="shared" si="10"/>
        <v/>
      </c>
      <c r="P118" s="24" t="str">
        <f t="shared" si="8"/>
        <v/>
      </c>
      <c r="Q118" s="24" t="str">
        <f t="shared" si="9"/>
        <v/>
      </c>
    </row>
    <row r="119" spans="1:17" x14ac:dyDescent="0.2">
      <c r="A119" s="1">
        <f t="shared" si="13"/>
        <v>45</v>
      </c>
      <c r="B119" s="9" t="str">
        <f>+IFERROR(INDEX(states,home!$A119,1),"")</f>
        <v/>
      </c>
      <c r="C119" s="43">
        <f>+SUMIFS(usda!$L:$L,usda!$M:$M,home!$C$73,usda!$H:$H,$C$8,usda!$F:$F,home!$B119,usda!$B:$B,home!C$74)</f>
        <v>0</v>
      </c>
      <c r="D119" s="21">
        <f>+SUMIFS(usda!$L:$L,usda!$M:$M,home!$C$73,usda!$H:$H,$C$8,usda!$F:$F,home!$B119,usda!$B:$B,home!D$74)</f>
        <v>0</v>
      </c>
      <c r="E119" s="22">
        <f>+SUMIFS(usda!$L:$L,usda!$M:$M,home!$C$73,usda!$H:$H,$C$8,usda!$F:$F,home!$B119,usda!$B:$B,home!E$74)</f>
        <v>0</v>
      </c>
      <c r="F119" s="17">
        <f>+SUMIFS(usda!$L:$L,usda!$M:$M,home!$F$73,usda!$H:$H,$C$8,usda!$F:$F,home!$B119,usda!$B:$B,home!F$74)</f>
        <v>0</v>
      </c>
      <c r="G119" s="17">
        <f>+SUMIFS(usda!$L:$L,usda!$M:$M,home!$F$73,usda!$H:$H,$C$8,usda!$F:$F,home!$B119,usda!$B:$B,home!G$74)</f>
        <v>0</v>
      </c>
      <c r="H119" s="19">
        <f>+SUMIFS(usda!$L:$L,usda!$M:$M,home!$F$73,usda!$H:$H,$C$8,usda!$F:$F,home!$B119,usda!$B:$B,home!H$74)</f>
        <v>0</v>
      </c>
      <c r="I119" s="21">
        <f>+SUMIFS(usda!$L:$L,usda!$M:$M,home!$I$73,usda!$H:$H,$C$8,usda!$F:$F,home!$B119,usda!$B:$B,home!I$74)</f>
        <v>0</v>
      </c>
      <c r="J119" s="21">
        <f>+SUMIFS(usda!$L:$L,usda!$M:$M,home!$I$73,usda!$H:$H,$C$8,usda!$F:$F,home!$B119,usda!$B:$B,home!J$74)</f>
        <v>0</v>
      </c>
      <c r="K119" s="22">
        <f>+SUMIFS(usda!$L:$L,usda!$M:$M,home!$I$73,usda!$H:$H,$C$8,usda!$F:$F,home!$B119,usda!$B:$B,home!K$74)</f>
        <v>0</v>
      </c>
      <c r="L119" s="21">
        <f>+SUMIFS(usda!$L:$L,usda!$M:$M,home!$L$73,usda!$H:$H,$C$8,usda!$F:$F,home!$B119,usda!$B:$B,home!L$74)</f>
        <v>0</v>
      </c>
      <c r="M119" s="21">
        <f>+SUMIFS(usda!$L:$L,usda!$M:$M,home!$L$73,usda!$H:$H,$C$8,usda!$F:$F,home!$B119,usda!$B:$B,home!M$74)</f>
        <v>0</v>
      </c>
      <c r="N119" s="22">
        <f>+SUMIFS(usda!$L:$L,usda!$M:$M,home!$L$73,usda!$H:$H,$C$8,usda!$F:$F,home!$B119,usda!$B:$B,home!N$74)</f>
        <v>0</v>
      </c>
      <c r="O119" s="24" t="str">
        <f t="shared" si="10"/>
        <v/>
      </c>
      <c r="P119" s="24" t="str">
        <f t="shared" si="8"/>
        <v/>
      </c>
      <c r="Q119" s="24" t="str">
        <f t="shared" si="9"/>
        <v/>
      </c>
    </row>
    <row r="120" spans="1:17" x14ac:dyDescent="0.2">
      <c r="A120" s="1">
        <f t="shared" si="13"/>
        <v>46</v>
      </c>
      <c r="B120" s="9" t="str">
        <f>+IFERROR(INDEX(states,home!$A120,1),"")</f>
        <v/>
      </c>
      <c r="C120" s="43">
        <f>+SUMIFS(usda!$L:$L,usda!$M:$M,home!$C$73,usda!$H:$H,$C$8,usda!$F:$F,home!$B120,usda!$B:$B,home!C$74)</f>
        <v>0</v>
      </c>
      <c r="D120" s="21">
        <f>+SUMIFS(usda!$L:$L,usda!$M:$M,home!$C$73,usda!$H:$H,$C$8,usda!$F:$F,home!$B120,usda!$B:$B,home!D$74)</f>
        <v>0</v>
      </c>
      <c r="E120" s="22">
        <f>+SUMIFS(usda!$L:$L,usda!$M:$M,home!$C$73,usda!$H:$H,$C$8,usda!$F:$F,home!$B120,usda!$B:$B,home!E$74)</f>
        <v>0</v>
      </c>
      <c r="F120" s="17">
        <f>+SUMIFS(usda!$L:$L,usda!$M:$M,home!$F$73,usda!$H:$H,$C$8,usda!$F:$F,home!$B120,usda!$B:$B,home!F$74)</f>
        <v>0</v>
      </c>
      <c r="G120" s="17">
        <f>+SUMIFS(usda!$L:$L,usda!$M:$M,home!$F$73,usda!$H:$H,$C$8,usda!$F:$F,home!$B120,usda!$B:$B,home!G$74)</f>
        <v>0</v>
      </c>
      <c r="H120" s="19">
        <f>+SUMIFS(usda!$L:$L,usda!$M:$M,home!$F$73,usda!$H:$H,$C$8,usda!$F:$F,home!$B120,usda!$B:$B,home!H$74)</f>
        <v>0</v>
      </c>
      <c r="I120" s="21">
        <f>+SUMIFS(usda!$L:$L,usda!$M:$M,home!$I$73,usda!$H:$H,$C$8,usda!$F:$F,home!$B120,usda!$B:$B,home!I$74)</f>
        <v>0</v>
      </c>
      <c r="J120" s="21">
        <f>+SUMIFS(usda!$L:$L,usda!$M:$M,home!$I$73,usda!$H:$H,$C$8,usda!$F:$F,home!$B120,usda!$B:$B,home!J$74)</f>
        <v>0</v>
      </c>
      <c r="K120" s="22">
        <f>+SUMIFS(usda!$L:$L,usda!$M:$M,home!$I$73,usda!$H:$H,$C$8,usda!$F:$F,home!$B120,usda!$B:$B,home!K$74)</f>
        <v>0</v>
      </c>
      <c r="L120" s="21">
        <f>+SUMIFS(usda!$L:$L,usda!$M:$M,home!$L$73,usda!$H:$H,$C$8,usda!$F:$F,home!$B120,usda!$B:$B,home!L$74)</f>
        <v>0</v>
      </c>
      <c r="M120" s="21">
        <f>+SUMIFS(usda!$L:$L,usda!$M:$M,home!$L$73,usda!$H:$H,$C$8,usda!$F:$F,home!$B120,usda!$B:$B,home!M$74)</f>
        <v>0</v>
      </c>
      <c r="N120" s="22">
        <f>+SUMIFS(usda!$L:$L,usda!$M:$M,home!$L$73,usda!$H:$H,$C$8,usda!$F:$F,home!$B120,usda!$B:$B,home!N$74)</f>
        <v>0</v>
      </c>
      <c r="O120" s="24" t="str">
        <f t="shared" si="10"/>
        <v/>
      </c>
      <c r="P120" s="24" t="str">
        <f t="shared" si="8"/>
        <v/>
      </c>
      <c r="Q120" s="24" t="str">
        <f t="shared" si="9"/>
        <v/>
      </c>
    </row>
    <row r="121" spans="1:17" x14ac:dyDescent="0.2">
      <c r="A121" s="1">
        <f t="shared" si="13"/>
        <v>47</v>
      </c>
      <c r="B121" s="9" t="str">
        <f>+IFERROR(INDEX(states,home!$A121,1),"")</f>
        <v/>
      </c>
      <c r="C121" s="43">
        <f>+SUMIFS(usda!$L:$L,usda!$M:$M,home!$C$73,usda!$H:$H,$C$8,usda!$F:$F,home!$B121,usda!$B:$B,home!C$74)</f>
        <v>0</v>
      </c>
      <c r="D121" s="21">
        <f>+SUMIFS(usda!$L:$L,usda!$M:$M,home!$C$73,usda!$H:$H,$C$8,usda!$F:$F,home!$B121,usda!$B:$B,home!D$74)</f>
        <v>0</v>
      </c>
      <c r="E121" s="22">
        <f>+SUMIFS(usda!$L:$L,usda!$M:$M,home!$C$73,usda!$H:$H,$C$8,usda!$F:$F,home!$B121,usda!$B:$B,home!E$74)</f>
        <v>0</v>
      </c>
      <c r="F121" s="17">
        <f>+SUMIFS(usda!$L:$L,usda!$M:$M,home!$F$73,usda!$H:$H,$C$8,usda!$F:$F,home!$B121,usda!$B:$B,home!F$74)</f>
        <v>0</v>
      </c>
      <c r="G121" s="17">
        <f>+SUMIFS(usda!$L:$L,usda!$M:$M,home!$F$73,usda!$H:$H,$C$8,usda!$F:$F,home!$B121,usda!$B:$B,home!G$74)</f>
        <v>0</v>
      </c>
      <c r="H121" s="19">
        <f>+SUMIFS(usda!$L:$L,usda!$M:$M,home!$F$73,usda!$H:$H,$C$8,usda!$F:$F,home!$B121,usda!$B:$B,home!H$74)</f>
        <v>0</v>
      </c>
      <c r="I121" s="21">
        <f>+SUMIFS(usda!$L:$L,usda!$M:$M,home!$I$73,usda!$H:$H,$C$8,usda!$F:$F,home!$B121,usda!$B:$B,home!I$74)</f>
        <v>0</v>
      </c>
      <c r="J121" s="21">
        <f>+SUMIFS(usda!$L:$L,usda!$M:$M,home!$I$73,usda!$H:$H,$C$8,usda!$F:$F,home!$B121,usda!$B:$B,home!J$74)</f>
        <v>0</v>
      </c>
      <c r="K121" s="22">
        <f>+SUMIFS(usda!$L:$L,usda!$M:$M,home!$I$73,usda!$H:$H,$C$8,usda!$F:$F,home!$B121,usda!$B:$B,home!K$74)</f>
        <v>0</v>
      </c>
      <c r="L121" s="21">
        <f>+SUMIFS(usda!$L:$L,usda!$M:$M,home!$L$73,usda!$H:$H,$C$8,usda!$F:$F,home!$B121,usda!$B:$B,home!L$74)</f>
        <v>0</v>
      </c>
      <c r="M121" s="21">
        <f>+SUMIFS(usda!$L:$L,usda!$M:$M,home!$L$73,usda!$H:$H,$C$8,usda!$F:$F,home!$B121,usda!$B:$B,home!M$74)</f>
        <v>0</v>
      </c>
      <c r="N121" s="22">
        <f>+SUMIFS(usda!$L:$L,usda!$M:$M,home!$L$73,usda!$H:$H,$C$8,usda!$F:$F,home!$B121,usda!$B:$B,home!N$74)</f>
        <v>0</v>
      </c>
      <c r="O121" s="24" t="str">
        <f t="shared" si="10"/>
        <v/>
      </c>
      <c r="P121" s="24" t="str">
        <f t="shared" si="8"/>
        <v/>
      </c>
      <c r="Q121" s="24" t="str">
        <f t="shared" si="9"/>
        <v/>
      </c>
    </row>
    <row r="122" spans="1:17" x14ac:dyDescent="0.2">
      <c r="A122" s="1">
        <f t="shared" si="13"/>
        <v>48</v>
      </c>
      <c r="B122" s="9" t="str">
        <f>+IFERROR(INDEX(states,home!$A122,1),"")</f>
        <v/>
      </c>
      <c r="C122" s="43">
        <f>+SUMIFS(usda!$L:$L,usda!$M:$M,home!$C$73,usda!$H:$H,$C$8,usda!$F:$F,home!$B122,usda!$B:$B,home!C$74)</f>
        <v>0</v>
      </c>
      <c r="D122" s="21">
        <f>+SUMIFS(usda!$L:$L,usda!$M:$M,home!$C$73,usda!$H:$H,$C$8,usda!$F:$F,home!$B122,usda!$B:$B,home!D$74)</f>
        <v>0</v>
      </c>
      <c r="E122" s="22">
        <f>+SUMIFS(usda!$L:$L,usda!$M:$M,home!$C$73,usda!$H:$H,$C$8,usda!$F:$F,home!$B122,usda!$B:$B,home!E$74)</f>
        <v>0</v>
      </c>
      <c r="F122" s="17">
        <f>+SUMIFS(usda!$L:$L,usda!$M:$M,home!$F$73,usda!$H:$H,$C$8,usda!$F:$F,home!$B122,usda!$B:$B,home!F$74)</f>
        <v>0</v>
      </c>
      <c r="G122" s="17">
        <f>+SUMIFS(usda!$L:$L,usda!$M:$M,home!$F$73,usda!$H:$H,$C$8,usda!$F:$F,home!$B122,usda!$B:$B,home!G$74)</f>
        <v>0</v>
      </c>
      <c r="H122" s="19">
        <f>+SUMIFS(usda!$L:$L,usda!$M:$M,home!$F$73,usda!$H:$H,$C$8,usda!$F:$F,home!$B122,usda!$B:$B,home!H$74)</f>
        <v>0</v>
      </c>
      <c r="I122" s="21">
        <f>+SUMIFS(usda!$L:$L,usda!$M:$M,home!$I$73,usda!$H:$H,$C$8,usda!$F:$F,home!$B122,usda!$B:$B,home!I$74)</f>
        <v>0</v>
      </c>
      <c r="J122" s="21">
        <f>+SUMIFS(usda!$L:$L,usda!$M:$M,home!$I$73,usda!$H:$H,$C$8,usda!$F:$F,home!$B122,usda!$B:$B,home!J$74)</f>
        <v>0</v>
      </c>
      <c r="K122" s="22">
        <f>+SUMIFS(usda!$L:$L,usda!$M:$M,home!$I$73,usda!$H:$H,$C$8,usda!$F:$F,home!$B122,usda!$B:$B,home!K$74)</f>
        <v>0</v>
      </c>
      <c r="L122" s="21">
        <f>+SUMIFS(usda!$L:$L,usda!$M:$M,home!$L$73,usda!$H:$H,$C$8,usda!$F:$F,home!$B122,usda!$B:$B,home!L$74)</f>
        <v>0</v>
      </c>
      <c r="M122" s="21">
        <f>+SUMIFS(usda!$L:$L,usda!$M:$M,home!$L$73,usda!$H:$H,$C$8,usda!$F:$F,home!$B122,usda!$B:$B,home!M$74)</f>
        <v>0</v>
      </c>
      <c r="N122" s="22">
        <f>+SUMIFS(usda!$L:$L,usda!$M:$M,home!$L$73,usda!$H:$H,$C$8,usda!$F:$F,home!$B122,usda!$B:$B,home!N$74)</f>
        <v>0</v>
      </c>
      <c r="O122" s="24" t="str">
        <f t="shared" si="10"/>
        <v/>
      </c>
      <c r="P122" s="24" t="str">
        <f t="shared" si="8"/>
        <v/>
      </c>
      <c r="Q122" s="24" t="str">
        <f t="shared" si="9"/>
        <v/>
      </c>
    </row>
    <row r="123" spans="1:17" x14ac:dyDescent="0.2">
      <c r="A123" s="1">
        <f t="shared" si="13"/>
        <v>49</v>
      </c>
      <c r="B123" s="9" t="str">
        <f>+IFERROR(INDEX(states,home!$A123,1),"")</f>
        <v/>
      </c>
      <c r="C123" s="43">
        <f>+SUMIFS(usda!$L:$L,usda!$M:$M,home!$C$73,usda!$H:$H,$C$8,usda!$F:$F,home!$B123,usda!$B:$B,home!C$74)</f>
        <v>0</v>
      </c>
      <c r="D123" s="21">
        <f>+SUMIFS(usda!$L:$L,usda!$M:$M,home!$C$73,usda!$H:$H,$C$8,usda!$F:$F,home!$B123,usda!$B:$B,home!D$74)</f>
        <v>0</v>
      </c>
      <c r="E123" s="22">
        <f>+SUMIFS(usda!$L:$L,usda!$M:$M,home!$C$73,usda!$H:$H,$C$8,usda!$F:$F,home!$B123,usda!$B:$B,home!E$74)</f>
        <v>0</v>
      </c>
      <c r="F123" s="17">
        <f>+SUMIFS(usda!$L:$L,usda!$M:$M,home!$F$73,usda!$H:$H,$C$8,usda!$F:$F,home!$B123,usda!$B:$B,home!F$74)</f>
        <v>0</v>
      </c>
      <c r="G123" s="17">
        <f>+SUMIFS(usda!$L:$L,usda!$M:$M,home!$F$73,usda!$H:$H,$C$8,usda!$F:$F,home!$B123,usda!$B:$B,home!G$74)</f>
        <v>0</v>
      </c>
      <c r="H123" s="19">
        <f>+SUMIFS(usda!$L:$L,usda!$M:$M,home!$F$73,usda!$H:$H,$C$8,usda!$F:$F,home!$B123,usda!$B:$B,home!H$74)</f>
        <v>0</v>
      </c>
      <c r="I123" s="21">
        <f>+SUMIFS(usda!$L:$L,usda!$M:$M,home!$I$73,usda!$H:$H,$C$8,usda!$F:$F,home!$B123,usda!$B:$B,home!I$74)</f>
        <v>0</v>
      </c>
      <c r="J123" s="21">
        <f>+SUMIFS(usda!$L:$L,usda!$M:$M,home!$I$73,usda!$H:$H,$C$8,usda!$F:$F,home!$B123,usda!$B:$B,home!J$74)</f>
        <v>0</v>
      </c>
      <c r="K123" s="22">
        <f>+SUMIFS(usda!$L:$L,usda!$M:$M,home!$I$73,usda!$H:$H,$C$8,usda!$F:$F,home!$B123,usda!$B:$B,home!K$74)</f>
        <v>0</v>
      </c>
      <c r="L123" s="21">
        <f>+SUMIFS(usda!$L:$L,usda!$M:$M,home!$L$73,usda!$H:$H,$C$8,usda!$F:$F,home!$B123,usda!$B:$B,home!L$74)</f>
        <v>0</v>
      </c>
      <c r="M123" s="21">
        <f>+SUMIFS(usda!$L:$L,usda!$M:$M,home!$L$73,usda!$H:$H,$C$8,usda!$F:$F,home!$B123,usda!$B:$B,home!M$74)</f>
        <v>0</v>
      </c>
      <c r="N123" s="22">
        <f>+SUMIFS(usda!$L:$L,usda!$M:$M,home!$L$73,usda!$H:$H,$C$8,usda!$F:$F,home!$B123,usda!$B:$B,home!N$74)</f>
        <v>0</v>
      </c>
      <c r="O123" s="24" t="str">
        <f t="shared" si="10"/>
        <v/>
      </c>
      <c r="P123" s="24" t="str">
        <f t="shared" si="8"/>
        <v/>
      </c>
      <c r="Q123" s="24" t="str">
        <f t="shared" si="9"/>
        <v/>
      </c>
    </row>
    <row r="124" spans="1:17" x14ac:dyDescent="0.2">
      <c r="A124" s="1">
        <f t="shared" si="13"/>
        <v>50</v>
      </c>
      <c r="B124" s="9" t="str">
        <f>+IFERROR(INDEX(states,home!$A124,1),"")</f>
        <v/>
      </c>
      <c r="C124" s="43">
        <f>+SUMIFS(usda!$L:$L,usda!$M:$M,home!$C$73,usda!$H:$H,$C$8,usda!$F:$F,home!$B124,usda!$B:$B,home!C$74)</f>
        <v>0</v>
      </c>
      <c r="D124" s="21">
        <f>+SUMIFS(usda!$L:$L,usda!$M:$M,home!$C$73,usda!$H:$H,$C$8,usda!$F:$F,home!$B124,usda!$B:$B,home!D$74)</f>
        <v>0</v>
      </c>
      <c r="E124" s="22">
        <f>+SUMIFS(usda!$L:$L,usda!$M:$M,home!$C$73,usda!$H:$H,$C$8,usda!$F:$F,home!$B124,usda!$B:$B,home!E$74)</f>
        <v>0</v>
      </c>
      <c r="F124" s="17">
        <f>+SUMIFS(usda!$L:$L,usda!$M:$M,home!$F$73,usda!$H:$H,$C$8,usda!$F:$F,home!$B124,usda!$B:$B,home!F$74)</f>
        <v>0</v>
      </c>
      <c r="G124" s="17">
        <f>+SUMIFS(usda!$L:$L,usda!$M:$M,home!$F$73,usda!$H:$H,$C$8,usda!$F:$F,home!$B124,usda!$B:$B,home!G$74)</f>
        <v>0</v>
      </c>
      <c r="H124" s="19">
        <f>+SUMIFS(usda!$L:$L,usda!$M:$M,home!$F$73,usda!$H:$H,$C$8,usda!$F:$F,home!$B124,usda!$B:$B,home!H$74)</f>
        <v>0</v>
      </c>
      <c r="I124" s="21">
        <f>+SUMIFS(usda!$L:$L,usda!$M:$M,home!$I$73,usda!$H:$H,$C$8,usda!$F:$F,home!$B124,usda!$B:$B,home!I$74)</f>
        <v>0</v>
      </c>
      <c r="J124" s="21">
        <f>+SUMIFS(usda!$L:$L,usda!$M:$M,home!$I$73,usda!$H:$H,$C$8,usda!$F:$F,home!$B124,usda!$B:$B,home!J$74)</f>
        <v>0</v>
      </c>
      <c r="K124" s="22">
        <f>+SUMIFS(usda!$L:$L,usda!$M:$M,home!$I$73,usda!$H:$H,$C$8,usda!$F:$F,home!$B124,usda!$B:$B,home!K$74)</f>
        <v>0</v>
      </c>
      <c r="L124" s="21">
        <f>+SUMIFS(usda!$L:$L,usda!$M:$M,home!$L$73,usda!$H:$H,$C$8,usda!$F:$F,home!$B124,usda!$B:$B,home!L$74)</f>
        <v>0</v>
      </c>
      <c r="M124" s="21">
        <f>+SUMIFS(usda!$L:$L,usda!$M:$M,home!$L$73,usda!$H:$H,$C$8,usda!$F:$F,home!$B124,usda!$B:$B,home!M$74)</f>
        <v>0</v>
      </c>
      <c r="N124" s="22">
        <f>+SUMIFS(usda!$L:$L,usda!$M:$M,home!$L$73,usda!$H:$H,$C$8,usda!$F:$F,home!$B124,usda!$B:$B,home!N$74)</f>
        <v>0</v>
      </c>
      <c r="O124" s="24" t="str">
        <f t="shared" si="10"/>
        <v/>
      </c>
      <c r="P124" s="24" t="str">
        <f t="shared" si="8"/>
        <v/>
      </c>
      <c r="Q124" s="24" t="str">
        <f t="shared" si="9"/>
        <v/>
      </c>
    </row>
    <row r="125" spans="1:17" x14ac:dyDescent="0.2">
      <c r="A125" s="1">
        <f t="shared" si="13"/>
        <v>51</v>
      </c>
      <c r="B125" s="9" t="str">
        <f>+IFERROR(INDEX(states,home!$A125,1),"")</f>
        <v/>
      </c>
      <c r="C125" s="43">
        <f>+SUMIFS(usda!$L:$L,usda!$M:$M,home!$C$73,usda!$H:$H,$C$8,usda!$F:$F,home!$B125,usda!$B:$B,home!C$74)</f>
        <v>0</v>
      </c>
      <c r="D125" s="21">
        <f>+SUMIFS(usda!$L:$L,usda!$M:$M,home!$C$73,usda!$H:$H,$C$8,usda!$F:$F,home!$B125,usda!$B:$B,home!D$74)</f>
        <v>0</v>
      </c>
      <c r="E125" s="22">
        <f>+SUMIFS(usda!$L:$L,usda!$M:$M,home!$C$73,usda!$H:$H,$C$8,usda!$F:$F,home!$B125,usda!$B:$B,home!E$74)</f>
        <v>0</v>
      </c>
      <c r="F125" s="17">
        <f>+SUMIFS(usda!$L:$L,usda!$M:$M,home!$F$73,usda!$H:$H,$C$8,usda!$F:$F,home!$B125,usda!$B:$B,home!F$74)</f>
        <v>0</v>
      </c>
      <c r="G125" s="17">
        <f>+SUMIFS(usda!$L:$L,usda!$M:$M,home!$F$73,usda!$H:$H,$C$8,usda!$F:$F,home!$B125,usda!$B:$B,home!G$74)</f>
        <v>0</v>
      </c>
      <c r="H125" s="19">
        <f>+SUMIFS(usda!$L:$L,usda!$M:$M,home!$F$73,usda!$H:$H,$C$8,usda!$F:$F,home!$B125,usda!$B:$B,home!H$74)</f>
        <v>0</v>
      </c>
      <c r="I125" s="21">
        <f>+SUMIFS(usda!$L:$L,usda!$M:$M,home!$I$73,usda!$H:$H,$C$8,usda!$F:$F,home!$B125,usda!$B:$B,home!I$74)</f>
        <v>0</v>
      </c>
      <c r="J125" s="21">
        <f>+SUMIFS(usda!$L:$L,usda!$M:$M,home!$I$73,usda!$H:$H,$C$8,usda!$F:$F,home!$B125,usda!$B:$B,home!J$74)</f>
        <v>0</v>
      </c>
      <c r="K125" s="22">
        <f>+SUMIFS(usda!$L:$L,usda!$M:$M,home!$I$73,usda!$H:$H,$C$8,usda!$F:$F,home!$B125,usda!$B:$B,home!K$74)</f>
        <v>0</v>
      </c>
      <c r="L125" s="21">
        <f>+SUMIFS(usda!$L:$L,usda!$M:$M,home!$L$73,usda!$H:$H,$C$8,usda!$F:$F,home!$B125,usda!$B:$B,home!L$74)</f>
        <v>0</v>
      </c>
      <c r="M125" s="21">
        <f>+SUMIFS(usda!$L:$L,usda!$M:$M,home!$L$73,usda!$H:$H,$C$8,usda!$F:$F,home!$B125,usda!$B:$B,home!M$74)</f>
        <v>0</v>
      </c>
      <c r="N125" s="22">
        <f>+SUMIFS(usda!$L:$L,usda!$M:$M,home!$L$73,usda!$H:$H,$C$8,usda!$F:$F,home!$B125,usda!$B:$B,home!N$74)</f>
        <v>0</v>
      </c>
      <c r="O125" s="24" t="str">
        <f t="shared" si="10"/>
        <v/>
      </c>
      <c r="P125" s="24" t="str">
        <f t="shared" si="8"/>
        <v/>
      </c>
      <c r="Q125" s="24" t="str">
        <f t="shared" si="9"/>
        <v/>
      </c>
    </row>
    <row r="126" spans="1:17" x14ac:dyDescent="0.2">
      <c r="F126" s="20"/>
      <c r="G126" s="20"/>
      <c r="H126" s="20"/>
      <c r="I126" s="20"/>
      <c r="J126" s="20"/>
      <c r="K126" s="20"/>
    </row>
  </sheetData>
  <dataValidations disablePrompts="1" count="1">
    <dataValidation type="list" allowBlank="1" showInputMessage="1" showErrorMessage="1" sqref="C8" xr:uid="{716D3F47-EBC4-4562-B018-1D057BE399AA}">
      <formula1>cropType</formula1>
    </dataValidation>
  </dataValidations>
  <pageMargins left="0.7" right="0.7" top="0.75" bottom="0.75" header="0.3" footer="0.3"/>
  <customProperties>
    <customPr name="Instruments" r:id="rId1"/>
    <customPr name="RangeDefinitions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28082-30F6-4587-A700-15E729B67362}">
  <sheetPr filterMode="1"/>
  <dimension ref="A1:M21441"/>
  <sheetViews>
    <sheetView topLeftCell="A1034" zoomScale="85" zoomScaleNormal="85" workbookViewId="0">
      <selection activeCell="L1073" sqref="L1073"/>
    </sheetView>
  </sheetViews>
  <sheetFormatPr defaultRowHeight="12.75" x14ac:dyDescent="0.2"/>
  <cols>
    <col min="1" max="1" width="15" style="5" bestFit="1" customWidth="1"/>
    <col min="2" max="2" width="22.7109375" style="5" bestFit="1" customWidth="1"/>
    <col min="3" max="3" width="12.28515625" style="5" bestFit="1" customWidth="1"/>
    <col min="4" max="4" width="12.140625" style="5" bestFit="1" customWidth="1"/>
    <col min="5" max="5" width="23.85546875" style="5" bestFit="1" customWidth="1"/>
    <col min="6" max="6" width="11.5703125" style="5" bestFit="1" customWidth="1"/>
    <col min="7" max="7" width="10.28515625" style="5" bestFit="1" customWidth="1"/>
    <col min="8" max="8" width="11.42578125" style="5" bestFit="1" customWidth="1"/>
    <col min="9" max="9" width="45.28515625" style="5" bestFit="1" customWidth="1"/>
    <col min="10" max="10" width="9.140625" style="5"/>
    <col min="11" max="11" width="15.42578125" style="5" bestFit="1" customWidth="1"/>
    <col min="12" max="12" width="12.28515625" style="5" bestFit="1" customWidth="1"/>
    <col min="13" max="16384" width="9.140625" style="5"/>
  </cols>
  <sheetData>
    <row r="1" spans="1:13" x14ac:dyDescent="0.2">
      <c r="A1" s="5" t="s">
        <v>4</v>
      </c>
      <c r="B1" s="5" t="s">
        <v>5</v>
      </c>
      <c r="C1" s="5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12</v>
      </c>
      <c r="I1" s="5" t="s">
        <v>13</v>
      </c>
      <c r="J1" s="5" t="s">
        <v>14</v>
      </c>
      <c r="K1" s="5" t="s">
        <v>15</v>
      </c>
      <c r="L1" s="5" t="s">
        <v>16</v>
      </c>
      <c r="M1" s="5" t="s">
        <v>83</v>
      </c>
    </row>
    <row r="2" spans="1:13" hidden="1" x14ac:dyDescent="0.2">
      <c r="A2" s="10" t="s">
        <v>17</v>
      </c>
      <c r="B2" s="10">
        <v>2016</v>
      </c>
      <c r="C2" s="10" t="s">
        <v>18</v>
      </c>
      <c r="D2" s="10"/>
      <c r="E2" s="10" t="s">
        <v>61</v>
      </c>
      <c r="F2" s="10" t="s">
        <v>62</v>
      </c>
      <c r="G2" s="10"/>
      <c r="H2" s="10" t="s">
        <v>20</v>
      </c>
      <c r="I2" s="10" t="s">
        <v>21</v>
      </c>
      <c r="J2" s="10" t="s">
        <v>22</v>
      </c>
      <c r="K2" s="10" t="s">
        <v>23</v>
      </c>
      <c r="L2" s="10">
        <v>15148038000</v>
      </c>
      <c r="M2" s="9" t="str">
        <f>+INDEX(index!$C$72:$C$79,MATCH(usda!$I2,index!$B$72:$B$79,0),1)</f>
        <v>Production</v>
      </c>
    </row>
    <row r="3" spans="1:13" hidden="1" x14ac:dyDescent="0.2">
      <c r="A3" s="10" t="s">
        <v>17</v>
      </c>
      <c r="B3" s="10">
        <v>2016</v>
      </c>
      <c r="C3" s="10" t="s">
        <v>18</v>
      </c>
      <c r="D3" s="10"/>
      <c r="E3" s="10" t="s">
        <v>61</v>
      </c>
      <c r="F3" s="10" t="s">
        <v>62</v>
      </c>
      <c r="G3" s="10"/>
      <c r="H3" s="10" t="s">
        <v>20</v>
      </c>
      <c r="I3" s="10" t="s">
        <v>24</v>
      </c>
      <c r="J3" s="10" t="s">
        <v>22</v>
      </c>
      <c r="K3" s="10" t="s">
        <v>23</v>
      </c>
      <c r="L3" s="10">
        <v>174.6</v>
      </c>
      <c r="M3" s="9" t="str">
        <f>+INDEX(index!$C$72:$C$79,MATCH(usda!$I3,index!$B$72:$B$79,0),1)</f>
        <v>Yield</v>
      </c>
    </row>
    <row r="4" spans="1:13" hidden="1" x14ac:dyDescent="0.2">
      <c r="A4" s="10" t="s">
        <v>17</v>
      </c>
      <c r="B4" s="10">
        <v>2016</v>
      </c>
      <c r="C4" s="10" t="s">
        <v>18</v>
      </c>
      <c r="D4" s="10"/>
      <c r="E4" s="10" t="s">
        <v>61</v>
      </c>
      <c r="F4" s="10" t="s">
        <v>62</v>
      </c>
      <c r="G4" s="10"/>
      <c r="H4" s="10" t="s">
        <v>25</v>
      </c>
      <c r="I4" s="10" t="s">
        <v>26</v>
      </c>
      <c r="J4" s="10" t="s">
        <v>22</v>
      </c>
      <c r="K4" s="10" t="s">
        <v>23</v>
      </c>
      <c r="L4" s="10">
        <v>4296496000</v>
      </c>
      <c r="M4" s="9" t="str">
        <f>+INDEX(index!$C$72:$C$79,MATCH(usda!$I4,index!$B$72:$B$79,0),1)</f>
        <v>Production</v>
      </c>
    </row>
    <row r="5" spans="1:13" hidden="1" x14ac:dyDescent="0.2">
      <c r="A5" s="10" t="s">
        <v>17</v>
      </c>
      <c r="B5" s="10">
        <v>2016</v>
      </c>
      <c r="C5" s="10" t="s">
        <v>18</v>
      </c>
      <c r="D5" s="10"/>
      <c r="E5" s="10" t="s">
        <v>61</v>
      </c>
      <c r="F5" s="10" t="s">
        <v>62</v>
      </c>
      <c r="G5" s="10"/>
      <c r="H5" s="10" t="s">
        <v>25</v>
      </c>
      <c r="I5" s="10" t="s">
        <v>27</v>
      </c>
      <c r="J5" s="10" t="s">
        <v>22</v>
      </c>
      <c r="K5" s="10" t="s">
        <v>23</v>
      </c>
      <c r="L5" s="10">
        <v>51.9</v>
      </c>
      <c r="M5" s="9" t="str">
        <f>+INDEX(index!$C$72:$C$79,MATCH(usda!$I5,index!$B$72:$B$79,0),1)</f>
        <v>Yield</v>
      </c>
    </row>
    <row r="6" spans="1:13" hidden="1" x14ac:dyDescent="0.2">
      <c r="A6" s="10" t="s">
        <v>17</v>
      </c>
      <c r="B6" s="10">
        <v>2016</v>
      </c>
      <c r="C6" s="10" t="s">
        <v>18</v>
      </c>
      <c r="D6" s="10"/>
      <c r="E6" s="10" t="s">
        <v>63</v>
      </c>
      <c r="F6" s="10" t="s">
        <v>19</v>
      </c>
      <c r="G6" s="10">
        <v>1</v>
      </c>
      <c r="H6" s="10" t="s">
        <v>20</v>
      </c>
      <c r="I6" s="10" t="s">
        <v>21</v>
      </c>
      <c r="J6" s="10" t="s">
        <v>22</v>
      </c>
      <c r="K6" s="10" t="s">
        <v>23</v>
      </c>
      <c r="L6" s="10">
        <v>37800000</v>
      </c>
      <c r="M6" s="9" t="str">
        <f>+INDEX(index!$C$72:$C$79,MATCH(usda!$I6,index!$B$72:$B$79,0),1)</f>
        <v>Production</v>
      </c>
    </row>
    <row r="7" spans="1:13" hidden="1" x14ac:dyDescent="0.2">
      <c r="A7" s="10" t="s">
        <v>17</v>
      </c>
      <c r="B7" s="10">
        <v>2016</v>
      </c>
      <c r="C7" s="10" t="s">
        <v>18</v>
      </c>
      <c r="D7" s="10"/>
      <c r="E7" s="10" t="s">
        <v>63</v>
      </c>
      <c r="F7" s="10" t="s">
        <v>19</v>
      </c>
      <c r="G7" s="10">
        <v>1</v>
      </c>
      <c r="H7" s="10" t="s">
        <v>20</v>
      </c>
      <c r="I7" s="10" t="s">
        <v>24</v>
      </c>
      <c r="J7" s="10" t="s">
        <v>22</v>
      </c>
      <c r="K7" s="10" t="s">
        <v>23</v>
      </c>
      <c r="L7" s="10">
        <v>120</v>
      </c>
      <c r="M7" s="9" t="str">
        <f>+INDEX(index!$C$72:$C$79,MATCH(usda!$I7,index!$B$72:$B$79,0),1)</f>
        <v>Yield</v>
      </c>
    </row>
    <row r="8" spans="1:13" hidden="1" x14ac:dyDescent="0.2">
      <c r="A8" s="10" t="s">
        <v>17</v>
      </c>
      <c r="B8" s="10">
        <v>2016</v>
      </c>
      <c r="C8" s="10" t="s">
        <v>18</v>
      </c>
      <c r="D8" s="10"/>
      <c r="E8" s="10" t="s">
        <v>63</v>
      </c>
      <c r="F8" s="10" t="s">
        <v>19</v>
      </c>
      <c r="G8" s="10">
        <v>1</v>
      </c>
      <c r="H8" s="10" t="s">
        <v>25</v>
      </c>
      <c r="I8" s="10" t="s">
        <v>26</v>
      </c>
      <c r="J8" s="10" t="s">
        <v>22</v>
      </c>
      <c r="K8" s="10" t="s">
        <v>23</v>
      </c>
      <c r="L8" s="10">
        <v>13120000</v>
      </c>
      <c r="M8" s="9" t="str">
        <f>+INDEX(index!$C$72:$C$79,MATCH(usda!$I8,index!$B$72:$B$79,0),1)</f>
        <v>Production</v>
      </c>
    </row>
    <row r="9" spans="1:13" hidden="1" x14ac:dyDescent="0.2">
      <c r="A9" s="10" t="s">
        <v>17</v>
      </c>
      <c r="B9" s="10">
        <v>2016</v>
      </c>
      <c r="C9" s="10" t="s">
        <v>18</v>
      </c>
      <c r="D9" s="10"/>
      <c r="E9" s="10" t="s">
        <v>63</v>
      </c>
      <c r="F9" s="10" t="s">
        <v>19</v>
      </c>
      <c r="G9" s="10">
        <v>1</v>
      </c>
      <c r="H9" s="10" t="s">
        <v>25</v>
      </c>
      <c r="I9" s="10" t="s">
        <v>27</v>
      </c>
      <c r="J9" s="10" t="s">
        <v>22</v>
      </c>
      <c r="K9" s="10" t="s">
        <v>23</v>
      </c>
      <c r="L9" s="10">
        <v>32</v>
      </c>
      <c r="M9" s="9" t="str">
        <f>+INDEX(index!$C$72:$C$79,MATCH(usda!$I9,index!$B$72:$B$79,0),1)</f>
        <v>Yield</v>
      </c>
    </row>
    <row r="10" spans="1:13" hidden="1" x14ac:dyDescent="0.2">
      <c r="A10" s="10" t="s">
        <v>17</v>
      </c>
      <c r="B10" s="10">
        <v>2016</v>
      </c>
      <c r="C10" s="10" t="s">
        <v>18</v>
      </c>
      <c r="D10" s="10"/>
      <c r="E10" s="10" t="s">
        <v>63</v>
      </c>
      <c r="F10" s="10" t="s">
        <v>64</v>
      </c>
      <c r="G10" s="10">
        <v>4</v>
      </c>
      <c r="H10" s="10" t="s">
        <v>20</v>
      </c>
      <c r="I10" s="10" t="s">
        <v>21</v>
      </c>
      <c r="J10" s="10" t="s">
        <v>22</v>
      </c>
      <c r="K10" s="10" t="s">
        <v>23</v>
      </c>
      <c r="L10" s="10">
        <v>10750000</v>
      </c>
      <c r="M10" s="9" t="str">
        <f>+INDEX(index!$C$72:$C$79,MATCH(usda!$I10,index!$B$72:$B$79,0),1)</f>
        <v>Production</v>
      </c>
    </row>
    <row r="11" spans="1:13" hidden="1" x14ac:dyDescent="0.2">
      <c r="A11" s="10" t="s">
        <v>17</v>
      </c>
      <c r="B11" s="10">
        <v>2016</v>
      </c>
      <c r="C11" s="10" t="s">
        <v>18</v>
      </c>
      <c r="D11" s="10"/>
      <c r="E11" s="10" t="s">
        <v>63</v>
      </c>
      <c r="F11" s="10" t="s">
        <v>64</v>
      </c>
      <c r="G11" s="10">
        <v>4</v>
      </c>
      <c r="H11" s="10" t="s">
        <v>20</v>
      </c>
      <c r="I11" s="10" t="s">
        <v>24</v>
      </c>
      <c r="J11" s="10" t="s">
        <v>22</v>
      </c>
      <c r="K11" s="10" t="s">
        <v>23</v>
      </c>
      <c r="L11" s="10">
        <v>215</v>
      </c>
      <c r="M11" s="9" t="str">
        <f>+INDEX(index!$C$72:$C$79,MATCH(usda!$I11,index!$B$72:$B$79,0),1)</f>
        <v>Yield</v>
      </c>
    </row>
    <row r="12" spans="1:13" hidden="1" x14ac:dyDescent="0.2">
      <c r="A12" s="10" t="s">
        <v>17</v>
      </c>
      <c r="B12" s="10">
        <v>2016</v>
      </c>
      <c r="C12" s="10" t="s">
        <v>18</v>
      </c>
      <c r="D12" s="10"/>
      <c r="E12" s="10" t="s">
        <v>63</v>
      </c>
      <c r="F12" s="10" t="s">
        <v>28</v>
      </c>
      <c r="G12" s="10">
        <v>5</v>
      </c>
      <c r="H12" s="10" t="s">
        <v>20</v>
      </c>
      <c r="I12" s="10" t="s">
        <v>21</v>
      </c>
      <c r="J12" s="10" t="s">
        <v>22</v>
      </c>
      <c r="K12" s="10" t="s">
        <v>23</v>
      </c>
      <c r="L12" s="10">
        <v>127395000</v>
      </c>
      <c r="M12" s="9" t="str">
        <f>+INDEX(index!$C$72:$C$79,MATCH(usda!$I12,index!$B$72:$B$79,0),1)</f>
        <v>Production</v>
      </c>
    </row>
    <row r="13" spans="1:13" hidden="1" x14ac:dyDescent="0.2">
      <c r="A13" s="10" t="s">
        <v>17</v>
      </c>
      <c r="B13" s="10">
        <v>2016</v>
      </c>
      <c r="C13" s="10" t="s">
        <v>18</v>
      </c>
      <c r="D13" s="10"/>
      <c r="E13" s="10" t="s">
        <v>63</v>
      </c>
      <c r="F13" s="10" t="s">
        <v>28</v>
      </c>
      <c r="G13" s="10">
        <v>5</v>
      </c>
      <c r="H13" s="10" t="s">
        <v>20</v>
      </c>
      <c r="I13" s="10" t="s">
        <v>24</v>
      </c>
      <c r="J13" s="10" t="s">
        <v>22</v>
      </c>
      <c r="K13" s="10" t="s">
        <v>23</v>
      </c>
      <c r="L13" s="10">
        <v>171</v>
      </c>
      <c r="M13" s="9" t="str">
        <f>+INDEX(index!$C$72:$C$79,MATCH(usda!$I13,index!$B$72:$B$79,0),1)</f>
        <v>Yield</v>
      </c>
    </row>
    <row r="14" spans="1:13" hidden="1" x14ac:dyDescent="0.2">
      <c r="A14" s="10" t="s">
        <v>17</v>
      </c>
      <c r="B14" s="10">
        <v>2016</v>
      </c>
      <c r="C14" s="10" t="s">
        <v>18</v>
      </c>
      <c r="D14" s="10"/>
      <c r="E14" s="10" t="s">
        <v>63</v>
      </c>
      <c r="F14" s="10" t="s">
        <v>28</v>
      </c>
      <c r="G14" s="10">
        <v>5</v>
      </c>
      <c r="H14" s="10" t="s">
        <v>25</v>
      </c>
      <c r="I14" s="10" t="s">
        <v>26</v>
      </c>
      <c r="J14" s="10" t="s">
        <v>22</v>
      </c>
      <c r="K14" s="10" t="s">
        <v>23</v>
      </c>
      <c r="L14" s="10">
        <v>145230000</v>
      </c>
      <c r="M14" s="9" t="str">
        <f>+INDEX(index!$C$72:$C$79,MATCH(usda!$I14,index!$B$72:$B$79,0),1)</f>
        <v>Production</v>
      </c>
    </row>
    <row r="15" spans="1:13" hidden="1" x14ac:dyDescent="0.2">
      <c r="A15" s="10" t="s">
        <v>17</v>
      </c>
      <c r="B15" s="10">
        <v>2016</v>
      </c>
      <c r="C15" s="10" t="s">
        <v>18</v>
      </c>
      <c r="D15" s="10"/>
      <c r="E15" s="10" t="s">
        <v>63</v>
      </c>
      <c r="F15" s="10" t="s">
        <v>28</v>
      </c>
      <c r="G15" s="10">
        <v>5</v>
      </c>
      <c r="H15" s="10" t="s">
        <v>25</v>
      </c>
      <c r="I15" s="10" t="s">
        <v>27</v>
      </c>
      <c r="J15" s="10" t="s">
        <v>22</v>
      </c>
      <c r="K15" s="10" t="s">
        <v>23</v>
      </c>
      <c r="L15" s="10">
        <v>47</v>
      </c>
      <c r="M15" s="9" t="str">
        <f>+INDEX(index!$C$72:$C$79,MATCH(usda!$I15,index!$B$72:$B$79,0),1)</f>
        <v>Yield</v>
      </c>
    </row>
    <row r="16" spans="1:13" hidden="1" x14ac:dyDescent="0.2">
      <c r="A16" s="10" t="s">
        <v>17</v>
      </c>
      <c r="B16" s="10">
        <v>2016</v>
      </c>
      <c r="C16" s="10" t="s">
        <v>18</v>
      </c>
      <c r="D16" s="10"/>
      <c r="E16" s="10" t="s">
        <v>63</v>
      </c>
      <c r="F16" s="10" t="s">
        <v>29</v>
      </c>
      <c r="G16" s="10">
        <v>6</v>
      </c>
      <c r="H16" s="10" t="s">
        <v>20</v>
      </c>
      <c r="I16" s="10" t="s">
        <v>21</v>
      </c>
      <c r="J16" s="10" t="s">
        <v>22</v>
      </c>
      <c r="K16" s="10" t="s">
        <v>23</v>
      </c>
      <c r="L16" s="10">
        <v>18500000</v>
      </c>
      <c r="M16" s="9" t="str">
        <f>+INDEX(index!$C$72:$C$79,MATCH(usda!$I16,index!$B$72:$B$79,0),1)</f>
        <v>Production</v>
      </c>
    </row>
    <row r="17" spans="1:13" hidden="1" x14ac:dyDescent="0.2">
      <c r="A17" s="10" t="s">
        <v>17</v>
      </c>
      <c r="B17" s="10">
        <v>2016</v>
      </c>
      <c r="C17" s="10" t="s">
        <v>18</v>
      </c>
      <c r="D17" s="10"/>
      <c r="E17" s="10" t="s">
        <v>63</v>
      </c>
      <c r="F17" s="10" t="s">
        <v>29</v>
      </c>
      <c r="G17" s="10">
        <v>6</v>
      </c>
      <c r="H17" s="10" t="s">
        <v>20</v>
      </c>
      <c r="I17" s="10" t="s">
        <v>24</v>
      </c>
      <c r="J17" s="10" t="s">
        <v>22</v>
      </c>
      <c r="K17" s="10" t="s">
        <v>23</v>
      </c>
      <c r="L17" s="10">
        <v>185</v>
      </c>
      <c r="M17" s="9" t="str">
        <f>+INDEX(index!$C$72:$C$79,MATCH(usda!$I17,index!$B$72:$B$79,0),1)</f>
        <v>Yield</v>
      </c>
    </row>
    <row r="18" spans="1:13" hidden="1" x14ac:dyDescent="0.2">
      <c r="A18" s="10" t="s">
        <v>17</v>
      </c>
      <c r="B18" s="10">
        <v>2016</v>
      </c>
      <c r="C18" s="10" t="s">
        <v>18</v>
      </c>
      <c r="D18" s="10"/>
      <c r="E18" s="10" t="s">
        <v>63</v>
      </c>
      <c r="F18" s="10" t="s">
        <v>30</v>
      </c>
      <c r="G18" s="10">
        <v>8</v>
      </c>
      <c r="H18" s="10" t="s">
        <v>20</v>
      </c>
      <c r="I18" s="10" t="s">
        <v>21</v>
      </c>
      <c r="J18" s="10" t="s">
        <v>22</v>
      </c>
      <c r="K18" s="10" t="s">
        <v>23</v>
      </c>
      <c r="L18" s="10">
        <v>160290000</v>
      </c>
      <c r="M18" s="9" t="str">
        <f>+INDEX(index!$C$72:$C$79,MATCH(usda!$I18,index!$B$72:$B$79,0),1)</f>
        <v>Production</v>
      </c>
    </row>
    <row r="19" spans="1:13" hidden="1" x14ac:dyDescent="0.2">
      <c r="A19" s="10" t="s">
        <v>17</v>
      </c>
      <c r="B19" s="10">
        <v>2016</v>
      </c>
      <c r="C19" s="10" t="s">
        <v>18</v>
      </c>
      <c r="D19" s="10"/>
      <c r="E19" s="10" t="s">
        <v>63</v>
      </c>
      <c r="F19" s="10" t="s">
        <v>30</v>
      </c>
      <c r="G19" s="10">
        <v>8</v>
      </c>
      <c r="H19" s="10" t="s">
        <v>20</v>
      </c>
      <c r="I19" s="10" t="s">
        <v>24</v>
      </c>
      <c r="J19" s="10" t="s">
        <v>22</v>
      </c>
      <c r="K19" s="10" t="s">
        <v>23</v>
      </c>
      <c r="L19" s="10">
        <v>137</v>
      </c>
      <c r="M19" s="9" t="str">
        <f>+INDEX(index!$C$72:$C$79,MATCH(usda!$I19,index!$B$72:$B$79,0),1)</f>
        <v>Yield</v>
      </c>
    </row>
    <row r="20" spans="1:13" hidden="1" x14ac:dyDescent="0.2">
      <c r="A20" s="10" t="s">
        <v>17</v>
      </c>
      <c r="B20" s="10">
        <v>2016</v>
      </c>
      <c r="C20" s="10" t="s">
        <v>18</v>
      </c>
      <c r="D20" s="10"/>
      <c r="E20" s="10" t="s">
        <v>63</v>
      </c>
      <c r="F20" s="10" t="s">
        <v>31</v>
      </c>
      <c r="G20" s="10">
        <v>10</v>
      </c>
      <c r="H20" s="10" t="s">
        <v>20</v>
      </c>
      <c r="I20" s="10" t="s">
        <v>21</v>
      </c>
      <c r="J20" s="10" t="s">
        <v>22</v>
      </c>
      <c r="K20" s="10" t="s">
        <v>23</v>
      </c>
      <c r="L20" s="10">
        <v>27880000</v>
      </c>
      <c r="M20" s="9" t="str">
        <f>+INDEX(index!$C$72:$C$79,MATCH(usda!$I20,index!$B$72:$B$79,0),1)</f>
        <v>Production</v>
      </c>
    </row>
    <row r="21" spans="1:13" hidden="1" x14ac:dyDescent="0.2">
      <c r="A21" s="10" t="s">
        <v>17</v>
      </c>
      <c r="B21" s="10">
        <v>2016</v>
      </c>
      <c r="C21" s="10" t="s">
        <v>18</v>
      </c>
      <c r="D21" s="10"/>
      <c r="E21" s="10" t="s">
        <v>63</v>
      </c>
      <c r="F21" s="10" t="s">
        <v>31</v>
      </c>
      <c r="G21" s="10">
        <v>10</v>
      </c>
      <c r="H21" s="10" t="s">
        <v>20</v>
      </c>
      <c r="I21" s="10" t="s">
        <v>24</v>
      </c>
      <c r="J21" s="10" t="s">
        <v>22</v>
      </c>
      <c r="K21" s="10" t="s">
        <v>23</v>
      </c>
      <c r="L21" s="10">
        <v>170</v>
      </c>
      <c r="M21" s="9" t="str">
        <f>+INDEX(index!$C$72:$C$79,MATCH(usda!$I21,index!$B$72:$B$79,0),1)</f>
        <v>Yield</v>
      </c>
    </row>
    <row r="22" spans="1:13" hidden="1" x14ac:dyDescent="0.2">
      <c r="A22" s="10" t="s">
        <v>17</v>
      </c>
      <c r="B22" s="10">
        <v>2016</v>
      </c>
      <c r="C22" s="10" t="s">
        <v>18</v>
      </c>
      <c r="D22" s="10"/>
      <c r="E22" s="10" t="s">
        <v>63</v>
      </c>
      <c r="F22" s="10" t="s">
        <v>31</v>
      </c>
      <c r="G22" s="10">
        <v>10</v>
      </c>
      <c r="H22" s="10" t="s">
        <v>25</v>
      </c>
      <c r="I22" s="10" t="s">
        <v>26</v>
      </c>
      <c r="J22" s="10" t="s">
        <v>22</v>
      </c>
      <c r="K22" s="10" t="s">
        <v>23</v>
      </c>
      <c r="L22" s="10">
        <v>6765000</v>
      </c>
      <c r="M22" s="9" t="str">
        <f>+INDEX(index!$C$72:$C$79,MATCH(usda!$I22,index!$B$72:$B$79,0),1)</f>
        <v>Production</v>
      </c>
    </row>
    <row r="23" spans="1:13" hidden="1" x14ac:dyDescent="0.2">
      <c r="A23" s="10" t="s">
        <v>17</v>
      </c>
      <c r="B23" s="10">
        <v>2016</v>
      </c>
      <c r="C23" s="10" t="s">
        <v>18</v>
      </c>
      <c r="D23" s="10"/>
      <c r="E23" s="10" t="s">
        <v>63</v>
      </c>
      <c r="F23" s="10" t="s">
        <v>31</v>
      </c>
      <c r="G23" s="10">
        <v>10</v>
      </c>
      <c r="H23" s="10" t="s">
        <v>25</v>
      </c>
      <c r="I23" s="10" t="s">
        <v>27</v>
      </c>
      <c r="J23" s="10" t="s">
        <v>22</v>
      </c>
      <c r="K23" s="10" t="s">
        <v>23</v>
      </c>
      <c r="L23" s="10">
        <v>41.5</v>
      </c>
      <c r="M23" s="9" t="str">
        <f>+INDEX(index!$C$72:$C$79,MATCH(usda!$I23,index!$B$72:$B$79,0),1)</f>
        <v>Yield</v>
      </c>
    </row>
    <row r="24" spans="1:13" hidden="1" x14ac:dyDescent="0.2">
      <c r="A24" s="10" t="s">
        <v>17</v>
      </c>
      <c r="B24" s="10">
        <v>2016</v>
      </c>
      <c r="C24" s="10" t="s">
        <v>18</v>
      </c>
      <c r="D24" s="10"/>
      <c r="E24" s="10" t="s">
        <v>63</v>
      </c>
      <c r="F24" s="10" t="s">
        <v>65</v>
      </c>
      <c r="G24" s="10">
        <v>12</v>
      </c>
      <c r="H24" s="10" t="s">
        <v>20</v>
      </c>
      <c r="I24" s="10" t="s">
        <v>21</v>
      </c>
      <c r="J24" s="10" t="s">
        <v>22</v>
      </c>
      <c r="K24" s="10" t="s">
        <v>23</v>
      </c>
      <c r="L24" s="10">
        <v>5800000</v>
      </c>
      <c r="M24" s="9" t="str">
        <f>+INDEX(index!$C$72:$C$79,MATCH(usda!$I24,index!$B$72:$B$79,0),1)</f>
        <v>Production</v>
      </c>
    </row>
    <row r="25" spans="1:13" hidden="1" x14ac:dyDescent="0.2">
      <c r="A25" s="10" t="s">
        <v>17</v>
      </c>
      <c r="B25" s="10">
        <v>2016</v>
      </c>
      <c r="C25" s="10" t="s">
        <v>18</v>
      </c>
      <c r="D25" s="10"/>
      <c r="E25" s="10" t="s">
        <v>63</v>
      </c>
      <c r="F25" s="10" t="s">
        <v>65</v>
      </c>
      <c r="G25" s="10">
        <v>12</v>
      </c>
      <c r="H25" s="10" t="s">
        <v>20</v>
      </c>
      <c r="I25" s="10" t="s">
        <v>24</v>
      </c>
      <c r="J25" s="10" t="s">
        <v>22</v>
      </c>
      <c r="K25" s="10" t="s">
        <v>23</v>
      </c>
      <c r="L25" s="10">
        <v>145</v>
      </c>
      <c r="M25" s="9" t="str">
        <f>+INDEX(index!$C$72:$C$79,MATCH(usda!$I25,index!$B$72:$B$79,0),1)</f>
        <v>Yield</v>
      </c>
    </row>
    <row r="26" spans="1:13" hidden="1" x14ac:dyDescent="0.2">
      <c r="A26" s="10" t="s">
        <v>17</v>
      </c>
      <c r="B26" s="10">
        <v>2016</v>
      </c>
      <c r="C26" s="10" t="s">
        <v>18</v>
      </c>
      <c r="D26" s="10"/>
      <c r="E26" s="10" t="s">
        <v>63</v>
      </c>
      <c r="F26" s="10" t="s">
        <v>65</v>
      </c>
      <c r="G26" s="10">
        <v>12</v>
      </c>
      <c r="H26" s="10" t="s">
        <v>25</v>
      </c>
      <c r="I26" s="10" t="s">
        <v>26</v>
      </c>
      <c r="J26" s="10" t="s">
        <v>22</v>
      </c>
      <c r="K26" s="10" t="s">
        <v>23</v>
      </c>
      <c r="L26" s="10">
        <v>1044000</v>
      </c>
      <c r="M26" s="9" t="str">
        <f>+INDEX(index!$C$72:$C$79,MATCH(usda!$I26,index!$B$72:$B$79,0),1)</f>
        <v>Production</v>
      </c>
    </row>
    <row r="27" spans="1:13" hidden="1" x14ac:dyDescent="0.2">
      <c r="A27" s="10" t="s">
        <v>17</v>
      </c>
      <c r="B27" s="10">
        <v>2016</v>
      </c>
      <c r="C27" s="10" t="s">
        <v>18</v>
      </c>
      <c r="D27" s="10"/>
      <c r="E27" s="10" t="s">
        <v>63</v>
      </c>
      <c r="F27" s="10" t="s">
        <v>65</v>
      </c>
      <c r="G27" s="10">
        <v>12</v>
      </c>
      <c r="H27" s="10" t="s">
        <v>25</v>
      </c>
      <c r="I27" s="10" t="s">
        <v>27</v>
      </c>
      <c r="J27" s="10" t="s">
        <v>22</v>
      </c>
      <c r="K27" s="10" t="s">
        <v>23</v>
      </c>
      <c r="L27" s="10">
        <v>36</v>
      </c>
      <c r="M27" s="9" t="str">
        <f>+INDEX(index!$C$72:$C$79,MATCH(usda!$I27,index!$B$72:$B$79,0),1)</f>
        <v>Yield</v>
      </c>
    </row>
    <row r="28" spans="1:13" hidden="1" x14ac:dyDescent="0.2">
      <c r="A28" s="10" t="s">
        <v>17</v>
      </c>
      <c r="B28" s="10">
        <v>2016</v>
      </c>
      <c r="C28" s="10" t="s">
        <v>18</v>
      </c>
      <c r="D28" s="10"/>
      <c r="E28" s="10" t="s">
        <v>63</v>
      </c>
      <c r="F28" s="10" t="s">
        <v>32</v>
      </c>
      <c r="G28" s="10">
        <v>13</v>
      </c>
      <c r="H28" s="10" t="s">
        <v>20</v>
      </c>
      <c r="I28" s="10" t="s">
        <v>21</v>
      </c>
      <c r="J28" s="10" t="s">
        <v>22</v>
      </c>
      <c r="K28" s="10" t="s">
        <v>23</v>
      </c>
      <c r="L28" s="10">
        <v>56100000</v>
      </c>
      <c r="M28" s="9" t="str">
        <f>+INDEX(index!$C$72:$C$79,MATCH(usda!$I28,index!$B$72:$B$79,0),1)</f>
        <v>Production</v>
      </c>
    </row>
    <row r="29" spans="1:13" hidden="1" x14ac:dyDescent="0.2">
      <c r="A29" s="10" t="s">
        <v>17</v>
      </c>
      <c r="B29" s="10">
        <v>2016</v>
      </c>
      <c r="C29" s="10" t="s">
        <v>18</v>
      </c>
      <c r="D29" s="10"/>
      <c r="E29" s="10" t="s">
        <v>63</v>
      </c>
      <c r="F29" s="10" t="s">
        <v>32</v>
      </c>
      <c r="G29" s="10">
        <v>13</v>
      </c>
      <c r="H29" s="10" t="s">
        <v>20</v>
      </c>
      <c r="I29" s="10" t="s">
        <v>24</v>
      </c>
      <c r="J29" s="10" t="s">
        <v>22</v>
      </c>
      <c r="K29" s="10" t="s">
        <v>23</v>
      </c>
      <c r="L29" s="10">
        <v>165</v>
      </c>
      <c r="M29" s="9" t="str">
        <f>+INDEX(index!$C$72:$C$79,MATCH(usda!$I29,index!$B$72:$B$79,0),1)</f>
        <v>Yield</v>
      </c>
    </row>
    <row r="30" spans="1:13" hidden="1" x14ac:dyDescent="0.2">
      <c r="A30" s="10" t="s">
        <v>17</v>
      </c>
      <c r="B30" s="10">
        <v>2016</v>
      </c>
      <c r="C30" s="10" t="s">
        <v>18</v>
      </c>
      <c r="D30" s="10"/>
      <c r="E30" s="10" t="s">
        <v>63</v>
      </c>
      <c r="F30" s="10" t="s">
        <v>32</v>
      </c>
      <c r="G30" s="10">
        <v>13</v>
      </c>
      <c r="H30" s="10" t="s">
        <v>25</v>
      </c>
      <c r="I30" s="10" t="s">
        <v>26</v>
      </c>
      <c r="J30" s="10" t="s">
        <v>22</v>
      </c>
      <c r="K30" s="10" t="s">
        <v>23</v>
      </c>
      <c r="L30" s="10">
        <v>7200000</v>
      </c>
      <c r="M30" s="9" t="str">
        <f>+INDEX(index!$C$72:$C$79,MATCH(usda!$I30,index!$B$72:$B$79,0),1)</f>
        <v>Production</v>
      </c>
    </row>
    <row r="31" spans="1:13" hidden="1" x14ac:dyDescent="0.2">
      <c r="A31" s="10" t="s">
        <v>17</v>
      </c>
      <c r="B31" s="10">
        <v>2016</v>
      </c>
      <c r="C31" s="10" t="s">
        <v>18</v>
      </c>
      <c r="D31" s="10"/>
      <c r="E31" s="10" t="s">
        <v>63</v>
      </c>
      <c r="F31" s="10" t="s">
        <v>32</v>
      </c>
      <c r="G31" s="10">
        <v>13</v>
      </c>
      <c r="H31" s="10" t="s">
        <v>25</v>
      </c>
      <c r="I31" s="10" t="s">
        <v>27</v>
      </c>
      <c r="J31" s="10" t="s">
        <v>22</v>
      </c>
      <c r="K31" s="10" t="s">
        <v>23</v>
      </c>
      <c r="L31" s="10">
        <v>30</v>
      </c>
      <c r="M31" s="9" t="str">
        <f>+INDEX(index!$C$72:$C$79,MATCH(usda!$I31,index!$B$72:$B$79,0),1)</f>
        <v>Yield</v>
      </c>
    </row>
    <row r="32" spans="1:13" hidden="1" x14ac:dyDescent="0.2">
      <c r="A32" s="10" t="s">
        <v>17</v>
      </c>
      <c r="B32" s="10">
        <v>2016</v>
      </c>
      <c r="C32" s="10" t="s">
        <v>18</v>
      </c>
      <c r="D32" s="10"/>
      <c r="E32" s="10" t="s">
        <v>63</v>
      </c>
      <c r="F32" s="10" t="s">
        <v>33</v>
      </c>
      <c r="G32" s="10">
        <v>16</v>
      </c>
      <c r="H32" s="10" t="s">
        <v>20</v>
      </c>
      <c r="I32" s="10" t="s">
        <v>21</v>
      </c>
      <c r="J32" s="10" t="s">
        <v>22</v>
      </c>
      <c r="K32" s="10" t="s">
        <v>23</v>
      </c>
      <c r="L32" s="10">
        <v>18800000</v>
      </c>
      <c r="M32" s="9" t="str">
        <f>+INDEX(index!$C$72:$C$79,MATCH(usda!$I32,index!$B$72:$B$79,0),1)</f>
        <v>Production</v>
      </c>
    </row>
    <row r="33" spans="1:13" hidden="1" x14ac:dyDescent="0.2">
      <c r="A33" s="10" t="s">
        <v>17</v>
      </c>
      <c r="B33" s="10">
        <v>2016</v>
      </c>
      <c r="C33" s="10" t="s">
        <v>18</v>
      </c>
      <c r="D33" s="10"/>
      <c r="E33" s="10" t="s">
        <v>63</v>
      </c>
      <c r="F33" s="10" t="s">
        <v>33</v>
      </c>
      <c r="G33" s="10">
        <v>16</v>
      </c>
      <c r="H33" s="10" t="s">
        <v>20</v>
      </c>
      <c r="I33" s="10" t="s">
        <v>24</v>
      </c>
      <c r="J33" s="10" t="s">
        <v>22</v>
      </c>
      <c r="K33" s="10" t="s">
        <v>23</v>
      </c>
      <c r="L33" s="10">
        <v>188</v>
      </c>
      <c r="M33" s="9" t="str">
        <f>+INDEX(index!$C$72:$C$79,MATCH(usda!$I33,index!$B$72:$B$79,0),1)</f>
        <v>Yield</v>
      </c>
    </row>
    <row r="34" spans="1:13" hidden="1" x14ac:dyDescent="0.2">
      <c r="A34" s="10" t="s">
        <v>17</v>
      </c>
      <c r="B34" s="10">
        <v>2016</v>
      </c>
      <c r="C34" s="10" t="s">
        <v>18</v>
      </c>
      <c r="D34" s="10"/>
      <c r="E34" s="10" t="s">
        <v>63</v>
      </c>
      <c r="F34" s="10" t="s">
        <v>34</v>
      </c>
      <c r="G34" s="10">
        <v>17</v>
      </c>
      <c r="H34" s="10" t="s">
        <v>20</v>
      </c>
      <c r="I34" s="10" t="s">
        <v>21</v>
      </c>
      <c r="J34" s="10" t="s">
        <v>22</v>
      </c>
      <c r="K34" s="10" t="s">
        <v>23</v>
      </c>
      <c r="L34" s="10">
        <v>2255650000</v>
      </c>
      <c r="M34" s="9" t="str">
        <f>+INDEX(index!$C$72:$C$79,MATCH(usda!$I34,index!$B$72:$B$79,0),1)</f>
        <v>Production</v>
      </c>
    </row>
    <row r="35" spans="1:13" hidden="1" x14ac:dyDescent="0.2">
      <c r="A35" s="10" t="s">
        <v>17</v>
      </c>
      <c r="B35" s="10">
        <v>2016</v>
      </c>
      <c r="C35" s="10" t="s">
        <v>18</v>
      </c>
      <c r="D35" s="10"/>
      <c r="E35" s="10" t="s">
        <v>63</v>
      </c>
      <c r="F35" s="10" t="s">
        <v>34</v>
      </c>
      <c r="G35" s="10">
        <v>17</v>
      </c>
      <c r="H35" s="10" t="s">
        <v>20</v>
      </c>
      <c r="I35" s="10" t="s">
        <v>24</v>
      </c>
      <c r="J35" s="10" t="s">
        <v>22</v>
      </c>
      <c r="K35" s="10" t="s">
        <v>23</v>
      </c>
      <c r="L35" s="10">
        <v>197</v>
      </c>
      <c r="M35" s="9" t="str">
        <f>+INDEX(index!$C$72:$C$79,MATCH(usda!$I35,index!$B$72:$B$79,0),1)</f>
        <v>Yield</v>
      </c>
    </row>
    <row r="36" spans="1:13" hidden="1" x14ac:dyDescent="0.2">
      <c r="A36" s="10" t="s">
        <v>17</v>
      </c>
      <c r="B36" s="10">
        <v>2016</v>
      </c>
      <c r="C36" s="10" t="s">
        <v>18</v>
      </c>
      <c r="D36" s="10"/>
      <c r="E36" s="10" t="s">
        <v>63</v>
      </c>
      <c r="F36" s="10" t="s">
        <v>34</v>
      </c>
      <c r="G36" s="10">
        <v>17</v>
      </c>
      <c r="H36" s="10" t="s">
        <v>25</v>
      </c>
      <c r="I36" s="10" t="s">
        <v>26</v>
      </c>
      <c r="J36" s="10" t="s">
        <v>22</v>
      </c>
      <c r="K36" s="10" t="s">
        <v>23</v>
      </c>
      <c r="L36" s="10">
        <v>592950000</v>
      </c>
      <c r="M36" s="9" t="str">
        <f>+INDEX(index!$C$72:$C$79,MATCH(usda!$I36,index!$B$72:$B$79,0),1)</f>
        <v>Production</v>
      </c>
    </row>
    <row r="37" spans="1:13" hidden="1" x14ac:dyDescent="0.2">
      <c r="A37" s="10" t="s">
        <v>17</v>
      </c>
      <c r="B37" s="10">
        <v>2016</v>
      </c>
      <c r="C37" s="10" t="s">
        <v>18</v>
      </c>
      <c r="D37" s="10"/>
      <c r="E37" s="10" t="s">
        <v>63</v>
      </c>
      <c r="F37" s="10" t="s">
        <v>34</v>
      </c>
      <c r="G37" s="10">
        <v>17</v>
      </c>
      <c r="H37" s="10" t="s">
        <v>25</v>
      </c>
      <c r="I37" s="10" t="s">
        <v>27</v>
      </c>
      <c r="J37" s="10" t="s">
        <v>22</v>
      </c>
      <c r="K37" s="10" t="s">
        <v>23</v>
      </c>
      <c r="L37" s="10">
        <v>59</v>
      </c>
      <c r="M37" s="9" t="str">
        <f>+INDEX(index!$C$72:$C$79,MATCH(usda!$I37,index!$B$72:$B$79,0),1)</f>
        <v>Yield</v>
      </c>
    </row>
    <row r="38" spans="1:13" hidden="1" x14ac:dyDescent="0.2">
      <c r="A38" s="10" t="s">
        <v>17</v>
      </c>
      <c r="B38" s="10">
        <v>2016</v>
      </c>
      <c r="C38" s="10" t="s">
        <v>18</v>
      </c>
      <c r="D38" s="10"/>
      <c r="E38" s="10" t="s">
        <v>63</v>
      </c>
      <c r="F38" s="10" t="s">
        <v>35</v>
      </c>
      <c r="G38" s="10">
        <v>18</v>
      </c>
      <c r="H38" s="10" t="s">
        <v>20</v>
      </c>
      <c r="I38" s="10" t="s">
        <v>21</v>
      </c>
      <c r="J38" s="10" t="s">
        <v>22</v>
      </c>
      <c r="K38" s="10" t="s">
        <v>23</v>
      </c>
      <c r="L38" s="10">
        <v>946310000</v>
      </c>
      <c r="M38" s="9" t="str">
        <f>+INDEX(index!$C$72:$C$79,MATCH(usda!$I38,index!$B$72:$B$79,0),1)</f>
        <v>Production</v>
      </c>
    </row>
    <row r="39" spans="1:13" hidden="1" x14ac:dyDescent="0.2">
      <c r="A39" s="10" t="s">
        <v>17</v>
      </c>
      <c r="B39" s="10">
        <v>2016</v>
      </c>
      <c r="C39" s="10" t="s">
        <v>18</v>
      </c>
      <c r="D39" s="10"/>
      <c r="E39" s="10" t="s">
        <v>63</v>
      </c>
      <c r="F39" s="10" t="s">
        <v>35</v>
      </c>
      <c r="G39" s="10">
        <v>18</v>
      </c>
      <c r="H39" s="10" t="s">
        <v>20</v>
      </c>
      <c r="I39" s="10" t="s">
        <v>24</v>
      </c>
      <c r="J39" s="10" t="s">
        <v>22</v>
      </c>
      <c r="K39" s="10" t="s">
        <v>23</v>
      </c>
      <c r="L39" s="10">
        <v>173</v>
      </c>
      <c r="M39" s="9" t="str">
        <f>+INDEX(index!$C$72:$C$79,MATCH(usda!$I39,index!$B$72:$B$79,0),1)</f>
        <v>Yield</v>
      </c>
    </row>
    <row r="40" spans="1:13" hidden="1" x14ac:dyDescent="0.2">
      <c r="A40" s="10" t="s">
        <v>17</v>
      </c>
      <c r="B40" s="10">
        <v>2016</v>
      </c>
      <c r="C40" s="10" t="s">
        <v>18</v>
      </c>
      <c r="D40" s="10"/>
      <c r="E40" s="10" t="s">
        <v>63</v>
      </c>
      <c r="F40" s="10" t="s">
        <v>35</v>
      </c>
      <c r="G40" s="10">
        <v>18</v>
      </c>
      <c r="H40" s="10" t="s">
        <v>25</v>
      </c>
      <c r="I40" s="10" t="s">
        <v>26</v>
      </c>
      <c r="J40" s="10" t="s">
        <v>22</v>
      </c>
      <c r="K40" s="10" t="s">
        <v>23</v>
      </c>
      <c r="L40" s="10">
        <v>323725000</v>
      </c>
      <c r="M40" s="9" t="str">
        <f>+INDEX(index!$C$72:$C$79,MATCH(usda!$I40,index!$B$72:$B$79,0),1)</f>
        <v>Production</v>
      </c>
    </row>
    <row r="41" spans="1:13" hidden="1" x14ac:dyDescent="0.2">
      <c r="A41" s="10" t="s">
        <v>17</v>
      </c>
      <c r="B41" s="10">
        <v>2016</v>
      </c>
      <c r="C41" s="10" t="s">
        <v>18</v>
      </c>
      <c r="D41" s="10"/>
      <c r="E41" s="10" t="s">
        <v>63</v>
      </c>
      <c r="F41" s="10" t="s">
        <v>35</v>
      </c>
      <c r="G41" s="10">
        <v>18</v>
      </c>
      <c r="H41" s="10" t="s">
        <v>25</v>
      </c>
      <c r="I41" s="10" t="s">
        <v>27</v>
      </c>
      <c r="J41" s="10" t="s">
        <v>22</v>
      </c>
      <c r="K41" s="10" t="s">
        <v>23</v>
      </c>
      <c r="L41" s="10">
        <v>57.5</v>
      </c>
      <c r="M41" s="9" t="str">
        <f>+INDEX(index!$C$72:$C$79,MATCH(usda!$I41,index!$B$72:$B$79,0),1)</f>
        <v>Yield</v>
      </c>
    </row>
    <row r="42" spans="1:13" hidden="1" x14ac:dyDescent="0.2">
      <c r="A42" s="10" t="s">
        <v>17</v>
      </c>
      <c r="B42" s="10">
        <v>2016</v>
      </c>
      <c r="C42" s="10" t="s">
        <v>18</v>
      </c>
      <c r="D42" s="10"/>
      <c r="E42" s="10" t="s">
        <v>63</v>
      </c>
      <c r="F42" s="10" t="s">
        <v>36</v>
      </c>
      <c r="G42" s="10">
        <v>19</v>
      </c>
      <c r="H42" s="10" t="s">
        <v>20</v>
      </c>
      <c r="I42" s="10" t="s">
        <v>21</v>
      </c>
      <c r="J42" s="10" t="s">
        <v>22</v>
      </c>
      <c r="K42" s="10" t="s">
        <v>23</v>
      </c>
      <c r="L42" s="10">
        <v>2740500000</v>
      </c>
      <c r="M42" s="9" t="str">
        <f>+INDEX(index!$C$72:$C$79,MATCH(usda!$I42,index!$B$72:$B$79,0),1)</f>
        <v>Production</v>
      </c>
    </row>
    <row r="43" spans="1:13" hidden="1" x14ac:dyDescent="0.2">
      <c r="A43" s="10" t="s">
        <v>17</v>
      </c>
      <c r="B43" s="10">
        <v>2016</v>
      </c>
      <c r="C43" s="10" t="s">
        <v>18</v>
      </c>
      <c r="D43" s="10"/>
      <c r="E43" s="10" t="s">
        <v>63</v>
      </c>
      <c r="F43" s="10" t="s">
        <v>36</v>
      </c>
      <c r="G43" s="10">
        <v>19</v>
      </c>
      <c r="H43" s="10" t="s">
        <v>20</v>
      </c>
      <c r="I43" s="10" t="s">
        <v>24</v>
      </c>
      <c r="J43" s="10" t="s">
        <v>22</v>
      </c>
      <c r="K43" s="10" t="s">
        <v>23</v>
      </c>
      <c r="L43" s="10">
        <v>203</v>
      </c>
      <c r="M43" s="9" t="str">
        <f>+INDEX(index!$C$72:$C$79,MATCH(usda!$I43,index!$B$72:$B$79,0),1)</f>
        <v>Yield</v>
      </c>
    </row>
    <row r="44" spans="1:13" hidden="1" x14ac:dyDescent="0.2">
      <c r="A44" s="10" t="s">
        <v>17</v>
      </c>
      <c r="B44" s="10">
        <v>2016</v>
      </c>
      <c r="C44" s="10" t="s">
        <v>18</v>
      </c>
      <c r="D44" s="10"/>
      <c r="E44" s="10" t="s">
        <v>63</v>
      </c>
      <c r="F44" s="10" t="s">
        <v>36</v>
      </c>
      <c r="G44" s="10">
        <v>19</v>
      </c>
      <c r="H44" s="10" t="s">
        <v>25</v>
      </c>
      <c r="I44" s="10" t="s">
        <v>26</v>
      </c>
      <c r="J44" s="10" t="s">
        <v>22</v>
      </c>
      <c r="K44" s="10" t="s">
        <v>23</v>
      </c>
      <c r="L44" s="10">
        <v>566400000</v>
      </c>
      <c r="M44" s="9" t="str">
        <f>+INDEX(index!$C$72:$C$79,MATCH(usda!$I44,index!$B$72:$B$79,0),1)</f>
        <v>Production</v>
      </c>
    </row>
    <row r="45" spans="1:13" hidden="1" x14ac:dyDescent="0.2">
      <c r="A45" s="10" t="s">
        <v>17</v>
      </c>
      <c r="B45" s="10">
        <v>2016</v>
      </c>
      <c r="C45" s="10" t="s">
        <v>18</v>
      </c>
      <c r="D45" s="10"/>
      <c r="E45" s="10" t="s">
        <v>63</v>
      </c>
      <c r="F45" s="10" t="s">
        <v>36</v>
      </c>
      <c r="G45" s="10">
        <v>19</v>
      </c>
      <c r="H45" s="10" t="s">
        <v>25</v>
      </c>
      <c r="I45" s="10" t="s">
        <v>27</v>
      </c>
      <c r="J45" s="10" t="s">
        <v>22</v>
      </c>
      <c r="K45" s="10" t="s">
        <v>23</v>
      </c>
      <c r="L45" s="10">
        <v>60</v>
      </c>
      <c r="M45" s="9" t="str">
        <f>+INDEX(index!$C$72:$C$79,MATCH(usda!$I45,index!$B$72:$B$79,0),1)</f>
        <v>Yield</v>
      </c>
    </row>
    <row r="46" spans="1:13" hidden="1" x14ac:dyDescent="0.2">
      <c r="A46" s="10" t="s">
        <v>17</v>
      </c>
      <c r="B46" s="10">
        <v>2016</v>
      </c>
      <c r="C46" s="10" t="s">
        <v>18</v>
      </c>
      <c r="D46" s="10"/>
      <c r="E46" s="10" t="s">
        <v>63</v>
      </c>
      <c r="F46" s="10" t="s">
        <v>37</v>
      </c>
      <c r="G46" s="10">
        <v>20</v>
      </c>
      <c r="H46" s="10" t="s">
        <v>20</v>
      </c>
      <c r="I46" s="10" t="s">
        <v>21</v>
      </c>
      <c r="J46" s="10" t="s">
        <v>22</v>
      </c>
      <c r="K46" s="10" t="s">
        <v>23</v>
      </c>
      <c r="L46" s="10">
        <v>698640000</v>
      </c>
      <c r="M46" s="9" t="str">
        <f>+INDEX(index!$C$72:$C$79,MATCH(usda!$I46,index!$B$72:$B$79,0),1)</f>
        <v>Production</v>
      </c>
    </row>
    <row r="47" spans="1:13" hidden="1" x14ac:dyDescent="0.2">
      <c r="A47" s="10" t="s">
        <v>17</v>
      </c>
      <c r="B47" s="10">
        <v>2016</v>
      </c>
      <c r="C47" s="10" t="s">
        <v>18</v>
      </c>
      <c r="D47" s="10"/>
      <c r="E47" s="10" t="s">
        <v>63</v>
      </c>
      <c r="F47" s="10" t="s">
        <v>37</v>
      </c>
      <c r="G47" s="10">
        <v>20</v>
      </c>
      <c r="H47" s="10" t="s">
        <v>20</v>
      </c>
      <c r="I47" s="10" t="s">
        <v>24</v>
      </c>
      <c r="J47" s="10" t="s">
        <v>22</v>
      </c>
      <c r="K47" s="10" t="s">
        <v>23</v>
      </c>
      <c r="L47" s="10">
        <v>142</v>
      </c>
      <c r="M47" s="9" t="str">
        <f>+INDEX(index!$C$72:$C$79,MATCH(usda!$I47,index!$B$72:$B$79,0),1)</f>
        <v>Yield</v>
      </c>
    </row>
    <row r="48" spans="1:13" hidden="1" x14ac:dyDescent="0.2">
      <c r="A48" s="10" t="s">
        <v>17</v>
      </c>
      <c r="B48" s="10">
        <v>2016</v>
      </c>
      <c r="C48" s="10" t="s">
        <v>18</v>
      </c>
      <c r="D48" s="10"/>
      <c r="E48" s="10" t="s">
        <v>63</v>
      </c>
      <c r="F48" s="10" t="s">
        <v>37</v>
      </c>
      <c r="G48" s="10">
        <v>20</v>
      </c>
      <c r="H48" s="10" t="s">
        <v>25</v>
      </c>
      <c r="I48" s="10" t="s">
        <v>26</v>
      </c>
      <c r="J48" s="10" t="s">
        <v>22</v>
      </c>
      <c r="K48" s="10" t="s">
        <v>23</v>
      </c>
      <c r="L48" s="10">
        <v>192480000</v>
      </c>
      <c r="M48" s="9" t="str">
        <f>+INDEX(index!$C$72:$C$79,MATCH(usda!$I48,index!$B$72:$B$79,0),1)</f>
        <v>Production</v>
      </c>
    </row>
    <row r="49" spans="1:13" hidden="1" x14ac:dyDescent="0.2">
      <c r="A49" s="10" t="s">
        <v>17</v>
      </c>
      <c r="B49" s="10">
        <v>2016</v>
      </c>
      <c r="C49" s="10" t="s">
        <v>18</v>
      </c>
      <c r="D49" s="10"/>
      <c r="E49" s="10" t="s">
        <v>63</v>
      </c>
      <c r="F49" s="10" t="s">
        <v>37</v>
      </c>
      <c r="G49" s="10">
        <v>20</v>
      </c>
      <c r="H49" s="10" t="s">
        <v>25</v>
      </c>
      <c r="I49" s="10" t="s">
        <v>27</v>
      </c>
      <c r="J49" s="10" t="s">
        <v>22</v>
      </c>
      <c r="K49" s="10" t="s">
        <v>23</v>
      </c>
      <c r="L49" s="10">
        <v>48</v>
      </c>
      <c r="M49" s="9" t="str">
        <f>+INDEX(index!$C$72:$C$79,MATCH(usda!$I49,index!$B$72:$B$79,0),1)</f>
        <v>Yield</v>
      </c>
    </row>
    <row r="50" spans="1:13" hidden="1" x14ac:dyDescent="0.2">
      <c r="A50" s="10" t="s">
        <v>17</v>
      </c>
      <c r="B50" s="10">
        <v>2016</v>
      </c>
      <c r="C50" s="10" t="s">
        <v>18</v>
      </c>
      <c r="D50" s="10"/>
      <c r="E50" s="10" t="s">
        <v>63</v>
      </c>
      <c r="F50" s="10" t="s">
        <v>38</v>
      </c>
      <c r="G50" s="10">
        <v>21</v>
      </c>
      <c r="H50" s="10" t="s">
        <v>20</v>
      </c>
      <c r="I50" s="10" t="s">
        <v>21</v>
      </c>
      <c r="J50" s="10" t="s">
        <v>22</v>
      </c>
      <c r="K50" s="10" t="s">
        <v>23</v>
      </c>
      <c r="L50" s="10">
        <v>222600000</v>
      </c>
      <c r="M50" s="9" t="str">
        <f>+INDEX(index!$C$72:$C$79,MATCH(usda!$I50,index!$B$72:$B$79,0),1)</f>
        <v>Production</v>
      </c>
    </row>
    <row r="51" spans="1:13" hidden="1" x14ac:dyDescent="0.2">
      <c r="A51" s="10" t="s">
        <v>17</v>
      </c>
      <c r="B51" s="10">
        <v>2016</v>
      </c>
      <c r="C51" s="10" t="s">
        <v>18</v>
      </c>
      <c r="D51" s="10"/>
      <c r="E51" s="10" t="s">
        <v>63</v>
      </c>
      <c r="F51" s="10" t="s">
        <v>38</v>
      </c>
      <c r="G51" s="10">
        <v>21</v>
      </c>
      <c r="H51" s="10" t="s">
        <v>20</v>
      </c>
      <c r="I51" s="10" t="s">
        <v>24</v>
      </c>
      <c r="J51" s="10" t="s">
        <v>22</v>
      </c>
      <c r="K51" s="10" t="s">
        <v>23</v>
      </c>
      <c r="L51" s="10">
        <v>159</v>
      </c>
      <c r="M51" s="9" t="str">
        <f>+INDEX(index!$C$72:$C$79,MATCH(usda!$I51,index!$B$72:$B$79,0),1)</f>
        <v>Yield</v>
      </c>
    </row>
    <row r="52" spans="1:13" hidden="1" x14ac:dyDescent="0.2">
      <c r="A52" s="10" t="s">
        <v>17</v>
      </c>
      <c r="B52" s="10">
        <v>2016</v>
      </c>
      <c r="C52" s="10" t="s">
        <v>18</v>
      </c>
      <c r="D52" s="10"/>
      <c r="E52" s="10" t="s">
        <v>63</v>
      </c>
      <c r="F52" s="10" t="s">
        <v>38</v>
      </c>
      <c r="G52" s="10">
        <v>21</v>
      </c>
      <c r="H52" s="10" t="s">
        <v>25</v>
      </c>
      <c r="I52" s="10" t="s">
        <v>26</v>
      </c>
      <c r="J52" s="10" t="s">
        <v>22</v>
      </c>
      <c r="K52" s="10" t="s">
        <v>23</v>
      </c>
      <c r="L52" s="10">
        <v>89000000</v>
      </c>
      <c r="M52" s="9" t="str">
        <f>+INDEX(index!$C$72:$C$79,MATCH(usda!$I52,index!$B$72:$B$79,0),1)</f>
        <v>Production</v>
      </c>
    </row>
    <row r="53" spans="1:13" hidden="1" x14ac:dyDescent="0.2">
      <c r="A53" s="10" t="s">
        <v>17</v>
      </c>
      <c r="B53" s="10">
        <v>2016</v>
      </c>
      <c r="C53" s="10" t="s">
        <v>18</v>
      </c>
      <c r="D53" s="10"/>
      <c r="E53" s="10" t="s">
        <v>63</v>
      </c>
      <c r="F53" s="10" t="s">
        <v>38</v>
      </c>
      <c r="G53" s="10">
        <v>21</v>
      </c>
      <c r="H53" s="10" t="s">
        <v>25</v>
      </c>
      <c r="I53" s="10" t="s">
        <v>27</v>
      </c>
      <c r="J53" s="10" t="s">
        <v>22</v>
      </c>
      <c r="K53" s="10" t="s">
        <v>23</v>
      </c>
      <c r="L53" s="10">
        <v>50</v>
      </c>
      <c r="M53" s="9" t="str">
        <f>+INDEX(index!$C$72:$C$79,MATCH(usda!$I53,index!$B$72:$B$79,0),1)</f>
        <v>Yield</v>
      </c>
    </row>
    <row r="54" spans="1:13" hidden="1" x14ac:dyDescent="0.2">
      <c r="A54" s="10" t="s">
        <v>17</v>
      </c>
      <c r="B54" s="10">
        <v>2016</v>
      </c>
      <c r="C54" s="10" t="s">
        <v>18</v>
      </c>
      <c r="D54" s="10"/>
      <c r="E54" s="10" t="s">
        <v>63</v>
      </c>
      <c r="F54" s="10" t="s">
        <v>39</v>
      </c>
      <c r="G54" s="10">
        <v>22</v>
      </c>
      <c r="H54" s="10" t="s">
        <v>20</v>
      </c>
      <c r="I54" s="10" t="s">
        <v>21</v>
      </c>
      <c r="J54" s="10" t="s">
        <v>22</v>
      </c>
      <c r="K54" s="10" t="s">
        <v>23</v>
      </c>
      <c r="L54" s="10">
        <v>90750000</v>
      </c>
      <c r="M54" s="9" t="str">
        <f>+INDEX(index!$C$72:$C$79,MATCH(usda!$I54,index!$B$72:$B$79,0),1)</f>
        <v>Production</v>
      </c>
    </row>
    <row r="55" spans="1:13" hidden="1" x14ac:dyDescent="0.2">
      <c r="A55" s="10" t="s">
        <v>17</v>
      </c>
      <c r="B55" s="10">
        <v>2016</v>
      </c>
      <c r="C55" s="10" t="s">
        <v>18</v>
      </c>
      <c r="D55" s="10"/>
      <c r="E55" s="10" t="s">
        <v>63</v>
      </c>
      <c r="F55" s="10" t="s">
        <v>39</v>
      </c>
      <c r="G55" s="10">
        <v>22</v>
      </c>
      <c r="H55" s="10" t="s">
        <v>20</v>
      </c>
      <c r="I55" s="10" t="s">
        <v>24</v>
      </c>
      <c r="J55" s="10" t="s">
        <v>22</v>
      </c>
      <c r="K55" s="10" t="s">
        <v>23</v>
      </c>
      <c r="L55" s="10">
        <v>165</v>
      </c>
      <c r="M55" s="9" t="str">
        <f>+INDEX(index!$C$72:$C$79,MATCH(usda!$I55,index!$B$72:$B$79,0),1)</f>
        <v>Yield</v>
      </c>
    </row>
    <row r="56" spans="1:13" hidden="1" x14ac:dyDescent="0.2">
      <c r="A56" s="10" t="s">
        <v>17</v>
      </c>
      <c r="B56" s="10">
        <v>2016</v>
      </c>
      <c r="C56" s="10" t="s">
        <v>18</v>
      </c>
      <c r="D56" s="10"/>
      <c r="E56" s="10" t="s">
        <v>63</v>
      </c>
      <c r="F56" s="10" t="s">
        <v>39</v>
      </c>
      <c r="G56" s="10">
        <v>22</v>
      </c>
      <c r="H56" s="10" t="s">
        <v>25</v>
      </c>
      <c r="I56" s="10" t="s">
        <v>26</v>
      </c>
      <c r="J56" s="10" t="s">
        <v>22</v>
      </c>
      <c r="K56" s="10" t="s">
        <v>23</v>
      </c>
      <c r="L56" s="10">
        <v>57715000</v>
      </c>
      <c r="M56" s="9" t="str">
        <f>+INDEX(index!$C$72:$C$79,MATCH(usda!$I56,index!$B$72:$B$79,0),1)</f>
        <v>Production</v>
      </c>
    </row>
    <row r="57" spans="1:13" hidden="1" x14ac:dyDescent="0.2">
      <c r="A57" s="10" t="s">
        <v>17</v>
      </c>
      <c r="B57" s="10">
        <v>2016</v>
      </c>
      <c r="C57" s="10" t="s">
        <v>18</v>
      </c>
      <c r="D57" s="10"/>
      <c r="E57" s="10" t="s">
        <v>63</v>
      </c>
      <c r="F57" s="10" t="s">
        <v>39</v>
      </c>
      <c r="G57" s="10">
        <v>22</v>
      </c>
      <c r="H57" s="10" t="s">
        <v>25</v>
      </c>
      <c r="I57" s="10" t="s">
        <v>27</v>
      </c>
      <c r="J57" s="10" t="s">
        <v>22</v>
      </c>
      <c r="K57" s="10" t="s">
        <v>23</v>
      </c>
      <c r="L57" s="10">
        <v>48.5</v>
      </c>
      <c r="M57" s="9" t="str">
        <f>+INDEX(index!$C$72:$C$79,MATCH(usda!$I57,index!$B$72:$B$79,0),1)</f>
        <v>Yield</v>
      </c>
    </row>
    <row r="58" spans="1:13" hidden="1" x14ac:dyDescent="0.2">
      <c r="A58" s="10" t="s">
        <v>17</v>
      </c>
      <c r="B58" s="10">
        <v>2016</v>
      </c>
      <c r="C58" s="10" t="s">
        <v>18</v>
      </c>
      <c r="D58" s="10"/>
      <c r="E58" s="10" t="s">
        <v>63</v>
      </c>
      <c r="F58" s="10" t="s">
        <v>40</v>
      </c>
      <c r="G58" s="10">
        <v>24</v>
      </c>
      <c r="H58" s="10" t="s">
        <v>20</v>
      </c>
      <c r="I58" s="10" t="s">
        <v>21</v>
      </c>
      <c r="J58" s="10" t="s">
        <v>22</v>
      </c>
      <c r="K58" s="10" t="s">
        <v>23</v>
      </c>
      <c r="L58" s="10">
        <v>60800000</v>
      </c>
      <c r="M58" s="9" t="str">
        <f>+INDEX(index!$C$72:$C$79,MATCH(usda!$I58,index!$B$72:$B$79,0),1)</f>
        <v>Production</v>
      </c>
    </row>
    <row r="59" spans="1:13" hidden="1" x14ac:dyDescent="0.2">
      <c r="A59" s="10" t="s">
        <v>17</v>
      </c>
      <c r="B59" s="10">
        <v>2016</v>
      </c>
      <c r="C59" s="10" t="s">
        <v>18</v>
      </c>
      <c r="D59" s="10"/>
      <c r="E59" s="10" t="s">
        <v>63</v>
      </c>
      <c r="F59" s="10" t="s">
        <v>40</v>
      </c>
      <c r="G59" s="10">
        <v>24</v>
      </c>
      <c r="H59" s="10" t="s">
        <v>20</v>
      </c>
      <c r="I59" s="10" t="s">
        <v>24</v>
      </c>
      <c r="J59" s="10" t="s">
        <v>22</v>
      </c>
      <c r="K59" s="10" t="s">
        <v>23</v>
      </c>
      <c r="L59" s="10">
        <v>152</v>
      </c>
      <c r="M59" s="9" t="str">
        <f>+INDEX(index!$C$72:$C$79,MATCH(usda!$I59,index!$B$72:$B$79,0),1)</f>
        <v>Yield</v>
      </c>
    </row>
    <row r="60" spans="1:13" hidden="1" x14ac:dyDescent="0.2">
      <c r="A60" s="10" t="s">
        <v>17</v>
      </c>
      <c r="B60" s="10">
        <v>2016</v>
      </c>
      <c r="C60" s="10" t="s">
        <v>18</v>
      </c>
      <c r="D60" s="10"/>
      <c r="E60" s="10" t="s">
        <v>63</v>
      </c>
      <c r="F60" s="10" t="s">
        <v>40</v>
      </c>
      <c r="G60" s="10">
        <v>24</v>
      </c>
      <c r="H60" s="10" t="s">
        <v>25</v>
      </c>
      <c r="I60" s="10" t="s">
        <v>26</v>
      </c>
      <c r="J60" s="10" t="s">
        <v>22</v>
      </c>
      <c r="K60" s="10" t="s">
        <v>23</v>
      </c>
      <c r="L60" s="10">
        <v>21373000</v>
      </c>
      <c r="M60" s="9" t="str">
        <f>+INDEX(index!$C$72:$C$79,MATCH(usda!$I60,index!$B$72:$B$79,0),1)</f>
        <v>Production</v>
      </c>
    </row>
    <row r="61" spans="1:13" hidden="1" x14ac:dyDescent="0.2">
      <c r="A61" s="10" t="s">
        <v>17</v>
      </c>
      <c r="B61" s="10">
        <v>2016</v>
      </c>
      <c r="C61" s="10" t="s">
        <v>18</v>
      </c>
      <c r="D61" s="10"/>
      <c r="E61" s="10" t="s">
        <v>63</v>
      </c>
      <c r="F61" s="10" t="s">
        <v>40</v>
      </c>
      <c r="G61" s="10">
        <v>24</v>
      </c>
      <c r="H61" s="10" t="s">
        <v>25</v>
      </c>
      <c r="I61" s="10" t="s">
        <v>27</v>
      </c>
      <c r="J61" s="10" t="s">
        <v>22</v>
      </c>
      <c r="K61" s="10" t="s">
        <v>23</v>
      </c>
      <c r="L61" s="10">
        <v>41.5</v>
      </c>
      <c r="M61" s="9" t="str">
        <f>+INDEX(index!$C$72:$C$79,MATCH(usda!$I61,index!$B$72:$B$79,0),1)</f>
        <v>Yield</v>
      </c>
    </row>
    <row r="62" spans="1:13" hidden="1" x14ac:dyDescent="0.2">
      <c r="A62" s="10" t="s">
        <v>17</v>
      </c>
      <c r="B62" s="10">
        <v>2016</v>
      </c>
      <c r="C62" s="10" t="s">
        <v>18</v>
      </c>
      <c r="D62" s="10"/>
      <c r="E62" s="10" t="s">
        <v>63</v>
      </c>
      <c r="F62" s="10" t="s">
        <v>41</v>
      </c>
      <c r="G62" s="10">
        <v>26</v>
      </c>
      <c r="H62" s="10" t="s">
        <v>20</v>
      </c>
      <c r="I62" s="10" t="s">
        <v>21</v>
      </c>
      <c r="J62" s="10" t="s">
        <v>22</v>
      </c>
      <c r="K62" s="10" t="s">
        <v>23</v>
      </c>
      <c r="L62" s="10">
        <v>320280000</v>
      </c>
      <c r="M62" s="9" t="str">
        <f>+INDEX(index!$C$72:$C$79,MATCH(usda!$I62,index!$B$72:$B$79,0),1)</f>
        <v>Production</v>
      </c>
    </row>
    <row r="63" spans="1:13" hidden="1" x14ac:dyDescent="0.2">
      <c r="A63" s="10" t="s">
        <v>17</v>
      </c>
      <c r="B63" s="10">
        <v>2016</v>
      </c>
      <c r="C63" s="10" t="s">
        <v>18</v>
      </c>
      <c r="D63" s="10"/>
      <c r="E63" s="10" t="s">
        <v>63</v>
      </c>
      <c r="F63" s="10" t="s">
        <v>41</v>
      </c>
      <c r="G63" s="10">
        <v>26</v>
      </c>
      <c r="H63" s="10" t="s">
        <v>20</v>
      </c>
      <c r="I63" s="10" t="s">
        <v>24</v>
      </c>
      <c r="J63" s="10" t="s">
        <v>22</v>
      </c>
      <c r="K63" s="10" t="s">
        <v>23</v>
      </c>
      <c r="L63" s="10">
        <v>157</v>
      </c>
      <c r="M63" s="9" t="str">
        <f>+INDEX(index!$C$72:$C$79,MATCH(usda!$I63,index!$B$72:$B$79,0),1)</f>
        <v>Yield</v>
      </c>
    </row>
    <row r="64" spans="1:13" hidden="1" x14ac:dyDescent="0.2">
      <c r="A64" s="10" t="s">
        <v>17</v>
      </c>
      <c r="B64" s="10">
        <v>2016</v>
      </c>
      <c r="C64" s="10" t="s">
        <v>18</v>
      </c>
      <c r="D64" s="10"/>
      <c r="E64" s="10" t="s">
        <v>63</v>
      </c>
      <c r="F64" s="10" t="s">
        <v>41</v>
      </c>
      <c r="G64" s="10">
        <v>26</v>
      </c>
      <c r="H64" s="10" t="s">
        <v>25</v>
      </c>
      <c r="I64" s="10" t="s">
        <v>26</v>
      </c>
      <c r="J64" s="10" t="s">
        <v>22</v>
      </c>
      <c r="K64" s="10" t="s">
        <v>23</v>
      </c>
      <c r="L64" s="10">
        <v>104030000</v>
      </c>
      <c r="M64" s="9" t="str">
        <f>+INDEX(index!$C$72:$C$79,MATCH(usda!$I64,index!$B$72:$B$79,0),1)</f>
        <v>Production</v>
      </c>
    </row>
    <row r="65" spans="1:13" hidden="1" x14ac:dyDescent="0.2">
      <c r="A65" s="10" t="s">
        <v>17</v>
      </c>
      <c r="B65" s="10">
        <v>2016</v>
      </c>
      <c r="C65" s="10" t="s">
        <v>18</v>
      </c>
      <c r="D65" s="10"/>
      <c r="E65" s="10" t="s">
        <v>63</v>
      </c>
      <c r="F65" s="10" t="s">
        <v>41</v>
      </c>
      <c r="G65" s="10">
        <v>26</v>
      </c>
      <c r="H65" s="10" t="s">
        <v>25</v>
      </c>
      <c r="I65" s="10" t="s">
        <v>27</v>
      </c>
      <c r="J65" s="10" t="s">
        <v>22</v>
      </c>
      <c r="K65" s="10" t="s">
        <v>23</v>
      </c>
      <c r="L65" s="10">
        <v>50.5</v>
      </c>
      <c r="M65" s="9" t="str">
        <f>+INDEX(index!$C$72:$C$79,MATCH(usda!$I65,index!$B$72:$B$79,0),1)</f>
        <v>Yield</v>
      </c>
    </row>
    <row r="66" spans="1:13" hidden="1" x14ac:dyDescent="0.2">
      <c r="A66" s="10" t="s">
        <v>17</v>
      </c>
      <c r="B66" s="10">
        <v>2016</v>
      </c>
      <c r="C66" s="10" t="s">
        <v>18</v>
      </c>
      <c r="D66" s="10"/>
      <c r="E66" s="10" t="s">
        <v>63</v>
      </c>
      <c r="F66" s="10" t="s">
        <v>42</v>
      </c>
      <c r="G66" s="10">
        <v>27</v>
      </c>
      <c r="H66" s="10" t="s">
        <v>20</v>
      </c>
      <c r="I66" s="10" t="s">
        <v>21</v>
      </c>
      <c r="J66" s="10" t="s">
        <v>22</v>
      </c>
      <c r="K66" s="10" t="s">
        <v>23</v>
      </c>
      <c r="L66" s="10">
        <v>1544000000</v>
      </c>
      <c r="M66" s="9" t="str">
        <f>+INDEX(index!$C$72:$C$79,MATCH(usda!$I66,index!$B$72:$B$79,0),1)</f>
        <v>Production</v>
      </c>
    </row>
    <row r="67" spans="1:13" hidden="1" x14ac:dyDescent="0.2">
      <c r="A67" s="10" t="s">
        <v>17</v>
      </c>
      <c r="B67" s="10">
        <v>2016</v>
      </c>
      <c r="C67" s="10" t="s">
        <v>18</v>
      </c>
      <c r="D67" s="10"/>
      <c r="E67" s="10" t="s">
        <v>63</v>
      </c>
      <c r="F67" s="10" t="s">
        <v>42</v>
      </c>
      <c r="G67" s="10">
        <v>27</v>
      </c>
      <c r="H67" s="10" t="s">
        <v>20</v>
      </c>
      <c r="I67" s="10" t="s">
        <v>24</v>
      </c>
      <c r="J67" s="10" t="s">
        <v>22</v>
      </c>
      <c r="K67" s="10" t="s">
        <v>23</v>
      </c>
      <c r="L67" s="10">
        <v>193</v>
      </c>
      <c r="M67" s="9" t="str">
        <f>+INDEX(index!$C$72:$C$79,MATCH(usda!$I67,index!$B$72:$B$79,0),1)</f>
        <v>Yield</v>
      </c>
    </row>
    <row r="68" spans="1:13" hidden="1" x14ac:dyDescent="0.2">
      <c r="A68" s="10" t="s">
        <v>17</v>
      </c>
      <c r="B68" s="10">
        <v>2016</v>
      </c>
      <c r="C68" s="10" t="s">
        <v>18</v>
      </c>
      <c r="D68" s="10"/>
      <c r="E68" s="10" t="s">
        <v>63</v>
      </c>
      <c r="F68" s="10" t="s">
        <v>42</v>
      </c>
      <c r="G68" s="10">
        <v>27</v>
      </c>
      <c r="H68" s="10" t="s">
        <v>25</v>
      </c>
      <c r="I68" s="10" t="s">
        <v>26</v>
      </c>
      <c r="J68" s="10" t="s">
        <v>22</v>
      </c>
      <c r="K68" s="10" t="s">
        <v>23</v>
      </c>
      <c r="L68" s="10">
        <v>389480000</v>
      </c>
      <c r="M68" s="9" t="str">
        <f>+INDEX(index!$C$72:$C$79,MATCH(usda!$I68,index!$B$72:$B$79,0),1)</f>
        <v>Production</v>
      </c>
    </row>
    <row r="69" spans="1:13" hidden="1" x14ac:dyDescent="0.2">
      <c r="A69" s="10" t="s">
        <v>17</v>
      </c>
      <c r="B69" s="10">
        <v>2016</v>
      </c>
      <c r="C69" s="10" t="s">
        <v>18</v>
      </c>
      <c r="D69" s="10"/>
      <c r="E69" s="10" t="s">
        <v>63</v>
      </c>
      <c r="F69" s="10" t="s">
        <v>42</v>
      </c>
      <c r="G69" s="10">
        <v>27</v>
      </c>
      <c r="H69" s="10" t="s">
        <v>25</v>
      </c>
      <c r="I69" s="10" t="s">
        <v>27</v>
      </c>
      <c r="J69" s="10" t="s">
        <v>22</v>
      </c>
      <c r="K69" s="10" t="s">
        <v>23</v>
      </c>
      <c r="L69" s="10">
        <v>52</v>
      </c>
      <c r="M69" s="9" t="str">
        <f>+INDEX(index!$C$72:$C$79,MATCH(usda!$I69,index!$B$72:$B$79,0),1)</f>
        <v>Yield</v>
      </c>
    </row>
    <row r="70" spans="1:13" hidden="1" x14ac:dyDescent="0.2">
      <c r="A70" s="10" t="s">
        <v>17</v>
      </c>
      <c r="B70" s="10">
        <v>2016</v>
      </c>
      <c r="C70" s="10" t="s">
        <v>18</v>
      </c>
      <c r="D70" s="10"/>
      <c r="E70" s="10" t="s">
        <v>63</v>
      </c>
      <c r="F70" s="10" t="s">
        <v>43</v>
      </c>
      <c r="G70" s="10">
        <v>28</v>
      </c>
      <c r="H70" s="10" t="s">
        <v>20</v>
      </c>
      <c r="I70" s="10" t="s">
        <v>21</v>
      </c>
      <c r="J70" s="10" t="s">
        <v>22</v>
      </c>
      <c r="K70" s="10" t="s">
        <v>23</v>
      </c>
      <c r="L70" s="10">
        <v>119520000</v>
      </c>
      <c r="M70" s="9" t="str">
        <f>+INDEX(index!$C$72:$C$79,MATCH(usda!$I70,index!$B$72:$B$79,0),1)</f>
        <v>Production</v>
      </c>
    </row>
    <row r="71" spans="1:13" hidden="1" x14ac:dyDescent="0.2">
      <c r="A71" s="10" t="s">
        <v>17</v>
      </c>
      <c r="B71" s="10">
        <v>2016</v>
      </c>
      <c r="C71" s="10" t="s">
        <v>18</v>
      </c>
      <c r="D71" s="10"/>
      <c r="E71" s="10" t="s">
        <v>63</v>
      </c>
      <c r="F71" s="10" t="s">
        <v>43</v>
      </c>
      <c r="G71" s="10">
        <v>28</v>
      </c>
      <c r="H71" s="10" t="s">
        <v>20</v>
      </c>
      <c r="I71" s="10" t="s">
        <v>24</v>
      </c>
      <c r="J71" s="10" t="s">
        <v>22</v>
      </c>
      <c r="K71" s="10" t="s">
        <v>23</v>
      </c>
      <c r="L71" s="10">
        <v>166</v>
      </c>
      <c r="M71" s="9" t="str">
        <f>+INDEX(index!$C$72:$C$79,MATCH(usda!$I71,index!$B$72:$B$79,0),1)</f>
        <v>Yield</v>
      </c>
    </row>
    <row r="72" spans="1:13" hidden="1" x14ac:dyDescent="0.2">
      <c r="A72" s="10" t="s">
        <v>17</v>
      </c>
      <c r="B72" s="10">
        <v>2016</v>
      </c>
      <c r="C72" s="10" t="s">
        <v>18</v>
      </c>
      <c r="D72" s="10"/>
      <c r="E72" s="10" t="s">
        <v>63</v>
      </c>
      <c r="F72" s="10" t="s">
        <v>43</v>
      </c>
      <c r="G72" s="10">
        <v>28</v>
      </c>
      <c r="H72" s="10" t="s">
        <v>25</v>
      </c>
      <c r="I72" s="10" t="s">
        <v>26</v>
      </c>
      <c r="J72" s="10" t="s">
        <v>22</v>
      </c>
      <c r="K72" s="10" t="s">
        <v>23</v>
      </c>
      <c r="L72" s="10">
        <v>96960000</v>
      </c>
      <c r="M72" s="9" t="str">
        <f>+INDEX(index!$C$72:$C$79,MATCH(usda!$I72,index!$B$72:$B$79,0),1)</f>
        <v>Production</v>
      </c>
    </row>
    <row r="73" spans="1:13" hidden="1" x14ac:dyDescent="0.2">
      <c r="A73" s="10" t="s">
        <v>17</v>
      </c>
      <c r="B73" s="10">
        <v>2016</v>
      </c>
      <c r="C73" s="10" t="s">
        <v>18</v>
      </c>
      <c r="D73" s="10"/>
      <c r="E73" s="10" t="s">
        <v>63</v>
      </c>
      <c r="F73" s="10" t="s">
        <v>43</v>
      </c>
      <c r="G73" s="10">
        <v>28</v>
      </c>
      <c r="H73" s="10" t="s">
        <v>25</v>
      </c>
      <c r="I73" s="10" t="s">
        <v>27</v>
      </c>
      <c r="J73" s="10" t="s">
        <v>22</v>
      </c>
      <c r="K73" s="10" t="s">
        <v>23</v>
      </c>
      <c r="L73" s="10">
        <v>48</v>
      </c>
      <c r="M73" s="9" t="str">
        <f>+INDEX(index!$C$72:$C$79,MATCH(usda!$I73,index!$B$72:$B$79,0),1)</f>
        <v>Yield</v>
      </c>
    </row>
    <row r="74" spans="1:13" hidden="1" x14ac:dyDescent="0.2">
      <c r="A74" s="10" t="s">
        <v>17</v>
      </c>
      <c r="B74" s="10">
        <v>2016</v>
      </c>
      <c r="C74" s="10" t="s">
        <v>18</v>
      </c>
      <c r="D74" s="10"/>
      <c r="E74" s="10" t="s">
        <v>63</v>
      </c>
      <c r="F74" s="10" t="s">
        <v>44</v>
      </c>
      <c r="G74" s="10">
        <v>29</v>
      </c>
      <c r="H74" s="10" t="s">
        <v>20</v>
      </c>
      <c r="I74" s="10" t="s">
        <v>21</v>
      </c>
      <c r="J74" s="10" t="s">
        <v>22</v>
      </c>
      <c r="K74" s="10" t="s">
        <v>23</v>
      </c>
      <c r="L74" s="10">
        <v>570500000</v>
      </c>
      <c r="M74" s="9" t="str">
        <f>+INDEX(index!$C$72:$C$79,MATCH(usda!$I74,index!$B$72:$B$79,0),1)</f>
        <v>Production</v>
      </c>
    </row>
    <row r="75" spans="1:13" hidden="1" x14ac:dyDescent="0.2">
      <c r="A75" s="10" t="s">
        <v>17</v>
      </c>
      <c r="B75" s="10">
        <v>2016</v>
      </c>
      <c r="C75" s="10" t="s">
        <v>18</v>
      </c>
      <c r="D75" s="10"/>
      <c r="E75" s="10" t="s">
        <v>63</v>
      </c>
      <c r="F75" s="10" t="s">
        <v>44</v>
      </c>
      <c r="G75" s="10">
        <v>29</v>
      </c>
      <c r="H75" s="10" t="s">
        <v>20</v>
      </c>
      <c r="I75" s="10" t="s">
        <v>24</v>
      </c>
      <c r="J75" s="10" t="s">
        <v>22</v>
      </c>
      <c r="K75" s="10" t="s">
        <v>23</v>
      </c>
      <c r="L75" s="10">
        <v>163</v>
      </c>
      <c r="M75" s="9" t="str">
        <f>+INDEX(index!$C$72:$C$79,MATCH(usda!$I75,index!$B$72:$B$79,0),1)</f>
        <v>Yield</v>
      </c>
    </row>
    <row r="76" spans="1:13" hidden="1" x14ac:dyDescent="0.2">
      <c r="A76" s="10" t="s">
        <v>17</v>
      </c>
      <c r="B76" s="10">
        <v>2016</v>
      </c>
      <c r="C76" s="10" t="s">
        <v>18</v>
      </c>
      <c r="D76" s="10"/>
      <c r="E76" s="10" t="s">
        <v>63</v>
      </c>
      <c r="F76" s="10" t="s">
        <v>44</v>
      </c>
      <c r="G76" s="10">
        <v>29</v>
      </c>
      <c r="H76" s="10" t="s">
        <v>25</v>
      </c>
      <c r="I76" s="10" t="s">
        <v>26</v>
      </c>
      <c r="J76" s="10" t="s">
        <v>22</v>
      </c>
      <c r="K76" s="10" t="s">
        <v>23</v>
      </c>
      <c r="L76" s="10">
        <v>271460000</v>
      </c>
      <c r="M76" s="9" t="str">
        <f>+INDEX(index!$C$72:$C$79,MATCH(usda!$I76,index!$B$72:$B$79,0),1)</f>
        <v>Production</v>
      </c>
    </row>
    <row r="77" spans="1:13" hidden="1" x14ac:dyDescent="0.2">
      <c r="A77" s="10" t="s">
        <v>17</v>
      </c>
      <c r="B77" s="10">
        <v>2016</v>
      </c>
      <c r="C77" s="10" t="s">
        <v>18</v>
      </c>
      <c r="D77" s="10"/>
      <c r="E77" s="10" t="s">
        <v>63</v>
      </c>
      <c r="F77" s="10" t="s">
        <v>44</v>
      </c>
      <c r="G77" s="10">
        <v>29</v>
      </c>
      <c r="H77" s="10" t="s">
        <v>25</v>
      </c>
      <c r="I77" s="10" t="s">
        <v>27</v>
      </c>
      <c r="J77" s="10" t="s">
        <v>22</v>
      </c>
      <c r="K77" s="10" t="s">
        <v>23</v>
      </c>
      <c r="L77" s="10">
        <v>49</v>
      </c>
      <c r="M77" s="9" t="str">
        <f>+INDEX(index!$C$72:$C$79,MATCH(usda!$I77,index!$B$72:$B$79,0),1)</f>
        <v>Yield</v>
      </c>
    </row>
    <row r="78" spans="1:13" hidden="1" x14ac:dyDescent="0.2">
      <c r="A78" s="10" t="s">
        <v>17</v>
      </c>
      <c r="B78" s="10">
        <v>2016</v>
      </c>
      <c r="C78" s="10" t="s">
        <v>18</v>
      </c>
      <c r="D78" s="10"/>
      <c r="E78" s="10" t="s">
        <v>63</v>
      </c>
      <c r="F78" s="10" t="s">
        <v>66</v>
      </c>
      <c r="G78" s="10">
        <v>30</v>
      </c>
      <c r="H78" s="10" t="s">
        <v>20</v>
      </c>
      <c r="I78" s="10" t="s">
        <v>21</v>
      </c>
      <c r="J78" s="10" t="s">
        <v>22</v>
      </c>
      <c r="K78" s="10" t="s">
        <v>23</v>
      </c>
      <c r="L78" s="10">
        <v>5500000</v>
      </c>
      <c r="M78" s="9" t="str">
        <f>+INDEX(index!$C$72:$C$79,MATCH(usda!$I78,index!$B$72:$B$79,0),1)</f>
        <v>Production</v>
      </c>
    </row>
    <row r="79" spans="1:13" hidden="1" x14ac:dyDescent="0.2">
      <c r="A79" s="10" t="s">
        <v>17</v>
      </c>
      <c r="B79" s="10">
        <v>2016</v>
      </c>
      <c r="C79" s="10" t="s">
        <v>18</v>
      </c>
      <c r="D79" s="10"/>
      <c r="E79" s="10" t="s">
        <v>63</v>
      </c>
      <c r="F79" s="10" t="s">
        <v>66</v>
      </c>
      <c r="G79" s="10">
        <v>30</v>
      </c>
      <c r="H79" s="10" t="s">
        <v>20</v>
      </c>
      <c r="I79" s="10" t="s">
        <v>24</v>
      </c>
      <c r="J79" s="10" t="s">
        <v>22</v>
      </c>
      <c r="K79" s="10" t="s">
        <v>23</v>
      </c>
      <c r="L79" s="10">
        <v>100</v>
      </c>
      <c r="M79" s="9" t="str">
        <f>+INDEX(index!$C$72:$C$79,MATCH(usda!$I79,index!$B$72:$B$79,0),1)</f>
        <v>Yield</v>
      </c>
    </row>
    <row r="80" spans="1:13" hidden="1" x14ac:dyDescent="0.2">
      <c r="A80" s="10" t="s">
        <v>17</v>
      </c>
      <c r="B80" s="10">
        <v>2016</v>
      </c>
      <c r="C80" s="10" t="s">
        <v>18</v>
      </c>
      <c r="D80" s="10"/>
      <c r="E80" s="10" t="s">
        <v>63</v>
      </c>
      <c r="F80" s="10" t="s">
        <v>45</v>
      </c>
      <c r="G80" s="10">
        <v>31</v>
      </c>
      <c r="H80" s="10" t="s">
        <v>20</v>
      </c>
      <c r="I80" s="10" t="s">
        <v>21</v>
      </c>
      <c r="J80" s="10" t="s">
        <v>22</v>
      </c>
      <c r="K80" s="10" t="s">
        <v>23</v>
      </c>
      <c r="L80" s="10">
        <v>1699900000</v>
      </c>
      <c r="M80" s="9" t="str">
        <f>+INDEX(index!$C$72:$C$79,MATCH(usda!$I80,index!$B$72:$B$79,0),1)</f>
        <v>Production</v>
      </c>
    </row>
    <row r="81" spans="1:13" hidden="1" x14ac:dyDescent="0.2">
      <c r="A81" s="10" t="s">
        <v>17</v>
      </c>
      <c r="B81" s="10">
        <v>2016</v>
      </c>
      <c r="C81" s="10" t="s">
        <v>18</v>
      </c>
      <c r="D81" s="10"/>
      <c r="E81" s="10" t="s">
        <v>63</v>
      </c>
      <c r="F81" s="10" t="s">
        <v>45</v>
      </c>
      <c r="G81" s="10">
        <v>31</v>
      </c>
      <c r="H81" s="10" t="s">
        <v>20</v>
      </c>
      <c r="I81" s="10" t="s">
        <v>24</v>
      </c>
      <c r="J81" s="10" t="s">
        <v>22</v>
      </c>
      <c r="K81" s="10" t="s">
        <v>23</v>
      </c>
      <c r="L81" s="10">
        <v>178</v>
      </c>
      <c r="M81" s="9" t="str">
        <f>+INDEX(index!$C$72:$C$79,MATCH(usda!$I81,index!$B$72:$B$79,0),1)</f>
        <v>Yield</v>
      </c>
    </row>
    <row r="82" spans="1:13" hidden="1" x14ac:dyDescent="0.2">
      <c r="A82" s="10" t="s">
        <v>17</v>
      </c>
      <c r="B82" s="10">
        <v>2016</v>
      </c>
      <c r="C82" s="10" t="s">
        <v>18</v>
      </c>
      <c r="D82" s="10"/>
      <c r="E82" s="10" t="s">
        <v>63</v>
      </c>
      <c r="F82" s="10" t="s">
        <v>45</v>
      </c>
      <c r="G82" s="10">
        <v>31</v>
      </c>
      <c r="H82" s="10" t="s">
        <v>25</v>
      </c>
      <c r="I82" s="10" t="s">
        <v>26</v>
      </c>
      <c r="J82" s="10" t="s">
        <v>22</v>
      </c>
      <c r="K82" s="10" t="s">
        <v>23</v>
      </c>
      <c r="L82" s="10">
        <v>314150000</v>
      </c>
      <c r="M82" s="9" t="str">
        <f>+INDEX(index!$C$72:$C$79,MATCH(usda!$I82,index!$B$72:$B$79,0),1)</f>
        <v>Production</v>
      </c>
    </row>
    <row r="83" spans="1:13" hidden="1" x14ac:dyDescent="0.2">
      <c r="A83" s="10" t="s">
        <v>17</v>
      </c>
      <c r="B83" s="10">
        <v>2016</v>
      </c>
      <c r="C83" s="10" t="s">
        <v>18</v>
      </c>
      <c r="D83" s="10"/>
      <c r="E83" s="10" t="s">
        <v>63</v>
      </c>
      <c r="F83" s="10" t="s">
        <v>45</v>
      </c>
      <c r="G83" s="10">
        <v>31</v>
      </c>
      <c r="H83" s="10" t="s">
        <v>25</v>
      </c>
      <c r="I83" s="10" t="s">
        <v>27</v>
      </c>
      <c r="J83" s="10" t="s">
        <v>22</v>
      </c>
      <c r="K83" s="10" t="s">
        <v>23</v>
      </c>
      <c r="L83" s="10">
        <v>61</v>
      </c>
      <c r="M83" s="9" t="str">
        <f>+INDEX(index!$C$72:$C$79,MATCH(usda!$I83,index!$B$72:$B$79,0),1)</f>
        <v>Yield</v>
      </c>
    </row>
    <row r="84" spans="1:13" hidden="1" x14ac:dyDescent="0.2">
      <c r="A84" s="10" t="s">
        <v>17</v>
      </c>
      <c r="B84" s="10">
        <v>2016</v>
      </c>
      <c r="C84" s="10" t="s">
        <v>18</v>
      </c>
      <c r="D84" s="10"/>
      <c r="E84" s="10" t="s">
        <v>63</v>
      </c>
      <c r="F84" s="10" t="s">
        <v>46</v>
      </c>
      <c r="G84" s="10">
        <v>34</v>
      </c>
      <c r="H84" s="10" t="s">
        <v>20</v>
      </c>
      <c r="I84" s="10" t="s">
        <v>21</v>
      </c>
      <c r="J84" s="10" t="s">
        <v>22</v>
      </c>
      <c r="K84" s="10" t="s">
        <v>23</v>
      </c>
      <c r="L84" s="10">
        <v>10295000</v>
      </c>
      <c r="M84" s="9" t="str">
        <f>+INDEX(index!$C$72:$C$79,MATCH(usda!$I84,index!$B$72:$B$79,0),1)</f>
        <v>Production</v>
      </c>
    </row>
    <row r="85" spans="1:13" hidden="1" x14ac:dyDescent="0.2">
      <c r="A85" s="10" t="s">
        <v>17</v>
      </c>
      <c r="B85" s="10">
        <v>2016</v>
      </c>
      <c r="C85" s="10" t="s">
        <v>18</v>
      </c>
      <c r="D85" s="10"/>
      <c r="E85" s="10" t="s">
        <v>63</v>
      </c>
      <c r="F85" s="10" t="s">
        <v>46</v>
      </c>
      <c r="G85" s="10">
        <v>34</v>
      </c>
      <c r="H85" s="10" t="s">
        <v>20</v>
      </c>
      <c r="I85" s="10" t="s">
        <v>24</v>
      </c>
      <c r="J85" s="10" t="s">
        <v>22</v>
      </c>
      <c r="K85" s="10" t="s">
        <v>23</v>
      </c>
      <c r="L85" s="10">
        <v>145</v>
      </c>
      <c r="M85" s="9" t="str">
        <f>+INDEX(index!$C$72:$C$79,MATCH(usda!$I85,index!$B$72:$B$79,0),1)</f>
        <v>Yield</v>
      </c>
    </row>
    <row r="86" spans="1:13" hidden="1" x14ac:dyDescent="0.2">
      <c r="A86" s="10" t="s">
        <v>17</v>
      </c>
      <c r="B86" s="10">
        <v>2016</v>
      </c>
      <c r="C86" s="10" t="s">
        <v>18</v>
      </c>
      <c r="D86" s="10"/>
      <c r="E86" s="10" t="s">
        <v>63</v>
      </c>
      <c r="F86" s="10" t="s">
        <v>46</v>
      </c>
      <c r="G86" s="10">
        <v>34</v>
      </c>
      <c r="H86" s="10" t="s">
        <v>25</v>
      </c>
      <c r="I86" s="10" t="s">
        <v>26</v>
      </c>
      <c r="J86" s="10" t="s">
        <v>22</v>
      </c>
      <c r="K86" s="10" t="s">
        <v>23</v>
      </c>
      <c r="L86" s="10">
        <v>3528000</v>
      </c>
      <c r="M86" s="9" t="str">
        <f>+INDEX(index!$C$72:$C$79,MATCH(usda!$I86,index!$B$72:$B$79,0),1)</f>
        <v>Production</v>
      </c>
    </row>
    <row r="87" spans="1:13" hidden="1" x14ac:dyDescent="0.2">
      <c r="A87" s="10" t="s">
        <v>17</v>
      </c>
      <c r="B87" s="10">
        <v>2016</v>
      </c>
      <c r="C87" s="10" t="s">
        <v>18</v>
      </c>
      <c r="D87" s="10"/>
      <c r="E87" s="10" t="s">
        <v>63</v>
      </c>
      <c r="F87" s="10" t="s">
        <v>46</v>
      </c>
      <c r="G87" s="10">
        <v>34</v>
      </c>
      <c r="H87" s="10" t="s">
        <v>25</v>
      </c>
      <c r="I87" s="10" t="s">
        <v>27</v>
      </c>
      <c r="J87" s="10" t="s">
        <v>22</v>
      </c>
      <c r="K87" s="10" t="s">
        <v>23</v>
      </c>
      <c r="L87" s="10">
        <v>36</v>
      </c>
      <c r="M87" s="9" t="str">
        <f>+INDEX(index!$C$72:$C$79,MATCH(usda!$I87,index!$B$72:$B$79,0),1)</f>
        <v>Yield</v>
      </c>
    </row>
    <row r="88" spans="1:13" hidden="1" x14ac:dyDescent="0.2">
      <c r="A88" s="10" t="s">
        <v>17</v>
      </c>
      <c r="B88" s="10">
        <v>2016</v>
      </c>
      <c r="C88" s="10" t="s">
        <v>18</v>
      </c>
      <c r="D88" s="10"/>
      <c r="E88" s="10" t="s">
        <v>63</v>
      </c>
      <c r="F88" s="10" t="s">
        <v>67</v>
      </c>
      <c r="G88" s="10">
        <v>35</v>
      </c>
      <c r="H88" s="10" t="s">
        <v>20</v>
      </c>
      <c r="I88" s="10" t="s">
        <v>21</v>
      </c>
      <c r="J88" s="10" t="s">
        <v>22</v>
      </c>
      <c r="K88" s="10" t="s">
        <v>23</v>
      </c>
      <c r="L88" s="10">
        <v>6150000</v>
      </c>
      <c r="M88" s="9" t="str">
        <f>+INDEX(index!$C$72:$C$79,MATCH(usda!$I88,index!$B$72:$B$79,0),1)</f>
        <v>Production</v>
      </c>
    </row>
    <row r="89" spans="1:13" hidden="1" x14ac:dyDescent="0.2">
      <c r="A89" s="10" t="s">
        <v>17</v>
      </c>
      <c r="B89" s="10">
        <v>2016</v>
      </c>
      <c r="C89" s="10" t="s">
        <v>18</v>
      </c>
      <c r="D89" s="10"/>
      <c r="E89" s="10" t="s">
        <v>63</v>
      </c>
      <c r="F89" s="10" t="s">
        <v>67</v>
      </c>
      <c r="G89" s="10">
        <v>35</v>
      </c>
      <c r="H89" s="10" t="s">
        <v>20</v>
      </c>
      <c r="I89" s="10" t="s">
        <v>24</v>
      </c>
      <c r="J89" s="10" t="s">
        <v>22</v>
      </c>
      <c r="K89" s="10" t="s">
        <v>23</v>
      </c>
      <c r="L89" s="10">
        <v>150</v>
      </c>
      <c r="M89" s="9" t="str">
        <f>+INDEX(index!$C$72:$C$79,MATCH(usda!$I89,index!$B$72:$B$79,0),1)</f>
        <v>Yield</v>
      </c>
    </row>
    <row r="90" spans="1:13" hidden="1" x14ac:dyDescent="0.2">
      <c r="A90" s="10" t="s">
        <v>17</v>
      </c>
      <c r="B90" s="10">
        <v>2016</v>
      </c>
      <c r="C90" s="10" t="s">
        <v>18</v>
      </c>
      <c r="D90" s="10"/>
      <c r="E90" s="10" t="s">
        <v>63</v>
      </c>
      <c r="F90" s="10" t="s">
        <v>47</v>
      </c>
      <c r="G90" s="10">
        <v>36</v>
      </c>
      <c r="H90" s="10" t="s">
        <v>20</v>
      </c>
      <c r="I90" s="10" t="s">
        <v>21</v>
      </c>
      <c r="J90" s="10" t="s">
        <v>22</v>
      </c>
      <c r="K90" s="10" t="s">
        <v>23</v>
      </c>
      <c r="L90" s="10">
        <v>73530000</v>
      </c>
      <c r="M90" s="9" t="str">
        <f>+INDEX(index!$C$72:$C$79,MATCH(usda!$I90,index!$B$72:$B$79,0),1)</f>
        <v>Production</v>
      </c>
    </row>
    <row r="91" spans="1:13" hidden="1" x14ac:dyDescent="0.2">
      <c r="A91" s="10" t="s">
        <v>17</v>
      </c>
      <c r="B91" s="10">
        <v>2016</v>
      </c>
      <c r="C91" s="10" t="s">
        <v>18</v>
      </c>
      <c r="D91" s="10"/>
      <c r="E91" s="10" t="s">
        <v>63</v>
      </c>
      <c r="F91" s="10" t="s">
        <v>47</v>
      </c>
      <c r="G91" s="10">
        <v>36</v>
      </c>
      <c r="H91" s="10" t="s">
        <v>20</v>
      </c>
      <c r="I91" s="10" t="s">
        <v>24</v>
      </c>
      <c r="J91" s="10" t="s">
        <v>22</v>
      </c>
      <c r="K91" s="10" t="s">
        <v>23</v>
      </c>
      <c r="L91" s="10">
        <v>129</v>
      </c>
      <c r="M91" s="9" t="str">
        <f>+INDEX(index!$C$72:$C$79,MATCH(usda!$I91,index!$B$72:$B$79,0),1)</f>
        <v>Yield</v>
      </c>
    </row>
    <row r="92" spans="1:13" hidden="1" x14ac:dyDescent="0.2">
      <c r="A92" s="10" t="s">
        <v>17</v>
      </c>
      <c r="B92" s="10">
        <v>2016</v>
      </c>
      <c r="C92" s="10" t="s">
        <v>18</v>
      </c>
      <c r="D92" s="10"/>
      <c r="E92" s="10" t="s">
        <v>63</v>
      </c>
      <c r="F92" s="10" t="s">
        <v>47</v>
      </c>
      <c r="G92" s="10">
        <v>36</v>
      </c>
      <c r="H92" s="10" t="s">
        <v>25</v>
      </c>
      <c r="I92" s="10" t="s">
        <v>26</v>
      </c>
      <c r="J92" s="10" t="s">
        <v>22</v>
      </c>
      <c r="K92" s="10" t="s">
        <v>23</v>
      </c>
      <c r="L92" s="10">
        <v>13120000</v>
      </c>
      <c r="M92" s="9" t="str">
        <f>+INDEX(index!$C$72:$C$79,MATCH(usda!$I92,index!$B$72:$B$79,0),1)</f>
        <v>Production</v>
      </c>
    </row>
    <row r="93" spans="1:13" hidden="1" x14ac:dyDescent="0.2">
      <c r="A93" s="10" t="s">
        <v>17</v>
      </c>
      <c r="B93" s="10">
        <v>2016</v>
      </c>
      <c r="C93" s="10" t="s">
        <v>18</v>
      </c>
      <c r="D93" s="10"/>
      <c r="E93" s="10" t="s">
        <v>63</v>
      </c>
      <c r="F93" s="10" t="s">
        <v>47</v>
      </c>
      <c r="G93" s="10">
        <v>36</v>
      </c>
      <c r="H93" s="10" t="s">
        <v>25</v>
      </c>
      <c r="I93" s="10" t="s">
        <v>27</v>
      </c>
      <c r="J93" s="10" t="s">
        <v>22</v>
      </c>
      <c r="K93" s="10" t="s">
        <v>23</v>
      </c>
      <c r="L93" s="10">
        <v>41</v>
      </c>
      <c r="M93" s="9" t="str">
        <f>+INDEX(index!$C$72:$C$79,MATCH(usda!$I93,index!$B$72:$B$79,0),1)</f>
        <v>Yield</v>
      </c>
    </row>
    <row r="94" spans="1:13" hidden="1" x14ac:dyDescent="0.2">
      <c r="A94" s="10" t="s">
        <v>17</v>
      </c>
      <c r="B94" s="10">
        <v>2016</v>
      </c>
      <c r="C94" s="10" t="s">
        <v>18</v>
      </c>
      <c r="D94" s="10"/>
      <c r="E94" s="10" t="s">
        <v>63</v>
      </c>
      <c r="F94" s="10" t="s">
        <v>48</v>
      </c>
      <c r="G94" s="10">
        <v>37</v>
      </c>
      <c r="H94" s="10" t="s">
        <v>20</v>
      </c>
      <c r="I94" s="10" t="s">
        <v>21</v>
      </c>
      <c r="J94" s="10" t="s">
        <v>22</v>
      </c>
      <c r="K94" s="10" t="s">
        <v>23</v>
      </c>
      <c r="L94" s="10">
        <v>121260000</v>
      </c>
      <c r="M94" s="9" t="str">
        <f>+INDEX(index!$C$72:$C$79,MATCH(usda!$I94,index!$B$72:$B$79,0),1)</f>
        <v>Production</v>
      </c>
    </row>
    <row r="95" spans="1:13" hidden="1" x14ac:dyDescent="0.2">
      <c r="A95" s="10" t="s">
        <v>17</v>
      </c>
      <c r="B95" s="10">
        <v>2016</v>
      </c>
      <c r="C95" s="10" t="s">
        <v>18</v>
      </c>
      <c r="D95" s="10"/>
      <c r="E95" s="10" t="s">
        <v>63</v>
      </c>
      <c r="F95" s="10" t="s">
        <v>48</v>
      </c>
      <c r="G95" s="10">
        <v>37</v>
      </c>
      <c r="H95" s="10" t="s">
        <v>20</v>
      </c>
      <c r="I95" s="10" t="s">
        <v>24</v>
      </c>
      <c r="J95" s="10" t="s">
        <v>22</v>
      </c>
      <c r="K95" s="10" t="s">
        <v>23</v>
      </c>
      <c r="L95" s="10">
        <v>129</v>
      </c>
      <c r="M95" s="9" t="str">
        <f>+INDEX(index!$C$72:$C$79,MATCH(usda!$I95,index!$B$72:$B$79,0),1)</f>
        <v>Yield</v>
      </c>
    </row>
    <row r="96" spans="1:13" hidden="1" x14ac:dyDescent="0.2">
      <c r="A96" s="10" t="s">
        <v>17</v>
      </c>
      <c r="B96" s="10">
        <v>2016</v>
      </c>
      <c r="C96" s="10" t="s">
        <v>18</v>
      </c>
      <c r="D96" s="10"/>
      <c r="E96" s="10" t="s">
        <v>63</v>
      </c>
      <c r="F96" s="10" t="s">
        <v>48</v>
      </c>
      <c r="G96" s="10">
        <v>37</v>
      </c>
      <c r="H96" s="10" t="s">
        <v>25</v>
      </c>
      <c r="I96" s="10" t="s">
        <v>26</v>
      </c>
      <c r="J96" s="10" t="s">
        <v>22</v>
      </c>
      <c r="K96" s="10" t="s">
        <v>23</v>
      </c>
      <c r="L96" s="10">
        <v>58100000</v>
      </c>
      <c r="M96" s="9" t="str">
        <f>+INDEX(index!$C$72:$C$79,MATCH(usda!$I96,index!$B$72:$B$79,0),1)</f>
        <v>Production</v>
      </c>
    </row>
    <row r="97" spans="1:13" hidden="1" x14ac:dyDescent="0.2">
      <c r="A97" s="10" t="s">
        <v>17</v>
      </c>
      <c r="B97" s="10">
        <v>2016</v>
      </c>
      <c r="C97" s="10" t="s">
        <v>18</v>
      </c>
      <c r="D97" s="10"/>
      <c r="E97" s="10" t="s">
        <v>63</v>
      </c>
      <c r="F97" s="10" t="s">
        <v>48</v>
      </c>
      <c r="G97" s="10">
        <v>37</v>
      </c>
      <c r="H97" s="10" t="s">
        <v>25</v>
      </c>
      <c r="I97" s="10" t="s">
        <v>27</v>
      </c>
      <c r="J97" s="10" t="s">
        <v>22</v>
      </c>
      <c r="K97" s="10" t="s">
        <v>23</v>
      </c>
      <c r="L97" s="10">
        <v>35</v>
      </c>
      <c r="M97" s="9" t="str">
        <f>+INDEX(index!$C$72:$C$79,MATCH(usda!$I97,index!$B$72:$B$79,0),1)</f>
        <v>Yield</v>
      </c>
    </row>
    <row r="98" spans="1:13" hidden="1" x14ac:dyDescent="0.2">
      <c r="A98" s="10" t="s">
        <v>17</v>
      </c>
      <c r="B98" s="10">
        <v>2016</v>
      </c>
      <c r="C98" s="10" t="s">
        <v>18</v>
      </c>
      <c r="D98" s="10"/>
      <c r="E98" s="10" t="s">
        <v>63</v>
      </c>
      <c r="F98" s="10" t="s">
        <v>49</v>
      </c>
      <c r="G98" s="10">
        <v>38</v>
      </c>
      <c r="H98" s="10" t="s">
        <v>20</v>
      </c>
      <c r="I98" s="10" t="s">
        <v>21</v>
      </c>
      <c r="J98" s="10" t="s">
        <v>22</v>
      </c>
      <c r="K98" s="10" t="s">
        <v>23</v>
      </c>
      <c r="L98" s="10">
        <v>516660000</v>
      </c>
      <c r="M98" s="9" t="str">
        <f>+INDEX(index!$C$72:$C$79,MATCH(usda!$I98,index!$B$72:$B$79,0),1)</f>
        <v>Production</v>
      </c>
    </row>
    <row r="99" spans="1:13" hidden="1" x14ac:dyDescent="0.2">
      <c r="A99" s="10" t="s">
        <v>17</v>
      </c>
      <c r="B99" s="10">
        <v>2016</v>
      </c>
      <c r="C99" s="10" t="s">
        <v>18</v>
      </c>
      <c r="D99" s="10"/>
      <c r="E99" s="10" t="s">
        <v>63</v>
      </c>
      <c r="F99" s="10" t="s">
        <v>49</v>
      </c>
      <c r="G99" s="10">
        <v>38</v>
      </c>
      <c r="H99" s="10" t="s">
        <v>20</v>
      </c>
      <c r="I99" s="10" t="s">
        <v>24</v>
      </c>
      <c r="J99" s="10" t="s">
        <v>22</v>
      </c>
      <c r="K99" s="10" t="s">
        <v>23</v>
      </c>
      <c r="L99" s="10">
        <v>158</v>
      </c>
      <c r="M99" s="9" t="str">
        <f>+INDEX(index!$C$72:$C$79,MATCH(usda!$I99,index!$B$72:$B$79,0),1)</f>
        <v>Yield</v>
      </c>
    </row>
    <row r="100" spans="1:13" hidden="1" x14ac:dyDescent="0.2">
      <c r="A100" s="10" t="s">
        <v>17</v>
      </c>
      <c r="B100" s="10">
        <v>2016</v>
      </c>
      <c r="C100" s="10" t="s">
        <v>18</v>
      </c>
      <c r="D100" s="10"/>
      <c r="E100" s="10" t="s">
        <v>63</v>
      </c>
      <c r="F100" s="10" t="s">
        <v>49</v>
      </c>
      <c r="G100" s="10">
        <v>38</v>
      </c>
      <c r="H100" s="10" t="s">
        <v>25</v>
      </c>
      <c r="I100" s="10" t="s">
        <v>26</v>
      </c>
      <c r="J100" s="10" t="s">
        <v>22</v>
      </c>
      <c r="K100" s="10" t="s">
        <v>23</v>
      </c>
      <c r="L100" s="10">
        <v>248585000</v>
      </c>
      <c r="M100" s="9" t="str">
        <f>+INDEX(index!$C$72:$C$79,MATCH(usda!$I100,index!$B$72:$B$79,0),1)</f>
        <v>Production</v>
      </c>
    </row>
    <row r="101" spans="1:13" hidden="1" x14ac:dyDescent="0.2">
      <c r="A101" s="10" t="s">
        <v>17</v>
      </c>
      <c r="B101" s="10">
        <v>2016</v>
      </c>
      <c r="C101" s="10" t="s">
        <v>18</v>
      </c>
      <c r="D101" s="10"/>
      <c r="E101" s="10" t="s">
        <v>63</v>
      </c>
      <c r="F101" s="10" t="s">
        <v>49</v>
      </c>
      <c r="G101" s="10">
        <v>38</v>
      </c>
      <c r="H101" s="10" t="s">
        <v>25</v>
      </c>
      <c r="I101" s="10" t="s">
        <v>27</v>
      </c>
      <c r="J101" s="10" t="s">
        <v>22</v>
      </c>
      <c r="K101" s="10" t="s">
        <v>23</v>
      </c>
      <c r="L101" s="10">
        <v>41.5</v>
      </c>
      <c r="M101" s="9" t="str">
        <f>+INDEX(index!$C$72:$C$79,MATCH(usda!$I101,index!$B$72:$B$79,0),1)</f>
        <v>Yield</v>
      </c>
    </row>
    <row r="102" spans="1:13" hidden="1" x14ac:dyDescent="0.2">
      <c r="A102" s="10" t="s">
        <v>17</v>
      </c>
      <c r="B102" s="10">
        <v>2016</v>
      </c>
      <c r="C102" s="10" t="s">
        <v>18</v>
      </c>
      <c r="D102" s="10"/>
      <c r="E102" s="10" t="s">
        <v>63</v>
      </c>
      <c r="F102" s="10" t="s">
        <v>50</v>
      </c>
      <c r="G102" s="10">
        <v>39</v>
      </c>
      <c r="H102" s="10" t="s">
        <v>20</v>
      </c>
      <c r="I102" s="10" t="s">
        <v>21</v>
      </c>
      <c r="J102" s="10" t="s">
        <v>22</v>
      </c>
      <c r="K102" s="10" t="s">
        <v>23</v>
      </c>
      <c r="L102" s="10">
        <v>524700000</v>
      </c>
      <c r="M102" s="9" t="str">
        <f>+INDEX(index!$C$72:$C$79,MATCH(usda!$I102,index!$B$72:$B$79,0),1)</f>
        <v>Production</v>
      </c>
    </row>
    <row r="103" spans="1:13" hidden="1" x14ac:dyDescent="0.2">
      <c r="A103" s="10" t="s">
        <v>17</v>
      </c>
      <c r="B103" s="10">
        <v>2016</v>
      </c>
      <c r="C103" s="10" t="s">
        <v>18</v>
      </c>
      <c r="D103" s="10"/>
      <c r="E103" s="10" t="s">
        <v>63</v>
      </c>
      <c r="F103" s="10" t="s">
        <v>50</v>
      </c>
      <c r="G103" s="10">
        <v>39</v>
      </c>
      <c r="H103" s="10" t="s">
        <v>20</v>
      </c>
      <c r="I103" s="10" t="s">
        <v>24</v>
      </c>
      <c r="J103" s="10" t="s">
        <v>22</v>
      </c>
      <c r="K103" s="10" t="s">
        <v>23</v>
      </c>
      <c r="L103" s="10">
        <v>159</v>
      </c>
      <c r="M103" s="9" t="str">
        <f>+INDEX(index!$C$72:$C$79,MATCH(usda!$I103,index!$B$72:$B$79,0),1)</f>
        <v>Yield</v>
      </c>
    </row>
    <row r="104" spans="1:13" hidden="1" x14ac:dyDescent="0.2">
      <c r="A104" s="10" t="s">
        <v>17</v>
      </c>
      <c r="B104" s="10">
        <v>2016</v>
      </c>
      <c r="C104" s="10" t="s">
        <v>18</v>
      </c>
      <c r="D104" s="10"/>
      <c r="E104" s="10" t="s">
        <v>63</v>
      </c>
      <c r="F104" s="10" t="s">
        <v>50</v>
      </c>
      <c r="G104" s="10">
        <v>39</v>
      </c>
      <c r="H104" s="10" t="s">
        <v>25</v>
      </c>
      <c r="I104" s="10" t="s">
        <v>26</v>
      </c>
      <c r="J104" s="10" t="s">
        <v>22</v>
      </c>
      <c r="K104" s="10" t="s">
        <v>23</v>
      </c>
      <c r="L104" s="10">
        <v>263780000</v>
      </c>
      <c r="M104" s="9" t="str">
        <f>+INDEX(index!$C$72:$C$79,MATCH(usda!$I104,index!$B$72:$B$79,0),1)</f>
        <v>Production</v>
      </c>
    </row>
    <row r="105" spans="1:13" hidden="1" x14ac:dyDescent="0.2">
      <c r="A105" s="10" t="s">
        <v>17</v>
      </c>
      <c r="B105" s="10">
        <v>2016</v>
      </c>
      <c r="C105" s="10" t="s">
        <v>18</v>
      </c>
      <c r="D105" s="10"/>
      <c r="E105" s="10" t="s">
        <v>63</v>
      </c>
      <c r="F105" s="10" t="s">
        <v>50</v>
      </c>
      <c r="G105" s="10">
        <v>39</v>
      </c>
      <c r="H105" s="10" t="s">
        <v>25</v>
      </c>
      <c r="I105" s="10" t="s">
        <v>27</v>
      </c>
      <c r="J105" s="10" t="s">
        <v>22</v>
      </c>
      <c r="K105" s="10" t="s">
        <v>23</v>
      </c>
      <c r="L105" s="10">
        <v>54.5</v>
      </c>
      <c r="M105" s="9" t="str">
        <f>+INDEX(index!$C$72:$C$79,MATCH(usda!$I105,index!$B$72:$B$79,0),1)</f>
        <v>Yield</v>
      </c>
    </row>
    <row r="106" spans="1:13" hidden="1" x14ac:dyDescent="0.2">
      <c r="A106" s="10" t="s">
        <v>17</v>
      </c>
      <c r="B106" s="10">
        <v>2016</v>
      </c>
      <c r="C106" s="10" t="s">
        <v>18</v>
      </c>
      <c r="D106" s="10"/>
      <c r="E106" s="10" t="s">
        <v>63</v>
      </c>
      <c r="F106" s="10" t="s">
        <v>51</v>
      </c>
      <c r="G106" s="10">
        <v>40</v>
      </c>
      <c r="H106" s="10" t="s">
        <v>20</v>
      </c>
      <c r="I106" s="10" t="s">
        <v>21</v>
      </c>
      <c r="J106" s="10" t="s">
        <v>22</v>
      </c>
      <c r="K106" s="10" t="s">
        <v>23</v>
      </c>
      <c r="L106" s="10">
        <v>42350000</v>
      </c>
      <c r="M106" s="9" t="str">
        <f>+INDEX(index!$C$72:$C$79,MATCH(usda!$I106,index!$B$72:$B$79,0),1)</f>
        <v>Production</v>
      </c>
    </row>
    <row r="107" spans="1:13" hidden="1" x14ac:dyDescent="0.2">
      <c r="A107" s="10" t="s">
        <v>17</v>
      </c>
      <c r="B107" s="10">
        <v>2016</v>
      </c>
      <c r="C107" s="10" t="s">
        <v>18</v>
      </c>
      <c r="D107" s="10"/>
      <c r="E107" s="10" t="s">
        <v>63</v>
      </c>
      <c r="F107" s="10" t="s">
        <v>51</v>
      </c>
      <c r="G107" s="10">
        <v>40</v>
      </c>
      <c r="H107" s="10" t="s">
        <v>20</v>
      </c>
      <c r="I107" s="10" t="s">
        <v>24</v>
      </c>
      <c r="J107" s="10" t="s">
        <v>22</v>
      </c>
      <c r="K107" s="10" t="s">
        <v>23</v>
      </c>
      <c r="L107" s="10">
        <v>121</v>
      </c>
      <c r="M107" s="9" t="str">
        <f>+INDEX(index!$C$72:$C$79,MATCH(usda!$I107,index!$B$72:$B$79,0),1)</f>
        <v>Yield</v>
      </c>
    </row>
    <row r="108" spans="1:13" hidden="1" x14ac:dyDescent="0.2">
      <c r="A108" s="10" t="s">
        <v>17</v>
      </c>
      <c r="B108" s="10">
        <v>2016</v>
      </c>
      <c r="C108" s="10" t="s">
        <v>18</v>
      </c>
      <c r="D108" s="10"/>
      <c r="E108" s="10" t="s">
        <v>63</v>
      </c>
      <c r="F108" s="10" t="s">
        <v>51</v>
      </c>
      <c r="G108" s="10">
        <v>40</v>
      </c>
      <c r="H108" s="10" t="s">
        <v>25</v>
      </c>
      <c r="I108" s="10" t="s">
        <v>26</v>
      </c>
      <c r="J108" s="10" t="s">
        <v>22</v>
      </c>
      <c r="K108" s="10" t="s">
        <v>23</v>
      </c>
      <c r="L108" s="10">
        <v>13630000</v>
      </c>
      <c r="M108" s="9" t="str">
        <f>+INDEX(index!$C$72:$C$79,MATCH(usda!$I108,index!$B$72:$B$79,0),1)</f>
        <v>Production</v>
      </c>
    </row>
    <row r="109" spans="1:13" hidden="1" x14ac:dyDescent="0.2">
      <c r="A109" s="10" t="s">
        <v>17</v>
      </c>
      <c r="B109" s="10">
        <v>2016</v>
      </c>
      <c r="C109" s="10" t="s">
        <v>18</v>
      </c>
      <c r="D109" s="10"/>
      <c r="E109" s="10" t="s">
        <v>63</v>
      </c>
      <c r="F109" s="10" t="s">
        <v>51</v>
      </c>
      <c r="G109" s="10">
        <v>40</v>
      </c>
      <c r="H109" s="10" t="s">
        <v>25</v>
      </c>
      <c r="I109" s="10" t="s">
        <v>27</v>
      </c>
      <c r="J109" s="10" t="s">
        <v>22</v>
      </c>
      <c r="K109" s="10" t="s">
        <v>23</v>
      </c>
      <c r="L109" s="10">
        <v>29</v>
      </c>
      <c r="M109" s="9" t="str">
        <f>+INDEX(index!$C$72:$C$79,MATCH(usda!$I109,index!$B$72:$B$79,0),1)</f>
        <v>Yield</v>
      </c>
    </row>
    <row r="110" spans="1:13" hidden="1" x14ac:dyDescent="0.2">
      <c r="A110" s="10" t="s">
        <v>17</v>
      </c>
      <c r="B110" s="10">
        <v>2016</v>
      </c>
      <c r="C110" s="10" t="s">
        <v>18</v>
      </c>
      <c r="D110" s="10"/>
      <c r="E110" s="10" t="s">
        <v>63</v>
      </c>
      <c r="F110" s="10" t="s">
        <v>68</v>
      </c>
      <c r="G110" s="10">
        <v>41</v>
      </c>
      <c r="H110" s="10" t="s">
        <v>20</v>
      </c>
      <c r="I110" s="10" t="s">
        <v>21</v>
      </c>
      <c r="J110" s="10" t="s">
        <v>22</v>
      </c>
      <c r="K110" s="10" t="s">
        <v>23</v>
      </c>
      <c r="L110" s="10">
        <v>8970000</v>
      </c>
      <c r="M110" s="9" t="str">
        <f>+INDEX(index!$C$72:$C$79,MATCH(usda!$I110,index!$B$72:$B$79,0),1)</f>
        <v>Production</v>
      </c>
    </row>
    <row r="111" spans="1:13" hidden="1" x14ac:dyDescent="0.2">
      <c r="A111" s="10" t="s">
        <v>17</v>
      </c>
      <c r="B111" s="10">
        <v>2016</v>
      </c>
      <c r="C111" s="10" t="s">
        <v>18</v>
      </c>
      <c r="D111" s="10"/>
      <c r="E111" s="10" t="s">
        <v>63</v>
      </c>
      <c r="F111" s="10" t="s">
        <v>68</v>
      </c>
      <c r="G111" s="10">
        <v>41</v>
      </c>
      <c r="H111" s="10" t="s">
        <v>20</v>
      </c>
      <c r="I111" s="10" t="s">
        <v>24</v>
      </c>
      <c r="J111" s="10" t="s">
        <v>22</v>
      </c>
      <c r="K111" s="10" t="s">
        <v>23</v>
      </c>
      <c r="L111" s="10">
        <v>230</v>
      </c>
      <c r="M111" s="9" t="str">
        <f>+INDEX(index!$C$72:$C$79,MATCH(usda!$I111,index!$B$72:$B$79,0),1)</f>
        <v>Yield</v>
      </c>
    </row>
    <row r="112" spans="1:13" hidden="1" x14ac:dyDescent="0.2">
      <c r="A112" s="10" t="s">
        <v>17</v>
      </c>
      <c r="B112" s="10">
        <v>2016</v>
      </c>
      <c r="C112" s="10" t="s">
        <v>18</v>
      </c>
      <c r="D112" s="10"/>
      <c r="E112" s="10" t="s">
        <v>63</v>
      </c>
      <c r="F112" s="10" t="s">
        <v>69</v>
      </c>
      <c r="G112" s="10"/>
      <c r="H112" s="10" t="s">
        <v>20</v>
      </c>
      <c r="I112" s="10" t="s">
        <v>21</v>
      </c>
      <c r="J112" s="10" t="s">
        <v>22</v>
      </c>
      <c r="K112" s="10" t="s">
        <v>23</v>
      </c>
      <c r="L112" s="10">
        <v>0</v>
      </c>
      <c r="M112" s="9" t="str">
        <f>+INDEX(index!$C$72:$C$79,MATCH(usda!$I112,index!$B$72:$B$79,0),1)</f>
        <v>Production</v>
      </c>
    </row>
    <row r="113" spans="1:13" hidden="1" x14ac:dyDescent="0.2">
      <c r="A113" s="10" t="s">
        <v>17</v>
      </c>
      <c r="B113" s="10">
        <v>2016</v>
      </c>
      <c r="C113" s="10" t="s">
        <v>18</v>
      </c>
      <c r="D113" s="10"/>
      <c r="E113" s="10" t="s">
        <v>63</v>
      </c>
      <c r="F113" s="10" t="s">
        <v>69</v>
      </c>
      <c r="G113" s="10"/>
      <c r="H113" s="10" t="s">
        <v>20</v>
      </c>
      <c r="I113" s="10" t="s">
        <v>24</v>
      </c>
      <c r="J113" s="10" t="s">
        <v>22</v>
      </c>
      <c r="K113" s="10" t="s">
        <v>23</v>
      </c>
      <c r="L113" s="10">
        <v>0</v>
      </c>
      <c r="M113" s="9" t="str">
        <f>+INDEX(index!$C$72:$C$79,MATCH(usda!$I113,index!$B$72:$B$79,0),1)</f>
        <v>Yield</v>
      </c>
    </row>
    <row r="114" spans="1:13" hidden="1" x14ac:dyDescent="0.2">
      <c r="A114" s="10" t="s">
        <v>17</v>
      </c>
      <c r="B114" s="10">
        <v>2016</v>
      </c>
      <c r="C114" s="10" t="s">
        <v>18</v>
      </c>
      <c r="D114" s="10"/>
      <c r="E114" s="10" t="s">
        <v>63</v>
      </c>
      <c r="F114" s="10" t="s">
        <v>69</v>
      </c>
      <c r="G114" s="10"/>
      <c r="H114" s="10" t="s">
        <v>25</v>
      </c>
      <c r="I114" s="10" t="s">
        <v>26</v>
      </c>
      <c r="J114" s="10" t="s">
        <v>22</v>
      </c>
      <c r="K114" s="10" t="s">
        <v>23</v>
      </c>
      <c r="L114" s="10">
        <v>0</v>
      </c>
      <c r="M114" s="9" t="str">
        <f>+INDEX(index!$C$72:$C$79,MATCH(usda!$I114,index!$B$72:$B$79,0),1)</f>
        <v>Production</v>
      </c>
    </row>
    <row r="115" spans="1:13" hidden="1" x14ac:dyDescent="0.2">
      <c r="A115" s="10" t="s">
        <v>17</v>
      </c>
      <c r="B115" s="10">
        <v>2016</v>
      </c>
      <c r="C115" s="10" t="s">
        <v>18</v>
      </c>
      <c r="D115" s="10"/>
      <c r="E115" s="10" t="s">
        <v>63</v>
      </c>
      <c r="F115" s="10" t="s">
        <v>69</v>
      </c>
      <c r="G115" s="10"/>
      <c r="H115" s="10" t="s">
        <v>25</v>
      </c>
      <c r="I115" s="10" t="s">
        <v>27</v>
      </c>
      <c r="J115" s="10" t="s">
        <v>22</v>
      </c>
      <c r="K115" s="10" t="s">
        <v>23</v>
      </c>
      <c r="L115" s="10">
        <v>0</v>
      </c>
      <c r="M115" s="9" t="str">
        <f>+INDEX(index!$C$72:$C$79,MATCH(usda!$I115,index!$B$72:$B$79,0),1)</f>
        <v>Yield</v>
      </c>
    </row>
    <row r="116" spans="1:13" hidden="1" x14ac:dyDescent="0.2">
      <c r="A116" s="10" t="s">
        <v>17</v>
      </c>
      <c r="B116" s="10">
        <v>2016</v>
      </c>
      <c r="C116" s="10" t="s">
        <v>18</v>
      </c>
      <c r="D116" s="10"/>
      <c r="E116" s="10" t="s">
        <v>63</v>
      </c>
      <c r="F116" s="10" t="s">
        <v>52</v>
      </c>
      <c r="G116" s="10">
        <v>42</v>
      </c>
      <c r="H116" s="10" t="s">
        <v>20</v>
      </c>
      <c r="I116" s="10" t="s">
        <v>21</v>
      </c>
      <c r="J116" s="10" t="s">
        <v>22</v>
      </c>
      <c r="K116" s="10" t="s">
        <v>23</v>
      </c>
      <c r="L116" s="10">
        <v>122550000</v>
      </c>
      <c r="M116" s="9" t="str">
        <f>+INDEX(index!$C$72:$C$79,MATCH(usda!$I116,index!$B$72:$B$79,0),1)</f>
        <v>Production</v>
      </c>
    </row>
    <row r="117" spans="1:13" hidden="1" x14ac:dyDescent="0.2">
      <c r="A117" s="10" t="s">
        <v>17</v>
      </c>
      <c r="B117" s="10">
        <v>2016</v>
      </c>
      <c r="C117" s="10" t="s">
        <v>18</v>
      </c>
      <c r="D117" s="10"/>
      <c r="E117" s="10" t="s">
        <v>63</v>
      </c>
      <c r="F117" s="10" t="s">
        <v>52</v>
      </c>
      <c r="G117" s="10">
        <v>42</v>
      </c>
      <c r="H117" s="10" t="s">
        <v>20</v>
      </c>
      <c r="I117" s="10" t="s">
        <v>24</v>
      </c>
      <c r="J117" s="10" t="s">
        <v>22</v>
      </c>
      <c r="K117" s="10" t="s">
        <v>23</v>
      </c>
      <c r="L117" s="10">
        <v>129</v>
      </c>
      <c r="M117" s="9" t="str">
        <f>+INDEX(index!$C$72:$C$79,MATCH(usda!$I117,index!$B$72:$B$79,0),1)</f>
        <v>Yield</v>
      </c>
    </row>
    <row r="118" spans="1:13" hidden="1" x14ac:dyDescent="0.2">
      <c r="A118" s="10" t="s">
        <v>17</v>
      </c>
      <c r="B118" s="10">
        <v>2016</v>
      </c>
      <c r="C118" s="10" t="s">
        <v>18</v>
      </c>
      <c r="D118" s="10"/>
      <c r="E118" s="10" t="s">
        <v>63</v>
      </c>
      <c r="F118" s="10" t="s">
        <v>52</v>
      </c>
      <c r="G118" s="10">
        <v>42</v>
      </c>
      <c r="H118" s="10" t="s">
        <v>25</v>
      </c>
      <c r="I118" s="10" t="s">
        <v>26</v>
      </c>
      <c r="J118" s="10" t="s">
        <v>22</v>
      </c>
      <c r="K118" s="10" t="s">
        <v>23</v>
      </c>
      <c r="L118" s="10">
        <v>26180000</v>
      </c>
      <c r="M118" s="9" t="str">
        <f>+INDEX(index!$C$72:$C$79,MATCH(usda!$I118,index!$B$72:$B$79,0),1)</f>
        <v>Production</v>
      </c>
    </row>
    <row r="119" spans="1:13" hidden="1" x14ac:dyDescent="0.2">
      <c r="A119" s="10" t="s">
        <v>17</v>
      </c>
      <c r="B119" s="10">
        <v>2016</v>
      </c>
      <c r="C119" s="10" t="s">
        <v>18</v>
      </c>
      <c r="D119" s="10"/>
      <c r="E119" s="10" t="s">
        <v>63</v>
      </c>
      <c r="F119" s="10" t="s">
        <v>52</v>
      </c>
      <c r="G119" s="10">
        <v>42</v>
      </c>
      <c r="H119" s="10" t="s">
        <v>25</v>
      </c>
      <c r="I119" s="10" t="s">
        <v>27</v>
      </c>
      <c r="J119" s="10" t="s">
        <v>22</v>
      </c>
      <c r="K119" s="10" t="s">
        <v>23</v>
      </c>
      <c r="L119" s="10">
        <v>44</v>
      </c>
      <c r="M119" s="9" t="str">
        <f>+INDEX(index!$C$72:$C$79,MATCH(usda!$I119,index!$B$72:$B$79,0),1)</f>
        <v>Yield</v>
      </c>
    </row>
    <row r="120" spans="1:13" hidden="1" x14ac:dyDescent="0.2">
      <c r="A120" s="10" t="s">
        <v>17</v>
      </c>
      <c r="B120" s="10">
        <v>2016</v>
      </c>
      <c r="C120" s="10" t="s">
        <v>18</v>
      </c>
      <c r="D120" s="10"/>
      <c r="E120" s="10" t="s">
        <v>63</v>
      </c>
      <c r="F120" s="10" t="s">
        <v>53</v>
      </c>
      <c r="G120" s="10">
        <v>45</v>
      </c>
      <c r="H120" s="10" t="s">
        <v>20</v>
      </c>
      <c r="I120" s="10" t="s">
        <v>21</v>
      </c>
      <c r="J120" s="10" t="s">
        <v>22</v>
      </c>
      <c r="K120" s="10" t="s">
        <v>23</v>
      </c>
      <c r="L120" s="10">
        <v>44450000</v>
      </c>
      <c r="M120" s="9" t="str">
        <f>+INDEX(index!$C$72:$C$79,MATCH(usda!$I120,index!$B$72:$B$79,0),1)</f>
        <v>Production</v>
      </c>
    </row>
    <row r="121" spans="1:13" hidden="1" x14ac:dyDescent="0.2">
      <c r="A121" s="10" t="s">
        <v>17</v>
      </c>
      <c r="B121" s="10">
        <v>2016</v>
      </c>
      <c r="C121" s="10" t="s">
        <v>18</v>
      </c>
      <c r="D121" s="10"/>
      <c r="E121" s="10" t="s">
        <v>63</v>
      </c>
      <c r="F121" s="10" t="s">
        <v>53</v>
      </c>
      <c r="G121" s="10">
        <v>45</v>
      </c>
      <c r="H121" s="10" t="s">
        <v>20</v>
      </c>
      <c r="I121" s="10" t="s">
        <v>24</v>
      </c>
      <c r="J121" s="10" t="s">
        <v>22</v>
      </c>
      <c r="K121" s="10" t="s">
        <v>23</v>
      </c>
      <c r="L121" s="10">
        <v>127</v>
      </c>
      <c r="M121" s="9" t="str">
        <f>+INDEX(index!$C$72:$C$79,MATCH(usda!$I121,index!$B$72:$B$79,0),1)</f>
        <v>Yield</v>
      </c>
    </row>
    <row r="122" spans="1:13" hidden="1" x14ac:dyDescent="0.2">
      <c r="A122" s="10" t="s">
        <v>17</v>
      </c>
      <c r="B122" s="10">
        <v>2016</v>
      </c>
      <c r="C122" s="10" t="s">
        <v>18</v>
      </c>
      <c r="D122" s="10"/>
      <c r="E122" s="10" t="s">
        <v>63</v>
      </c>
      <c r="F122" s="10" t="s">
        <v>53</v>
      </c>
      <c r="G122" s="10">
        <v>45</v>
      </c>
      <c r="H122" s="10" t="s">
        <v>25</v>
      </c>
      <c r="I122" s="10" t="s">
        <v>26</v>
      </c>
      <c r="J122" s="10" t="s">
        <v>22</v>
      </c>
      <c r="K122" s="10" t="s">
        <v>23</v>
      </c>
      <c r="L122" s="10">
        <v>12555000</v>
      </c>
      <c r="M122" s="9" t="str">
        <f>+INDEX(index!$C$72:$C$79,MATCH(usda!$I122,index!$B$72:$B$79,0),1)</f>
        <v>Production</v>
      </c>
    </row>
    <row r="123" spans="1:13" hidden="1" x14ac:dyDescent="0.2">
      <c r="A123" s="10" t="s">
        <v>17</v>
      </c>
      <c r="B123" s="10">
        <v>2016</v>
      </c>
      <c r="C123" s="10" t="s">
        <v>18</v>
      </c>
      <c r="D123" s="10"/>
      <c r="E123" s="10" t="s">
        <v>63</v>
      </c>
      <c r="F123" s="10" t="s">
        <v>53</v>
      </c>
      <c r="G123" s="10">
        <v>45</v>
      </c>
      <c r="H123" s="10" t="s">
        <v>25</v>
      </c>
      <c r="I123" s="10" t="s">
        <v>27</v>
      </c>
      <c r="J123" s="10" t="s">
        <v>22</v>
      </c>
      <c r="K123" s="10" t="s">
        <v>23</v>
      </c>
      <c r="L123" s="10">
        <v>31</v>
      </c>
      <c r="M123" s="9" t="str">
        <f>+INDEX(index!$C$72:$C$79,MATCH(usda!$I123,index!$B$72:$B$79,0),1)</f>
        <v>Yield</v>
      </c>
    </row>
    <row r="124" spans="1:13" hidden="1" x14ac:dyDescent="0.2">
      <c r="A124" s="10" t="s">
        <v>17</v>
      </c>
      <c r="B124" s="10">
        <v>2016</v>
      </c>
      <c r="C124" s="10" t="s">
        <v>18</v>
      </c>
      <c r="D124" s="10"/>
      <c r="E124" s="10" t="s">
        <v>63</v>
      </c>
      <c r="F124" s="10" t="s">
        <v>54</v>
      </c>
      <c r="G124" s="10">
        <v>46</v>
      </c>
      <c r="H124" s="10" t="s">
        <v>20</v>
      </c>
      <c r="I124" s="10" t="s">
        <v>21</v>
      </c>
      <c r="J124" s="10" t="s">
        <v>22</v>
      </c>
      <c r="K124" s="10" t="s">
        <v>23</v>
      </c>
      <c r="L124" s="10">
        <v>825930000</v>
      </c>
      <c r="M124" s="9" t="str">
        <f>+INDEX(index!$C$72:$C$79,MATCH(usda!$I124,index!$B$72:$B$79,0),1)</f>
        <v>Production</v>
      </c>
    </row>
    <row r="125" spans="1:13" hidden="1" x14ac:dyDescent="0.2">
      <c r="A125" s="10" t="s">
        <v>17</v>
      </c>
      <c r="B125" s="10">
        <v>2016</v>
      </c>
      <c r="C125" s="10" t="s">
        <v>18</v>
      </c>
      <c r="D125" s="10"/>
      <c r="E125" s="10" t="s">
        <v>63</v>
      </c>
      <c r="F125" s="10" t="s">
        <v>54</v>
      </c>
      <c r="G125" s="10">
        <v>46</v>
      </c>
      <c r="H125" s="10" t="s">
        <v>20</v>
      </c>
      <c r="I125" s="10" t="s">
        <v>24</v>
      </c>
      <c r="J125" s="10" t="s">
        <v>22</v>
      </c>
      <c r="K125" s="10" t="s">
        <v>23</v>
      </c>
      <c r="L125" s="10">
        <v>161</v>
      </c>
      <c r="M125" s="9" t="str">
        <f>+INDEX(index!$C$72:$C$79,MATCH(usda!$I125,index!$B$72:$B$79,0),1)</f>
        <v>Yield</v>
      </c>
    </row>
    <row r="126" spans="1:13" hidden="1" x14ac:dyDescent="0.2">
      <c r="A126" s="10" t="s">
        <v>17</v>
      </c>
      <c r="B126" s="10">
        <v>2016</v>
      </c>
      <c r="C126" s="10" t="s">
        <v>18</v>
      </c>
      <c r="D126" s="10"/>
      <c r="E126" s="10" t="s">
        <v>63</v>
      </c>
      <c r="F126" s="10" t="s">
        <v>54</v>
      </c>
      <c r="G126" s="10">
        <v>46</v>
      </c>
      <c r="H126" s="10" t="s">
        <v>25</v>
      </c>
      <c r="I126" s="10" t="s">
        <v>26</v>
      </c>
      <c r="J126" s="10" t="s">
        <v>22</v>
      </c>
      <c r="K126" s="10" t="s">
        <v>23</v>
      </c>
      <c r="L126" s="10">
        <v>255915000</v>
      </c>
      <c r="M126" s="9" t="str">
        <f>+INDEX(index!$C$72:$C$79,MATCH(usda!$I126,index!$B$72:$B$79,0),1)</f>
        <v>Production</v>
      </c>
    </row>
    <row r="127" spans="1:13" hidden="1" x14ac:dyDescent="0.2">
      <c r="A127" s="10" t="s">
        <v>17</v>
      </c>
      <c r="B127" s="10">
        <v>2016</v>
      </c>
      <c r="C127" s="10" t="s">
        <v>18</v>
      </c>
      <c r="D127" s="10"/>
      <c r="E127" s="10" t="s">
        <v>63</v>
      </c>
      <c r="F127" s="10" t="s">
        <v>54</v>
      </c>
      <c r="G127" s="10">
        <v>46</v>
      </c>
      <c r="H127" s="10" t="s">
        <v>25</v>
      </c>
      <c r="I127" s="10" t="s">
        <v>27</v>
      </c>
      <c r="J127" s="10" t="s">
        <v>22</v>
      </c>
      <c r="K127" s="10" t="s">
        <v>23</v>
      </c>
      <c r="L127" s="10">
        <v>49.5</v>
      </c>
      <c r="M127" s="9" t="str">
        <f>+INDEX(index!$C$72:$C$79,MATCH(usda!$I127,index!$B$72:$B$79,0),1)</f>
        <v>Yield</v>
      </c>
    </row>
    <row r="128" spans="1:13" hidden="1" x14ac:dyDescent="0.2">
      <c r="A128" s="10" t="s">
        <v>17</v>
      </c>
      <c r="B128" s="10">
        <v>2016</v>
      </c>
      <c r="C128" s="10" t="s">
        <v>18</v>
      </c>
      <c r="D128" s="10"/>
      <c r="E128" s="10" t="s">
        <v>63</v>
      </c>
      <c r="F128" s="10" t="s">
        <v>55</v>
      </c>
      <c r="G128" s="10">
        <v>47</v>
      </c>
      <c r="H128" s="10" t="s">
        <v>20</v>
      </c>
      <c r="I128" s="10" t="s">
        <v>21</v>
      </c>
      <c r="J128" s="10" t="s">
        <v>22</v>
      </c>
      <c r="K128" s="10" t="s">
        <v>23</v>
      </c>
      <c r="L128" s="10">
        <v>125330000</v>
      </c>
      <c r="M128" s="9" t="str">
        <f>+INDEX(index!$C$72:$C$79,MATCH(usda!$I128,index!$B$72:$B$79,0),1)</f>
        <v>Production</v>
      </c>
    </row>
    <row r="129" spans="1:13" hidden="1" x14ac:dyDescent="0.2">
      <c r="A129" s="10" t="s">
        <v>17</v>
      </c>
      <c r="B129" s="10">
        <v>2016</v>
      </c>
      <c r="C129" s="10" t="s">
        <v>18</v>
      </c>
      <c r="D129" s="10"/>
      <c r="E129" s="10" t="s">
        <v>63</v>
      </c>
      <c r="F129" s="10" t="s">
        <v>55</v>
      </c>
      <c r="G129" s="10">
        <v>47</v>
      </c>
      <c r="H129" s="10" t="s">
        <v>20</v>
      </c>
      <c r="I129" s="10" t="s">
        <v>24</v>
      </c>
      <c r="J129" s="10" t="s">
        <v>22</v>
      </c>
      <c r="K129" s="10" t="s">
        <v>23</v>
      </c>
      <c r="L129" s="10">
        <v>151</v>
      </c>
      <c r="M129" s="9" t="str">
        <f>+INDEX(index!$C$72:$C$79,MATCH(usda!$I129,index!$B$72:$B$79,0),1)</f>
        <v>Yield</v>
      </c>
    </row>
    <row r="130" spans="1:13" hidden="1" x14ac:dyDescent="0.2">
      <c r="A130" s="10" t="s">
        <v>17</v>
      </c>
      <c r="B130" s="10">
        <v>2016</v>
      </c>
      <c r="C130" s="10" t="s">
        <v>18</v>
      </c>
      <c r="D130" s="10"/>
      <c r="E130" s="10" t="s">
        <v>63</v>
      </c>
      <c r="F130" s="10" t="s">
        <v>55</v>
      </c>
      <c r="G130" s="10">
        <v>47</v>
      </c>
      <c r="H130" s="10" t="s">
        <v>25</v>
      </c>
      <c r="I130" s="10" t="s">
        <v>26</v>
      </c>
      <c r="J130" s="10" t="s">
        <v>22</v>
      </c>
      <c r="K130" s="10" t="s">
        <v>23</v>
      </c>
      <c r="L130" s="10">
        <v>73350000</v>
      </c>
      <c r="M130" s="9" t="str">
        <f>+INDEX(index!$C$72:$C$79,MATCH(usda!$I130,index!$B$72:$B$79,0),1)</f>
        <v>Production</v>
      </c>
    </row>
    <row r="131" spans="1:13" hidden="1" x14ac:dyDescent="0.2">
      <c r="A131" s="10" t="s">
        <v>17</v>
      </c>
      <c r="B131" s="10">
        <v>2016</v>
      </c>
      <c r="C131" s="10" t="s">
        <v>18</v>
      </c>
      <c r="D131" s="10"/>
      <c r="E131" s="10" t="s">
        <v>63</v>
      </c>
      <c r="F131" s="10" t="s">
        <v>55</v>
      </c>
      <c r="G131" s="10">
        <v>47</v>
      </c>
      <c r="H131" s="10" t="s">
        <v>25</v>
      </c>
      <c r="I131" s="10" t="s">
        <v>27</v>
      </c>
      <c r="J131" s="10" t="s">
        <v>22</v>
      </c>
      <c r="K131" s="10" t="s">
        <v>23</v>
      </c>
      <c r="L131" s="10">
        <v>45</v>
      </c>
      <c r="M131" s="9" t="str">
        <f>+INDEX(index!$C$72:$C$79,MATCH(usda!$I131,index!$B$72:$B$79,0),1)</f>
        <v>Yield</v>
      </c>
    </row>
    <row r="132" spans="1:13" hidden="1" x14ac:dyDescent="0.2">
      <c r="A132" s="10" t="s">
        <v>17</v>
      </c>
      <c r="B132" s="10">
        <v>2016</v>
      </c>
      <c r="C132" s="10" t="s">
        <v>18</v>
      </c>
      <c r="D132" s="10"/>
      <c r="E132" s="10" t="s">
        <v>63</v>
      </c>
      <c r="F132" s="10" t="s">
        <v>56</v>
      </c>
      <c r="G132" s="10">
        <v>48</v>
      </c>
      <c r="H132" s="10" t="s">
        <v>20</v>
      </c>
      <c r="I132" s="10" t="s">
        <v>21</v>
      </c>
      <c r="J132" s="10" t="s">
        <v>22</v>
      </c>
      <c r="K132" s="10" t="s">
        <v>23</v>
      </c>
      <c r="L132" s="10">
        <v>323850000</v>
      </c>
      <c r="M132" s="9" t="str">
        <f>+INDEX(index!$C$72:$C$79,MATCH(usda!$I132,index!$B$72:$B$79,0),1)</f>
        <v>Production</v>
      </c>
    </row>
    <row r="133" spans="1:13" hidden="1" x14ac:dyDescent="0.2">
      <c r="A133" s="10" t="s">
        <v>17</v>
      </c>
      <c r="B133" s="10">
        <v>2016</v>
      </c>
      <c r="C133" s="10" t="s">
        <v>18</v>
      </c>
      <c r="D133" s="10"/>
      <c r="E133" s="10" t="s">
        <v>63</v>
      </c>
      <c r="F133" s="10" t="s">
        <v>56</v>
      </c>
      <c r="G133" s="10">
        <v>48</v>
      </c>
      <c r="H133" s="10" t="s">
        <v>20</v>
      </c>
      <c r="I133" s="10" t="s">
        <v>24</v>
      </c>
      <c r="J133" s="10" t="s">
        <v>22</v>
      </c>
      <c r="K133" s="10" t="s">
        <v>23</v>
      </c>
      <c r="L133" s="10">
        <v>127</v>
      </c>
      <c r="M133" s="9" t="str">
        <f>+INDEX(index!$C$72:$C$79,MATCH(usda!$I133,index!$B$72:$B$79,0),1)</f>
        <v>Yield</v>
      </c>
    </row>
    <row r="134" spans="1:13" hidden="1" x14ac:dyDescent="0.2">
      <c r="A134" s="10" t="s">
        <v>17</v>
      </c>
      <c r="B134" s="10">
        <v>2016</v>
      </c>
      <c r="C134" s="10" t="s">
        <v>18</v>
      </c>
      <c r="D134" s="10"/>
      <c r="E134" s="10" t="s">
        <v>63</v>
      </c>
      <c r="F134" s="10" t="s">
        <v>56</v>
      </c>
      <c r="G134" s="10">
        <v>48</v>
      </c>
      <c r="H134" s="10" t="s">
        <v>25</v>
      </c>
      <c r="I134" s="10" t="s">
        <v>26</v>
      </c>
      <c r="J134" s="10" t="s">
        <v>22</v>
      </c>
      <c r="K134" s="10" t="s">
        <v>23</v>
      </c>
      <c r="L134" s="10">
        <v>4495000</v>
      </c>
      <c r="M134" s="9" t="str">
        <f>+INDEX(index!$C$72:$C$79,MATCH(usda!$I134,index!$B$72:$B$79,0),1)</f>
        <v>Production</v>
      </c>
    </row>
    <row r="135" spans="1:13" hidden="1" x14ac:dyDescent="0.2">
      <c r="A135" s="10" t="s">
        <v>17</v>
      </c>
      <c r="B135" s="10">
        <v>2016</v>
      </c>
      <c r="C135" s="10" t="s">
        <v>18</v>
      </c>
      <c r="D135" s="10"/>
      <c r="E135" s="10" t="s">
        <v>63</v>
      </c>
      <c r="F135" s="10" t="s">
        <v>56</v>
      </c>
      <c r="G135" s="10">
        <v>48</v>
      </c>
      <c r="H135" s="10" t="s">
        <v>25</v>
      </c>
      <c r="I135" s="10" t="s">
        <v>27</v>
      </c>
      <c r="J135" s="10" t="s">
        <v>22</v>
      </c>
      <c r="K135" s="10" t="s">
        <v>23</v>
      </c>
      <c r="L135" s="10">
        <v>31</v>
      </c>
      <c r="M135" s="9" t="str">
        <f>+INDEX(index!$C$72:$C$79,MATCH(usda!$I135,index!$B$72:$B$79,0),1)</f>
        <v>Yield</v>
      </c>
    </row>
    <row r="136" spans="1:13" hidden="1" x14ac:dyDescent="0.2">
      <c r="A136" s="10" t="s">
        <v>17</v>
      </c>
      <c r="B136" s="10">
        <v>2016</v>
      </c>
      <c r="C136" s="10" t="s">
        <v>18</v>
      </c>
      <c r="D136" s="10"/>
      <c r="E136" s="10" t="s">
        <v>63</v>
      </c>
      <c r="F136" s="10" t="s">
        <v>70</v>
      </c>
      <c r="G136" s="10">
        <v>49</v>
      </c>
      <c r="H136" s="10" t="s">
        <v>20</v>
      </c>
      <c r="I136" s="10" t="s">
        <v>21</v>
      </c>
      <c r="J136" s="10" t="s">
        <v>22</v>
      </c>
      <c r="K136" s="10" t="s">
        <v>23</v>
      </c>
      <c r="L136" s="10">
        <v>5075000</v>
      </c>
      <c r="M136" s="9" t="str">
        <f>+INDEX(index!$C$72:$C$79,MATCH(usda!$I136,index!$B$72:$B$79,0),1)</f>
        <v>Production</v>
      </c>
    </row>
    <row r="137" spans="1:13" hidden="1" x14ac:dyDescent="0.2">
      <c r="A137" s="10" t="s">
        <v>17</v>
      </c>
      <c r="B137" s="10">
        <v>2016</v>
      </c>
      <c r="C137" s="10" t="s">
        <v>18</v>
      </c>
      <c r="D137" s="10"/>
      <c r="E137" s="10" t="s">
        <v>63</v>
      </c>
      <c r="F137" s="10" t="s">
        <v>70</v>
      </c>
      <c r="G137" s="10">
        <v>49</v>
      </c>
      <c r="H137" s="10" t="s">
        <v>20</v>
      </c>
      <c r="I137" s="10" t="s">
        <v>24</v>
      </c>
      <c r="J137" s="10" t="s">
        <v>22</v>
      </c>
      <c r="K137" s="10" t="s">
        <v>23</v>
      </c>
      <c r="L137" s="10">
        <v>175</v>
      </c>
      <c r="M137" s="9" t="str">
        <f>+INDEX(index!$C$72:$C$79,MATCH(usda!$I137,index!$B$72:$B$79,0),1)</f>
        <v>Yield</v>
      </c>
    </row>
    <row r="138" spans="1:13" hidden="1" x14ac:dyDescent="0.2">
      <c r="A138" s="10" t="s">
        <v>17</v>
      </c>
      <c r="B138" s="10">
        <v>2016</v>
      </c>
      <c r="C138" s="10" t="s">
        <v>18</v>
      </c>
      <c r="D138" s="10"/>
      <c r="E138" s="10" t="s">
        <v>63</v>
      </c>
      <c r="F138" s="10" t="s">
        <v>57</v>
      </c>
      <c r="G138" s="10">
        <v>51</v>
      </c>
      <c r="H138" s="10" t="s">
        <v>20</v>
      </c>
      <c r="I138" s="10" t="s">
        <v>21</v>
      </c>
      <c r="J138" s="10" t="s">
        <v>22</v>
      </c>
      <c r="K138" s="10" t="s">
        <v>23</v>
      </c>
      <c r="L138" s="10">
        <v>50320000</v>
      </c>
      <c r="M138" s="9" t="str">
        <f>+INDEX(index!$C$72:$C$79,MATCH(usda!$I138,index!$B$72:$B$79,0),1)</f>
        <v>Production</v>
      </c>
    </row>
    <row r="139" spans="1:13" hidden="1" x14ac:dyDescent="0.2">
      <c r="A139" s="10" t="s">
        <v>17</v>
      </c>
      <c r="B139" s="10">
        <v>2016</v>
      </c>
      <c r="C139" s="10" t="s">
        <v>18</v>
      </c>
      <c r="D139" s="10"/>
      <c r="E139" s="10" t="s">
        <v>63</v>
      </c>
      <c r="F139" s="10" t="s">
        <v>57</v>
      </c>
      <c r="G139" s="10">
        <v>51</v>
      </c>
      <c r="H139" s="10" t="s">
        <v>20</v>
      </c>
      <c r="I139" s="10" t="s">
        <v>24</v>
      </c>
      <c r="J139" s="10" t="s">
        <v>22</v>
      </c>
      <c r="K139" s="10" t="s">
        <v>23</v>
      </c>
      <c r="L139" s="10">
        <v>148</v>
      </c>
      <c r="M139" s="9" t="str">
        <f>+INDEX(index!$C$72:$C$79,MATCH(usda!$I139,index!$B$72:$B$79,0),1)</f>
        <v>Yield</v>
      </c>
    </row>
    <row r="140" spans="1:13" hidden="1" x14ac:dyDescent="0.2">
      <c r="A140" s="10" t="s">
        <v>17</v>
      </c>
      <c r="B140" s="10">
        <v>2016</v>
      </c>
      <c r="C140" s="10" t="s">
        <v>18</v>
      </c>
      <c r="D140" s="10"/>
      <c r="E140" s="10" t="s">
        <v>63</v>
      </c>
      <c r="F140" s="10" t="s">
        <v>57</v>
      </c>
      <c r="G140" s="10">
        <v>51</v>
      </c>
      <c r="H140" s="10" t="s">
        <v>25</v>
      </c>
      <c r="I140" s="10" t="s">
        <v>26</v>
      </c>
      <c r="J140" s="10" t="s">
        <v>22</v>
      </c>
      <c r="K140" s="10" t="s">
        <v>23</v>
      </c>
      <c r="L140" s="10">
        <v>21600000</v>
      </c>
      <c r="M140" s="9" t="str">
        <f>+INDEX(index!$C$72:$C$79,MATCH(usda!$I140,index!$B$72:$B$79,0),1)</f>
        <v>Production</v>
      </c>
    </row>
    <row r="141" spans="1:13" hidden="1" x14ac:dyDescent="0.2">
      <c r="A141" s="10" t="s">
        <v>17</v>
      </c>
      <c r="B141" s="10">
        <v>2016</v>
      </c>
      <c r="C141" s="10" t="s">
        <v>18</v>
      </c>
      <c r="D141" s="10"/>
      <c r="E141" s="10" t="s">
        <v>63</v>
      </c>
      <c r="F141" s="10" t="s">
        <v>57</v>
      </c>
      <c r="G141" s="10">
        <v>51</v>
      </c>
      <c r="H141" s="10" t="s">
        <v>25</v>
      </c>
      <c r="I141" s="10" t="s">
        <v>27</v>
      </c>
      <c r="J141" s="10" t="s">
        <v>22</v>
      </c>
      <c r="K141" s="10" t="s">
        <v>23</v>
      </c>
      <c r="L141" s="10">
        <v>36</v>
      </c>
      <c r="M141" s="9" t="str">
        <f>+INDEX(index!$C$72:$C$79,MATCH(usda!$I141,index!$B$72:$B$79,0),1)</f>
        <v>Yield</v>
      </c>
    </row>
    <row r="142" spans="1:13" hidden="1" x14ac:dyDescent="0.2">
      <c r="A142" s="10" t="s">
        <v>17</v>
      </c>
      <c r="B142" s="10">
        <v>2016</v>
      </c>
      <c r="C142" s="10" t="s">
        <v>18</v>
      </c>
      <c r="D142" s="10"/>
      <c r="E142" s="10" t="s">
        <v>63</v>
      </c>
      <c r="F142" s="10" t="s">
        <v>58</v>
      </c>
      <c r="G142" s="10">
        <v>53</v>
      </c>
      <c r="H142" s="10" t="s">
        <v>20</v>
      </c>
      <c r="I142" s="10" t="s">
        <v>21</v>
      </c>
      <c r="J142" s="10" t="s">
        <v>22</v>
      </c>
      <c r="K142" s="10" t="s">
        <v>23</v>
      </c>
      <c r="L142" s="10">
        <v>19975000</v>
      </c>
      <c r="M142" s="9" t="str">
        <f>+INDEX(index!$C$72:$C$79,MATCH(usda!$I142,index!$B$72:$B$79,0),1)</f>
        <v>Production</v>
      </c>
    </row>
    <row r="143" spans="1:13" hidden="1" x14ac:dyDescent="0.2">
      <c r="A143" s="10" t="s">
        <v>17</v>
      </c>
      <c r="B143" s="10">
        <v>2016</v>
      </c>
      <c r="C143" s="10" t="s">
        <v>18</v>
      </c>
      <c r="D143" s="10"/>
      <c r="E143" s="10" t="s">
        <v>63</v>
      </c>
      <c r="F143" s="10" t="s">
        <v>58</v>
      </c>
      <c r="G143" s="10">
        <v>53</v>
      </c>
      <c r="H143" s="10" t="s">
        <v>20</v>
      </c>
      <c r="I143" s="10" t="s">
        <v>24</v>
      </c>
      <c r="J143" s="10" t="s">
        <v>22</v>
      </c>
      <c r="K143" s="10" t="s">
        <v>23</v>
      </c>
      <c r="L143" s="10">
        <v>235</v>
      </c>
      <c r="M143" s="9" t="str">
        <f>+INDEX(index!$C$72:$C$79,MATCH(usda!$I143,index!$B$72:$B$79,0),1)</f>
        <v>Yield</v>
      </c>
    </row>
    <row r="144" spans="1:13" hidden="1" x14ac:dyDescent="0.2">
      <c r="A144" s="10" t="s">
        <v>17</v>
      </c>
      <c r="B144" s="10">
        <v>2016</v>
      </c>
      <c r="C144" s="10" t="s">
        <v>18</v>
      </c>
      <c r="D144" s="10"/>
      <c r="E144" s="10" t="s">
        <v>63</v>
      </c>
      <c r="F144" s="10" t="s">
        <v>71</v>
      </c>
      <c r="G144" s="10">
        <v>54</v>
      </c>
      <c r="H144" s="10" t="s">
        <v>20</v>
      </c>
      <c r="I144" s="10" t="s">
        <v>21</v>
      </c>
      <c r="J144" s="10" t="s">
        <v>22</v>
      </c>
      <c r="K144" s="10" t="s">
        <v>23</v>
      </c>
      <c r="L144" s="10">
        <v>5075000</v>
      </c>
      <c r="M144" s="9" t="str">
        <f>+INDEX(index!$C$72:$C$79,MATCH(usda!$I144,index!$B$72:$B$79,0),1)</f>
        <v>Production</v>
      </c>
    </row>
    <row r="145" spans="1:13" hidden="1" x14ac:dyDescent="0.2">
      <c r="A145" s="10" t="s">
        <v>17</v>
      </c>
      <c r="B145" s="10">
        <v>2016</v>
      </c>
      <c r="C145" s="10" t="s">
        <v>18</v>
      </c>
      <c r="D145" s="10"/>
      <c r="E145" s="10" t="s">
        <v>63</v>
      </c>
      <c r="F145" s="10" t="s">
        <v>71</v>
      </c>
      <c r="G145" s="10">
        <v>54</v>
      </c>
      <c r="H145" s="10" t="s">
        <v>20</v>
      </c>
      <c r="I145" s="10" t="s">
        <v>24</v>
      </c>
      <c r="J145" s="10" t="s">
        <v>22</v>
      </c>
      <c r="K145" s="10" t="s">
        <v>23</v>
      </c>
      <c r="L145" s="10">
        <v>145</v>
      </c>
      <c r="M145" s="9" t="str">
        <f>+INDEX(index!$C$72:$C$79,MATCH(usda!$I145,index!$B$72:$B$79,0),1)</f>
        <v>Yield</v>
      </c>
    </row>
    <row r="146" spans="1:13" hidden="1" x14ac:dyDescent="0.2">
      <c r="A146" s="10" t="s">
        <v>17</v>
      </c>
      <c r="B146" s="10">
        <v>2016</v>
      </c>
      <c r="C146" s="10" t="s">
        <v>18</v>
      </c>
      <c r="D146" s="10"/>
      <c r="E146" s="10" t="s">
        <v>63</v>
      </c>
      <c r="F146" s="10" t="s">
        <v>71</v>
      </c>
      <c r="G146" s="10">
        <v>54</v>
      </c>
      <c r="H146" s="10" t="s">
        <v>25</v>
      </c>
      <c r="I146" s="10" t="s">
        <v>26</v>
      </c>
      <c r="J146" s="10" t="s">
        <v>22</v>
      </c>
      <c r="K146" s="10" t="s">
        <v>23</v>
      </c>
      <c r="L146" s="10">
        <v>1326000</v>
      </c>
      <c r="M146" s="9" t="str">
        <f>+INDEX(index!$C$72:$C$79,MATCH(usda!$I146,index!$B$72:$B$79,0),1)</f>
        <v>Production</v>
      </c>
    </row>
    <row r="147" spans="1:13" hidden="1" x14ac:dyDescent="0.2">
      <c r="A147" s="10" t="s">
        <v>17</v>
      </c>
      <c r="B147" s="10">
        <v>2016</v>
      </c>
      <c r="C147" s="10" t="s">
        <v>18</v>
      </c>
      <c r="D147" s="10"/>
      <c r="E147" s="10" t="s">
        <v>63</v>
      </c>
      <c r="F147" s="10" t="s">
        <v>71</v>
      </c>
      <c r="G147" s="10">
        <v>54</v>
      </c>
      <c r="H147" s="10" t="s">
        <v>25</v>
      </c>
      <c r="I147" s="10" t="s">
        <v>27</v>
      </c>
      <c r="J147" s="10" t="s">
        <v>22</v>
      </c>
      <c r="K147" s="10" t="s">
        <v>23</v>
      </c>
      <c r="L147" s="10">
        <v>51</v>
      </c>
      <c r="M147" s="9" t="str">
        <f>+INDEX(index!$C$72:$C$79,MATCH(usda!$I147,index!$B$72:$B$79,0),1)</f>
        <v>Yield</v>
      </c>
    </row>
    <row r="148" spans="1:13" hidden="1" x14ac:dyDescent="0.2">
      <c r="A148" s="10" t="s">
        <v>17</v>
      </c>
      <c r="B148" s="10">
        <v>2016</v>
      </c>
      <c r="C148" s="10" t="s">
        <v>18</v>
      </c>
      <c r="D148" s="10"/>
      <c r="E148" s="10" t="s">
        <v>63</v>
      </c>
      <c r="F148" s="10" t="s">
        <v>59</v>
      </c>
      <c r="G148" s="10">
        <v>55</v>
      </c>
      <c r="H148" s="10" t="s">
        <v>20</v>
      </c>
      <c r="I148" s="10" t="s">
        <v>21</v>
      </c>
      <c r="J148" s="10" t="s">
        <v>22</v>
      </c>
      <c r="K148" s="10" t="s">
        <v>23</v>
      </c>
      <c r="L148" s="10">
        <v>573160000</v>
      </c>
      <c r="M148" s="9" t="str">
        <f>+INDEX(index!$C$72:$C$79,MATCH(usda!$I148,index!$B$72:$B$79,0),1)</f>
        <v>Production</v>
      </c>
    </row>
    <row r="149" spans="1:13" hidden="1" x14ac:dyDescent="0.2">
      <c r="A149" s="10" t="s">
        <v>17</v>
      </c>
      <c r="B149" s="10">
        <v>2016</v>
      </c>
      <c r="C149" s="10" t="s">
        <v>18</v>
      </c>
      <c r="D149" s="10"/>
      <c r="E149" s="10" t="s">
        <v>63</v>
      </c>
      <c r="F149" s="10" t="s">
        <v>59</v>
      </c>
      <c r="G149" s="10">
        <v>55</v>
      </c>
      <c r="H149" s="10" t="s">
        <v>20</v>
      </c>
      <c r="I149" s="10" t="s">
        <v>24</v>
      </c>
      <c r="J149" s="10" t="s">
        <v>22</v>
      </c>
      <c r="K149" s="10" t="s">
        <v>23</v>
      </c>
      <c r="L149" s="10">
        <v>178</v>
      </c>
      <c r="M149" s="9" t="str">
        <f>+INDEX(index!$C$72:$C$79,MATCH(usda!$I149,index!$B$72:$B$79,0),1)</f>
        <v>Yield</v>
      </c>
    </row>
    <row r="150" spans="1:13" hidden="1" x14ac:dyDescent="0.2">
      <c r="A150" s="10" t="s">
        <v>17</v>
      </c>
      <c r="B150" s="10">
        <v>2016</v>
      </c>
      <c r="C150" s="10" t="s">
        <v>18</v>
      </c>
      <c r="D150" s="10"/>
      <c r="E150" s="10" t="s">
        <v>63</v>
      </c>
      <c r="F150" s="10" t="s">
        <v>59</v>
      </c>
      <c r="G150" s="10">
        <v>55</v>
      </c>
      <c r="H150" s="10" t="s">
        <v>25</v>
      </c>
      <c r="I150" s="10" t="s">
        <v>26</v>
      </c>
      <c r="J150" s="10" t="s">
        <v>22</v>
      </c>
      <c r="K150" s="10" t="s">
        <v>23</v>
      </c>
      <c r="L150" s="10">
        <v>107250000</v>
      </c>
      <c r="M150" s="9" t="str">
        <f>+INDEX(index!$C$72:$C$79,MATCH(usda!$I150,index!$B$72:$B$79,0),1)</f>
        <v>Production</v>
      </c>
    </row>
    <row r="151" spans="1:13" hidden="1" x14ac:dyDescent="0.2">
      <c r="A151" s="10" t="s">
        <v>17</v>
      </c>
      <c r="B151" s="10">
        <v>2016</v>
      </c>
      <c r="C151" s="10" t="s">
        <v>18</v>
      </c>
      <c r="D151" s="10"/>
      <c r="E151" s="10" t="s">
        <v>63</v>
      </c>
      <c r="F151" s="10" t="s">
        <v>59</v>
      </c>
      <c r="G151" s="10">
        <v>55</v>
      </c>
      <c r="H151" s="10" t="s">
        <v>25</v>
      </c>
      <c r="I151" s="10" t="s">
        <v>27</v>
      </c>
      <c r="J151" s="10" t="s">
        <v>22</v>
      </c>
      <c r="K151" s="10" t="s">
        <v>23</v>
      </c>
      <c r="L151" s="10">
        <v>55</v>
      </c>
      <c r="M151" s="9" t="str">
        <f>+INDEX(index!$C$72:$C$79,MATCH(usda!$I151,index!$B$72:$B$79,0),1)</f>
        <v>Yield</v>
      </c>
    </row>
    <row r="152" spans="1:13" hidden="1" x14ac:dyDescent="0.2">
      <c r="A152" s="10" t="s">
        <v>17</v>
      </c>
      <c r="B152" s="10">
        <v>2016</v>
      </c>
      <c r="C152" s="10" t="s">
        <v>18</v>
      </c>
      <c r="D152" s="10"/>
      <c r="E152" s="10" t="s">
        <v>63</v>
      </c>
      <c r="F152" s="10" t="s">
        <v>60</v>
      </c>
      <c r="G152" s="10">
        <v>56</v>
      </c>
      <c r="H152" s="10" t="s">
        <v>20</v>
      </c>
      <c r="I152" s="10" t="s">
        <v>21</v>
      </c>
      <c r="J152" s="10" t="s">
        <v>22</v>
      </c>
      <c r="K152" s="10" t="s">
        <v>23</v>
      </c>
      <c r="L152" s="10">
        <v>10143000</v>
      </c>
      <c r="M152" s="9" t="str">
        <f>+INDEX(index!$C$72:$C$79,MATCH(usda!$I152,index!$B$72:$B$79,0),1)</f>
        <v>Production</v>
      </c>
    </row>
    <row r="153" spans="1:13" hidden="1" x14ac:dyDescent="0.2">
      <c r="A153" s="10" t="s">
        <v>17</v>
      </c>
      <c r="B153" s="10">
        <v>2016</v>
      </c>
      <c r="C153" s="10" t="s">
        <v>18</v>
      </c>
      <c r="D153" s="10"/>
      <c r="E153" s="10" t="s">
        <v>63</v>
      </c>
      <c r="F153" s="10" t="s">
        <v>60</v>
      </c>
      <c r="G153" s="10">
        <v>56</v>
      </c>
      <c r="H153" s="10" t="s">
        <v>20</v>
      </c>
      <c r="I153" s="10" t="s">
        <v>24</v>
      </c>
      <c r="J153" s="10" t="s">
        <v>22</v>
      </c>
      <c r="K153" s="10" t="s">
        <v>23</v>
      </c>
      <c r="L153" s="10">
        <v>147</v>
      </c>
      <c r="M153" s="9" t="str">
        <f>+INDEX(index!$C$72:$C$79,MATCH(usda!$I153,index!$B$72:$B$79,0),1)</f>
        <v>Yield</v>
      </c>
    </row>
    <row r="154" spans="1:13" hidden="1" x14ac:dyDescent="0.2">
      <c r="A154" s="10" t="s">
        <v>17</v>
      </c>
      <c r="B154" s="10">
        <v>2017</v>
      </c>
      <c r="C154" s="10" t="s">
        <v>18</v>
      </c>
      <c r="D154" s="10"/>
      <c r="E154" s="10" t="s">
        <v>61</v>
      </c>
      <c r="F154" s="10" t="s">
        <v>62</v>
      </c>
      <c r="G154" s="10"/>
      <c r="H154" s="10" t="s">
        <v>20</v>
      </c>
      <c r="I154" s="10" t="s">
        <v>21</v>
      </c>
      <c r="J154" s="10" t="s">
        <v>22</v>
      </c>
      <c r="K154" s="10" t="s">
        <v>23</v>
      </c>
      <c r="L154" s="10">
        <v>14609407000</v>
      </c>
      <c r="M154" s="9" t="str">
        <f>+INDEX(index!$C$72:$C$79,MATCH(usda!$I154,index!$B$72:$B$79,0),1)</f>
        <v>Production</v>
      </c>
    </row>
    <row r="155" spans="1:13" hidden="1" x14ac:dyDescent="0.2">
      <c r="A155" s="10" t="s">
        <v>17</v>
      </c>
      <c r="B155" s="10">
        <v>2017</v>
      </c>
      <c r="C155" s="10" t="s">
        <v>18</v>
      </c>
      <c r="D155" s="10"/>
      <c r="E155" s="10" t="s">
        <v>61</v>
      </c>
      <c r="F155" s="10" t="s">
        <v>62</v>
      </c>
      <c r="G155" s="10"/>
      <c r="H155" s="10" t="s">
        <v>20</v>
      </c>
      <c r="I155" s="10" t="s">
        <v>24</v>
      </c>
      <c r="J155" s="10" t="s">
        <v>22</v>
      </c>
      <c r="K155" s="10" t="s">
        <v>23</v>
      </c>
      <c r="L155" s="10">
        <v>176.6</v>
      </c>
      <c r="M155" s="9" t="str">
        <f>+INDEX(index!$C$72:$C$79,MATCH(usda!$I155,index!$B$72:$B$79,0),1)</f>
        <v>Yield</v>
      </c>
    </row>
    <row r="156" spans="1:13" hidden="1" x14ac:dyDescent="0.2">
      <c r="A156" s="10" t="s">
        <v>17</v>
      </c>
      <c r="B156" s="10">
        <v>2017</v>
      </c>
      <c r="C156" s="10" t="s">
        <v>18</v>
      </c>
      <c r="D156" s="10"/>
      <c r="E156" s="10" t="s">
        <v>61</v>
      </c>
      <c r="F156" s="10" t="s">
        <v>62</v>
      </c>
      <c r="G156" s="10"/>
      <c r="H156" s="10" t="s">
        <v>25</v>
      </c>
      <c r="I156" s="10" t="s">
        <v>26</v>
      </c>
      <c r="J156" s="10" t="s">
        <v>22</v>
      </c>
      <c r="K156" s="10" t="s">
        <v>23</v>
      </c>
      <c r="L156" s="10">
        <v>4411633000</v>
      </c>
      <c r="M156" s="9" t="str">
        <f>+INDEX(index!$C$72:$C$79,MATCH(usda!$I156,index!$B$72:$B$79,0),1)</f>
        <v>Production</v>
      </c>
    </row>
    <row r="157" spans="1:13" hidden="1" x14ac:dyDescent="0.2">
      <c r="A157" s="10" t="s">
        <v>17</v>
      </c>
      <c r="B157" s="10">
        <v>2017</v>
      </c>
      <c r="C157" s="10" t="s">
        <v>18</v>
      </c>
      <c r="D157" s="10"/>
      <c r="E157" s="10" t="s">
        <v>61</v>
      </c>
      <c r="F157" s="10" t="s">
        <v>62</v>
      </c>
      <c r="G157" s="10"/>
      <c r="H157" s="10" t="s">
        <v>25</v>
      </c>
      <c r="I157" s="10" t="s">
        <v>27</v>
      </c>
      <c r="J157" s="10" t="s">
        <v>22</v>
      </c>
      <c r="K157" s="10" t="s">
        <v>23</v>
      </c>
      <c r="L157" s="10">
        <v>49.3</v>
      </c>
      <c r="M157" s="9" t="str">
        <f>+INDEX(index!$C$72:$C$79,MATCH(usda!$I157,index!$B$72:$B$79,0),1)</f>
        <v>Yield</v>
      </c>
    </row>
    <row r="158" spans="1:13" hidden="1" x14ac:dyDescent="0.2">
      <c r="A158" s="10" t="s">
        <v>17</v>
      </c>
      <c r="B158" s="10">
        <v>2017</v>
      </c>
      <c r="C158" s="10" t="s">
        <v>18</v>
      </c>
      <c r="D158" s="10"/>
      <c r="E158" s="10" t="s">
        <v>63</v>
      </c>
      <c r="F158" s="10" t="s">
        <v>19</v>
      </c>
      <c r="G158" s="10">
        <v>1</v>
      </c>
      <c r="H158" s="10" t="s">
        <v>20</v>
      </c>
      <c r="I158" s="10" t="s">
        <v>21</v>
      </c>
      <c r="J158" s="10" t="s">
        <v>22</v>
      </c>
      <c r="K158" s="10" t="s">
        <v>23</v>
      </c>
      <c r="L158" s="10">
        <v>39245000</v>
      </c>
      <c r="M158" s="9" t="str">
        <f>+INDEX(index!$C$72:$C$79,MATCH(usda!$I158,index!$B$72:$B$79,0),1)</f>
        <v>Production</v>
      </c>
    </row>
    <row r="159" spans="1:13" hidden="1" x14ac:dyDescent="0.2">
      <c r="A159" s="10" t="s">
        <v>17</v>
      </c>
      <c r="B159" s="10">
        <v>2017</v>
      </c>
      <c r="C159" s="10" t="s">
        <v>18</v>
      </c>
      <c r="D159" s="10"/>
      <c r="E159" s="10" t="s">
        <v>63</v>
      </c>
      <c r="F159" s="10" t="s">
        <v>19</v>
      </c>
      <c r="G159" s="10">
        <v>1</v>
      </c>
      <c r="H159" s="10" t="s">
        <v>20</v>
      </c>
      <c r="I159" s="10" t="s">
        <v>24</v>
      </c>
      <c r="J159" s="10" t="s">
        <v>22</v>
      </c>
      <c r="K159" s="10" t="s">
        <v>23</v>
      </c>
      <c r="L159" s="10">
        <v>167</v>
      </c>
      <c r="M159" s="9" t="str">
        <f>+INDEX(index!$C$72:$C$79,MATCH(usda!$I159,index!$B$72:$B$79,0),1)</f>
        <v>Yield</v>
      </c>
    </row>
    <row r="160" spans="1:13" hidden="1" x14ac:dyDescent="0.2">
      <c r="A160" s="10" t="s">
        <v>17</v>
      </c>
      <c r="B160" s="10">
        <v>2017</v>
      </c>
      <c r="C160" s="10" t="s">
        <v>18</v>
      </c>
      <c r="D160" s="10"/>
      <c r="E160" s="10" t="s">
        <v>63</v>
      </c>
      <c r="F160" s="10" t="s">
        <v>19</v>
      </c>
      <c r="G160" s="10">
        <v>1</v>
      </c>
      <c r="H160" s="10" t="s">
        <v>25</v>
      </c>
      <c r="I160" s="10" t="s">
        <v>26</v>
      </c>
      <c r="J160" s="10" t="s">
        <v>22</v>
      </c>
      <c r="K160" s="10" t="s">
        <v>23</v>
      </c>
      <c r="L160" s="10">
        <v>15870000</v>
      </c>
      <c r="M160" s="9" t="str">
        <f>+INDEX(index!$C$72:$C$79,MATCH(usda!$I160,index!$B$72:$B$79,0),1)</f>
        <v>Production</v>
      </c>
    </row>
    <row r="161" spans="1:13" hidden="1" x14ac:dyDescent="0.2">
      <c r="A161" s="10" t="s">
        <v>17</v>
      </c>
      <c r="B161" s="10">
        <v>2017</v>
      </c>
      <c r="C161" s="10" t="s">
        <v>18</v>
      </c>
      <c r="D161" s="10"/>
      <c r="E161" s="10" t="s">
        <v>63</v>
      </c>
      <c r="F161" s="10" t="s">
        <v>19</v>
      </c>
      <c r="G161" s="10">
        <v>1</v>
      </c>
      <c r="H161" s="10" t="s">
        <v>25</v>
      </c>
      <c r="I161" s="10" t="s">
        <v>27</v>
      </c>
      <c r="J161" s="10" t="s">
        <v>22</v>
      </c>
      <c r="K161" s="10" t="s">
        <v>23</v>
      </c>
      <c r="L161" s="10">
        <v>46</v>
      </c>
      <c r="M161" s="9" t="str">
        <f>+INDEX(index!$C$72:$C$79,MATCH(usda!$I161,index!$B$72:$B$79,0),1)</f>
        <v>Yield</v>
      </c>
    </row>
    <row r="162" spans="1:13" hidden="1" x14ac:dyDescent="0.2">
      <c r="A162" s="10" t="s">
        <v>17</v>
      </c>
      <c r="B162" s="10">
        <v>2017</v>
      </c>
      <c r="C162" s="10" t="s">
        <v>18</v>
      </c>
      <c r="D162" s="10"/>
      <c r="E162" s="10" t="s">
        <v>63</v>
      </c>
      <c r="F162" s="10" t="s">
        <v>64</v>
      </c>
      <c r="G162" s="10">
        <v>4</v>
      </c>
      <c r="H162" s="10" t="s">
        <v>20</v>
      </c>
      <c r="I162" s="10" t="s">
        <v>21</v>
      </c>
      <c r="J162" s="10" t="s">
        <v>22</v>
      </c>
      <c r="K162" s="10" t="s">
        <v>23</v>
      </c>
      <c r="L162" s="10">
        <v>6240000</v>
      </c>
      <c r="M162" s="9" t="str">
        <f>+INDEX(index!$C$72:$C$79,MATCH(usda!$I162,index!$B$72:$B$79,0),1)</f>
        <v>Production</v>
      </c>
    </row>
    <row r="163" spans="1:13" hidden="1" x14ac:dyDescent="0.2">
      <c r="A163" s="10" t="s">
        <v>17</v>
      </c>
      <c r="B163" s="10">
        <v>2017</v>
      </c>
      <c r="C163" s="10" t="s">
        <v>18</v>
      </c>
      <c r="D163" s="10"/>
      <c r="E163" s="10" t="s">
        <v>63</v>
      </c>
      <c r="F163" s="10" t="s">
        <v>64</v>
      </c>
      <c r="G163" s="10">
        <v>4</v>
      </c>
      <c r="H163" s="10" t="s">
        <v>20</v>
      </c>
      <c r="I163" s="10" t="s">
        <v>24</v>
      </c>
      <c r="J163" s="10" t="s">
        <v>22</v>
      </c>
      <c r="K163" s="10" t="s">
        <v>23</v>
      </c>
      <c r="L163" s="10">
        <v>195</v>
      </c>
      <c r="M163" s="9" t="str">
        <f>+INDEX(index!$C$72:$C$79,MATCH(usda!$I163,index!$B$72:$B$79,0),1)</f>
        <v>Yield</v>
      </c>
    </row>
    <row r="164" spans="1:13" hidden="1" x14ac:dyDescent="0.2">
      <c r="A164" s="10" t="s">
        <v>17</v>
      </c>
      <c r="B164" s="10">
        <v>2017</v>
      </c>
      <c r="C164" s="10" t="s">
        <v>18</v>
      </c>
      <c r="D164" s="10"/>
      <c r="E164" s="10" t="s">
        <v>63</v>
      </c>
      <c r="F164" s="10" t="s">
        <v>28</v>
      </c>
      <c r="G164" s="10">
        <v>5</v>
      </c>
      <c r="H164" s="10" t="s">
        <v>20</v>
      </c>
      <c r="I164" s="10" t="s">
        <v>21</v>
      </c>
      <c r="J164" s="10" t="s">
        <v>22</v>
      </c>
      <c r="K164" s="10" t="s">
        <v>23</v>
      </c>
      <c r="L164" s="10">
        <v>108885000</v>
      </c>
      <c r="M164" s="9" t="str">
        <f>+INDEX(index!$C$72:$C$79,MATCH(usda!$I164,index!$B$72:$B$79,0),1)</f>
        <v>Production</v>
      </c>
    </row>
    <row r="165" spans="1:13" hidden="1" x14ac:dyDescent="0.2">
      <c r="A165" s="10" t="s">
        <v>17</v>
      </c>
      <c r="B165" s="10">
        <v>2017</v>
      </c>
      <c r="C165" s="10" t="s">
        <v>18</v>
      </c>
      <c r="D165" s="10"/>
      <c r="E165" s="10" t="s">
        <v>63</v>
      </c>
      <c r="F165" s="10" t="s">
        <v>28</v>
      </c>
      <c r="G165" s="10">
        <v>5</v>
      </c>
      <c r="H165" s="10" t="s">
        <v>20</v>
      </c>
      <c r="I165" s="10" t="s">
        <v>24</v>
      </c>
      <c r="J165" s="10" t="s">
        <v>22</v>
      </c>
      <c r="K165" s="10" t="s">
        <v>23</v>
      </c>
      <c r="L165" s="10">
        <v>183</v>
      </c>
      <c r="M165" s="9" t="str">
        <f>+INDEX(index!$C$72:$C$79,MATCH(usda!$I165,index!$B$72:$B$79,0),1)</f>
        <v>Yield</v>
      </c>
    </row>
    <row r="166" spans="1:13" hidden="1" x14ac:dyDescent="0.2">
      <c r="A166" s="10" t="s">
        <v>17</v>
      </c>
      <c r="B166" s="10">
        <v>2017</v>
      </c>
      <c r="C166" s="10" t="s">
        <v>18</v>
      </c>
      <c r="D166" s="10"/>
      <c r="E166" s="10" t="s">
        <v>63</v>
      </c>
      <c r="F166" s="10" t="s">
        <v>28</v>
      </c>
      <c r="G166" s="10">
        <v>5</v>
      </c>
      <c r="H166" s="10" t="s">
        <v>25</v>
      </c>
      <c r="I166" s="10" t="s">
        <v>26</v>
      </c>
      <c r="J166" s="10" t="s">
        <v>22</v>
      </c>
      <c r="K166" s="10" t="s">
        <v>23</v>
      </c>
      <c r="L166" s="10">
        <v>178500000</v>
      </c>
      <c r="M166" s="9" t="str">
        <f>+INDEX(index!$C$72:$C$79,MATCH(usda!$I166,index!$B$72:$B$79,0),1)</f>
        <v>Production</v>
      </c>
    </row>
    <row r="167" spans="1:13" hidden="1" x14ac:dyDescent="0.2">
      <c r="A167" s="10" t="s">
        <v>17</v>
      </c>
      <c r="B167" s="10">
        <v>2017</v>
      </c>
      <c r="C167" s="10" t="s">
        <v>18</v>
      </c>
      <c r="D167" s="10"/>
      <c r="E167" s="10" t="s">
        <v>63</v>
      </c>
      <c r="F167" s="10" t="s">
        <v>28</v>
      </c>
      <c r="G167" s="10">
        <v>5</v>
      </c>
      <c r="H167" s="10" t="s">
        <v>25</v>
      </c>
      <c r="I167" s="10" t="s">
        <v>27</v>
      </c>
      <c r="J167" s="10" t="s">
        <v>22</v>
      </c>
      <c r="K167" s="10" t="s">
        <v>23</v>
      </c>
      <c r="L167" s="10">
        <v>51</v>
      </c>
      <c r="M167" s="9" t="str">
        <f>+INDEX(index!$C$72:$C$79,MATCH(usda!$I167,index!$B$72:$B$79,0),1)</f>
        <v>Yield</v>
      </c>
    </row>
    <row r="168" spans="1:13" hidden="1" x14ac:dyDescent="0.2">
      <c r="A168" s="10" t="s">
        <v>17</v>
      </c>
      <c r="B168" s="10">
        <v>2017</v>
      </c>
      <c r="C168" s="10" t="s">
        <v>18</v>
      </c>
      <c r="D168" s="10"/>
      <c r="E168" s="10" t="s">
        <v>63</v>
      </c>
      <c r="F168" s="10" t="s">
        <v>29</v>
      </c>
      <c r="G168" s="10">
        <v>6</v>
      </c>
      <c r="H168" s="10" t="s">
        <v>20</v>
      </c>
      <c r="I168" s="10" t="s">
        <v>21</v>
      </c>
      <c r="J168" s="10" t="s">
        <v>22</v>
      </c>
      <c r="K168" s="10" t="s">
        <v>23</v>
      </c>
      <c r="L168" s="10">
        <v>13360000</v>
      </c>
      <c r="M168" s="9" t="str">
        <f>+INDEX(index!$C$72:$C$79,MATCH(usda!$I168,index!$B$72:$B$79,0),1)</f>
        <v>Production</v>
      </c>
    </row>
    <row r="169" spans="1:13" hidden="1" x14ac:dyDescent="0.2">
      <c r="A169" s="10" t="s">
        <v>17</v>
      </c>
      <c r="B169" s="10">
        <v>2017</v>
      </c>
      <c r="C169" s="10" t="s">
        <v>18</v>
      </c>
      <c r="D169" s="10"/>
      <c r="E169" s="10" t="s">
        <v>63</v>
      </c>
      <c r="F169" s="10" t="s">
        <v>29</v>
      </c>
      <c r="G169" s="10">
        <v>6</v>
      </c>
      <c r="H169" s="10" t="s">
        <v>20</v>
      </c>
      <c r="I169" s="10" t="s">
        <v>24</v>
      </c>
      <c r="J169" s="10" t="s">
        <v>22</v>
      </c>
      <c r="K169" s="10" t="s">
        <v>23</v>
      </c>
      <c r="L169" s="10">
        <v>167</v>
      </c>
      <c r="M169" s="9" t="str">
        <f>+INDEX(index!$C$72:$C$79,MATCH(usda!$I169,index!$B$72:$B$79,0),1)</f>
        <v>Yield</v>
      </c>
    </row>
    <row r="170" spans="1:13" hidden="1" x14ac:dyDescent="0.2">
      <c r="A170" s="10" t="s">
        <v>17</v>
      </c>
      <c r="B170" s="10">
        <v>2017</v>
      </c>
      <c r="C170" s="10" t="s">
        <v>18</v>
      </c>
      <c r="D170" s="10"/>
      <c r="E170" s="10" t="s">
        <v>63</v>
      </c>
      <c r="F170" s="10" t="s">
        <v>30</v>
      </c>
      <c r="G170" s="10">
        <v>8</v>
      </c>
      <c r="H170" s="10" t="s">
        <v>20</v>
      </c>
      <c r="I170" s="10" t="s">
        <v>21</v>
      </c>
      <c r="J170" s="10" t="s">
        <v>22</v>
      </c>
      <c r="K170" s="10" t="s">
        <v>23</v>
      </c>
      <c r="L170" s="10">
        <v>185900000</v>
      </c>
      <c r="M170" s="9" t="str">
        <f>+INDEX(index!$C$72:$C$79,MATCH(usda!$I170,index!$B$72:$B$79,0),1)</f>
        <v>Production</v>
      </c>
    </row>
    <row r="171" spans="1:13" hidden="1" x14ac:dyDescent="0.2">
      <c r="A171" s="10" t="s">
        <v>17</v>
      </c>
      <c r="B171" s="10">
        <v>2017</v>
      </c>
      <c r="C171" s="10" t="s">
        <v>18</v>
      </c>
      <c r="D171" s="10"/>
      <c r="E171" s="10" t="s">
        <v>63</v>
      </c>
      <c r="F171" s="10" t="s">
        <v>30</v>
      </c>
      <c r="G171" s="10">
        <v>8</v>
      </c>
      <c r="H171" s="10" t="s">
        <v>20</v>
      </c>
      <c r="I171" s="10" t="s">
        <v>24</v>
      </c>
      <c r="J171" s="10" t="s">
        <v>22</v>
      </c>
      <c r="K171" s="10" t="s">
        <v>23</v>
      </c>
      <c r="L171" s="10">
        <v>143</v>
      </c>
      <c r="M171" s="9" t="str">
        <f>+INDEX(index!$C$72:$C$79,MATCH(usda!$I171,index!$B$72:$B$79,0),1)</f>
        <v>Yield</v>
      </c>
    </row>
    <row r="172" spans="1:13" hidden="1" x14ac:dyDescent="0.2">
      <c r="A172" s="10" t="s">
        <v>17</v>
      </c>
      <c r="B172" s="10">
        <v>2017</v>
      </c>
      <c r="C172" s="10" t="s">
        <v>18</v>
      </c>
      <c r="D172" s="10"/>
      <c r="E172" s="10" t="s">
        <v>63</v>
      </c>
      <c r="F172" s="10" t="s">
        <v>31</v>
      </c>
      <c r="G172" s="10">
        <v>10</v>
      </c>
      <c r="H172" s="10" t="s">
        <v>20</v>
      </c>
      <c r="I172" s="10" t="s">
        <v>21</v>
      </c>
      <c r="J172" s="10" t="s">
        <v>22</v>
      </c>
      <c r="K172" s="10" t="s">
        <v>23</v>
      </c>
      <c r="L172" s="10">
        <v>32319000</v>
      </c>
      <c r="M172" s="9" t="str">
        <f>+INDEX(index!$C$72:$C$79,MATCH(usda!$I172,index!$B$72:$B$79,0),1)</f>
        <v>Production</v>
      </c>
    </row>
    <row r="173" spans="1:13" hidden="1" x14ac:dyDescent="0.2">
      <c r="A173" s="10" t="s">
        <v>17</v>
      </c>
      <c r="B173" s="10">
        <v>2017</v>
      </c>
      <c r="C173" s="10" t="s">
        <v>18</v>
      </c>
      <c r="D173" s="10"/>
      <c r="E173" s="10" t="s">
        <v>63</v>
      </c>
      <c r="F173" s="10" t="s">
        <v>31</v>
      </c>
      <c r="G173" s="10">
        <v>10</v>
      </c>
      <c r="H173" s="10" t="s">
        <v>20</v>
      </c>
      <c r="I173" s="10" t="s">
        <v>24</v>
      </c>
      <c r="J173" s="10" t="s">
        <v>22</v>
      </c>
      <c r="K173" s="10" t="s">
        <v>23</v>
      </c>
      <c r="L173" s="10">
        <v>189</v>
      </c>
      <c r="M173" s="9" t="str">
        <f>+INDEX(index!$C$72:$C$79,MATCH(usda!$I173,index!$B$72:$B$79,0),1)</f>
        <v>Yield</v>
      </c>
    </row>
    <row r="174" spans="1:13" hidden="1" x14ac:dyDescent="0.2">
      <c r="A174" s="10" t="s">
        <v>17</v>
      </c>
      <c r="B174" s="10">
        <v>2017</v>
      </c>
      <c r="C174" s="10" t="s">
        <v>18</v>
      </c>
      <c r="D174" s="10"/>
      <c r="E174" s="10" t="s">
        <v>63</v>
      </c>
      <c r="F174" s="10" t="s">
        <v>31</v>
      </c>
      <c r="G174" s="10">
        <v>10</v>
      </c>
      <c r="H174" s="10" t="s">
        <v>25</v>
      </c>
      <c r="I174" s="10" t="s">
        <v>26</v>
      </c>
      <c r="J174" s="10" t="s">
        <v>22</v>
      </c>
      <c r="K174" s="10" t="s">
        <v>23</v>
      </c>
      <c r="L174" s="10">
        <v>8058000</v>
      </c>
      <c r="M174" s="9" t="str">
        <f>+INDEX(index!$C$72:$C$79,MATCH(usda!$I174,index!$B$72:$B$79,0),1)</f>
        <v>Production</v>
      </c>
    </row>
    <row r="175" spans="1:13" hidden="1" x14ac:dyDescent="0.2">
      <c r="A175" s="10" t="s">
        <v>17</v>
      </c>
      <c r="B175" s="10">
        <v>2017</v>
      </c>
      <c r="C175" s="10" t="s">
        <v>18</v>
      </c>
      <c r="D175" s="10"/>
      <c r="E175" s="10" t="s">
        <v>63</v>
      </c>
      <c r="F175" s="10" t="s">
        <v>31</v>
      </c>
      <c r="G175" s="10">
        <v>10</v>
      </c>
      <c r="H175" s="10" t="s">
        <v>25</v>
      </c>
      <c r="I175" s="10" t="s">
        <v>27</v>
      </c>
      <c r="J175" s="10" t="s">
        <v>22</v>
      </c>
      <c r="K175" s="10" t="s">
        <v>23</v>
      </c>
      <c r="L175" s="10">
        <v>51</v>
      </c>
      <c r="M175" s="9" t="str">
        <f>+INDEX(index!$C$72:$C$79,MATCH(usda!$I175,index!$B$72:$B$79,0),1)</f>
        <v>Yield</v>
      </c>
    </row>
    <row r="176" spans="1:13" hidden="1" x14ac:dyDescent="0.2">
      <c r="A176" s="10" t="s">
        <v>17</v>
      </c>
      <c r="B176" s="10">
        <v>2017</v>
      </c>
      <c r="C176" s="10" t="s">
        <v>18</v>
      </c>
      <c r="D176" s="10"/>
      <c r="E176" s="10" t="s">
        <v>63</v>
      </c>
      <c r="F176" s="10" t="s">
        <v>65</v>
      </c>
      <c r="G176" s="10">
        <v>12</v>
      </c>
      <c r="H176" s="10" t="s">
        <v>20</v>
      </c>
      <c r="I176" s="10" t="s">
        <v>21</v>
      </c>
      <c r="J176" s="10" t="s">
        <v>22</v>
      </c>
      <c r="K176" s="10" t="s">
        <v>23</v>
      </c>
      <c r="L176" s="10">
        <v>5957000</v>
      </c>
      <c r="M176" s="9" t="str">
        <f>+INDEX(index!$C$72:$C$79,MATCH(usda!$I176,index!$B$72:$B$79,0),1)</f>
        <v>Production</v>
      </c>
    </row>
    <row r="177" spans="1:13" hidden="1" x14ac:dyDescent="0.2">
      <c r="A177" s="10" t="s">
        <v>17</v>
      </c>
      <c r="B177" s="10">
        <v>2017</v>
      </c>
      <c r="C177" s="10" t="s">
        <v>18</v>
      </c>
      <c r="D177" s="10"/>
      <c r="E177" s="10" t="s">
        <v>63</v>
      </c>
      <c r="F177" s="10" t="s">
        <v>65</v>
      </c>
      <c r="G177" s="10">
        <v>12</v>
      </c>
      <c r="H177" s="10" t="s">
        <v>20</v>
      </c>
      <c r="I177" s="10" t="s">
        <v>24</v>
      </c>
      <c r="J177" s="10" t="s">
        <v>22</v>
      </c>
      <c r="K177" s="10" t="s">
        <v>23</v>
      </c>
      <c r="L177" s="10">
        <v>161</v>
      </c>
      <c r="M177" s="9" t="str">
        <f>+INDEX(index!$C$72:$C$79,MATCH(usda!$I177,index!$B$72:$B$79,0),1)</f>
        <v>Yield</v>
      </c>
    </row>
    <row r="178" spans="1:13" hidden="1" x14ac:dyDescent="0.2">
      <c r="A178" s="10" t="s">
        <v>17</v>
      </c>
      <c r="B178" s="10">
        <v>2017</v>
      </c>
      <c r="C178" s="10" t="s">
        <v>18</v>
      </c>
      <c r="D178" s="10"/>
      <c r="E178" s="10" t="s">
        <v>63</v>
      </c>
      <c r="F178" s="10" t="s">
        <v>65</v>
      </c>
      <c r="G178" s="10">
        <v>12</v>
      </c>
      <c r="H178" s="10" t="s">
        <v>25</v>
      </c>
      <c r="I178" s="10" t="s">
        <v>26</v>
      </c>
      <c r="J178" s="10" t="s">
        <v>22</v>
      </c>
      <c r="K178" s="10" t="s">
        <v>23</v>
      </c>
      <c r="L178" s="10">
        <v>476000</v>
      </c>
      <c r="M178" s="9" t="str">
        <f>+INDEX(index!$C$72:$C$79,MATCH(usda!$I178,index!$B$72:$B$79,0),1)</f>
        <v>Production</v>
      </c>
    </row>
    <row r="179" spans="1:13" hidden="1" x14ac:dyDescent="0.2">
      <c r="A179" s="10" t="s">
        <v>17</v>
      </c>
      <c r="B179" s="10">
        <v>2017</v>
      </c>
      <c r="C179" s="10" t="s">
        <v>18</v>
      </c>
      <c r="D179" s="10"/>
      <c r="E179" s="10" t="s">
        <v>63</v>
      </c>
      <c r="F179" s="10" t="s">
        <v>65</v>
      </c>
      <c r="G179" s="10">
        <v>12</v>
      </c>
      <c r="H179" s="10" t="s">
        <v>25</v>
      </c>
      <c r="I179" s="10" t="s">
        <v>27</v>
      </c>
      <c r="J179" s="10" t="s">
        <v>22</v>
      </c>
      <c r="K179" s="10" t="s">
        <v>23</v>
      </c>
      <c r="L179" s="10">
        <v>34</v>
      </c>
      <c r="M179" s="9" t="str">
        <f>+INDEX(index!$C$72:$C$79,MATCH(usda!$I179,index!$B$72:$B$79,0),1)</f>
        <v>Yield</v>
      </c>
    </row>
    <row r="180" spans="1:13" hidden="1" x14ac:dyDescent="0.2">
      <c r="A180" s="10" t="s">
        <v>17</v>
      </c>
      <c r="B180" s="10">
        <v>2017</v>
      </c>
      <c r="C180" s="10" t="s">
        <v>18</v>
      </c>
      <c r="D180" s="10"/>
      <c r="E180" s="10" t="s">
        <v>63</v>
      </c>
      <c r="F180" s="10" t="s">
        <v>32</v>
      </c>
      <c r="G180" s="10">
        <v>13</v>
      </c>
      <c r="H180" s="10" t="s">
        <v>20</v>
      </c>
      <c r="I180" s="10" t="s">
        <v>21</v>
      </c>
      <c r="J180" s="10" t="s">
        <v>22</v>
      </c>
      <c r="K180" s="10" t="s">
        <v>23</v>
      </c>
      <c r="L180" s="10">
        <v>43120000</v>
      </c>
      <c r="M180" s="9" t="str">
        <f>+INDEX(index!$C$72:$C$79,MATCH(usda!$I180,index!$B$72:$B$79,0),1)</f>
        <v>Production</v>
      </c>
    </row>
    <row r="181" spans="1:13" hidden="1" x14ac:dyDescent="0.2">
      <c r="A181" s="10" t="s">
        <v>17</v>
      </c>
      <c r="B181" s="10">
        <v>2017</v>
      </c>
      <c r="C181" s="10" t="s">
        <v>18</v>
      </c>
      <c r="D181" s="10"/>
      <c r="E181" s="10" t="s">
        <v>63</v>
      </c>
      <c r="F181" s="10" t="s">
        <v>32</v>
      </c>
      <c r="G181" s="10">
        <v>13</v>
      </c>
      <c r="H181" s="10" t="s">
        <v>20</v>
      </c>
      <c r="I181" s="10" t="s">
        <v>24</v>
      </c>
      <c r="J181" s="10" t="s">
        <v>22</v>
      </c>
      <c r="K181" s="10" t="s">
        <v>23</v>
      </c>
      <c r="L181" s="10">
        <v>176</v>
      </c>
      <c r="M181" s="9" t="str">
        <f>+INDEX(index!$C$72:$C$79,MATCH(usda!$I181,index!$B$72:$B$79,0),1)</f>
        <v>Yield</v>
      </c>
    </row>
    <row r="182" spans="1:13" hidden="1" x14ac:dyDescent="0.2">
      <c r="A182" s="10" t="s">
        <v>17</v>
      </c>
      <c r="B182" s="10">
        <v>2017</v>
      </c>
      <c r="C182" s="10" t="s">
        <v>18</v>
      </c>
      <c r="D182" s="10"/>
      <c r="E182" s="10" t="s">
        <v>63</v>
      </c>
      <c r="F182" s="10" t="s">
        <v>32</v>
      </c>
      <c r="G182" s="10">
        <v>13</v>
      </c>
      <c r="H182" s="10" t="s">
        <v>25</v>
      </c>
      <c r="I182" s="10" t="s">
        <v>26</v>
      </c>
      <c r="J182" s="10" t="s">
        <v>22</v>
      </c>
      <c r="K182" s="10" t="s">
        <v>23</v>
      </c>
      <c r="L182" s="10">
        <v>6300000</v>
      </c>
      <c r="M182" s="9" t="str">
        <f>+INDEX(index!$C$72:$C$79,MATCH(usda!$I182,index!$B$72:$B$79,0),1)</f>
        <v>Production</v>
      </c>
    </row>
    <row r="183" spans="1:13" hidden="1" x14ac:dyDescent="0.2">
      <c r="A183" s="10" t="s">
        <v>17</v>
      </c>
      <c r="B183" s="10">
        <v>2017</v>
      </c>
      <c r="C183" s="10" t="s">
        <v>18</v>
      </c>
      <c r="D183" s="10"/>
      <c r="E183" s="10" t="s">
        <v>63</v>
      </c>
      <c r="F183" s="10" t="s">
        <v>32</v>
      </c>
      <c r="G183" s="10">
        <v>13</v>
      </c>
      <c r="H183" s="10" t="s">
        <v>25</v>
      </c>
      <c r="I183" s="10" t="s">
        <v>27</v>
      </c>
      <c r="J183" s="10" t="s">
        <v>22</v>
      </c>
      <c r="K183" s="10" t="s">
        <v>23</v>
      </c>
      <c r="L183" s="10">
        <v>42</v>
      </c>
      <c r="M183" s="9" t="str">
        <f>+INDEX(index!$C$72:$C$79,MATCH(usda!$I183,index!$B$72:$B$79,0),1)</f>
        <v>Yield</v>
      </c>
    </row>
    <row r="184" spans="1:13" hidden="1" x14ac:dyDescent="0.2">
      <c r="A184" s="10" t="s">
        <v>17</v>
      </c>
      <c r="B184" s="10">
        <v>2017</v>
      </c>
      <c r="C184" s="10" t="s">
        <v>18</v>
      </c>
      <c r="D184" s="10"/>
      <c r="E184" s="10" t="s">
        <v>63</v>
      </c>
      <c r="F184" s="10" t="s">
        <v>33</v>
      </c>
      <c r="G184" s="10">
        <v>16</v>
      </c>
      <c r="H184" s="10" t="s">
        <v>20</v>
      </c>
      <c r="I184" s="10" t="s">
        <v>21</v>
      </c>
      <c r="J184" s="10" t="s">
        <v>22</v>
      </c>
      <c r="K184" s="10" t="s">
        <v>23</v>
      </c>
      <c r="L184" s="10">
        <v>23345000</v>
      </c>
      <c r="M184" s="9" t="str">
        <f>+INDEX(index!$C$72:$C$79,MATCH(usda!$I184,index!$B$72:$B$79,0),1)</f>
        <v>Production</v>
      </c>
    </row>
    <row r="185" spans="1:13" hidden="1" x14ac:dyDescent="0.2">
      <c r="A185" s="10" t="s">
        <v>17</v>
      </c>
      <c r="B185" s="10">
        <v>2017</v>
      </c>
      <c r="C185" s="10" t="s">
        <v>18</v>
      </c>
      <c r="D185" s="10"/>
      <c r="E185" s="10" t="s">
        <v>63</v>
      </c>
      <c r="F185" s="10" t="s">
        <v>33</v>
      </c>
      <c r="G185" s="10">
        <v>16</v>
      </c>
      <c r="H185" s="10" t="s">
        <v>20</v>
      </c>
      <c r="I185" s="10" t="s">
        <v>24</v>
      </c>
      <c r="J185" s="10" t="s">
        <v>22</v>
      </c>
      <c r="K185" s="10" t="s">
        <v>23</v>
      </c>
      <c r="L185" s="10">
        <v>203</v>
      </c>
      <c r="M185" s="9" t="str">
        <f>+INDEX(index!$C$72:$C$79,MATCH(usda!$I185,index!$B$72:$B$79,0),1)</f>
        <v>Yield</v>
      </c>
    </row>
    <row r="186" spans="1:13" hidden="1" x14ac:dyDescent="0.2">
      <c r="A186" s="10" t="s">
        <v>17</v>
      </c>
      <c r="B186" s="10">
        <v>2017</v>
      </c>
      <c r="C186" s="10" t="s">
        <v>18</v>
      </c>
      <c r="D186" s="10"/>
      <c r="E186" s="10" t="s">
        <v>63</v>
      </c>
      <c r="F186" s="10" t="s">
        <v>34</v>
      </c>
      <c r="G186" s="10">
        <v>17</v>
      </c>
      <c r="H186" s="10" t="s">
        <v>20</v>
      </c>
      <c r="I186" s="10" t="s">
        <v>21</v>
      </c>
      <c r="J186" s="10" t="s">
        <v>22</v>
      </c>
      <c r="K186" s="10" t="s">
        <v>23</v>
      </c>
      <c r="L186" s="10">
        <v>2200950000</v>
      </c>
      <c r="M186" s="9" t="str">
        <f>+INDEX(index!$C$72:$C$79,MATCH(usda!$I186,index!$B$72:$B$79,0),1)</f>
        <v>Production</v>
      </c>
    </row>
    <row r="187" spans="1:13" hidden="1" x14ac:dyDescent="0.2">
      <c r="A187" s="10" t="s">
        <v>17</v>
      </c>
      <c r="B187" s="10">
        <v>2017</v>
      </c>
      <c r="C187" s="10" t="s">
        <v>18</v>
      </c>
      <c r="D187" s="10"/>
      <c r="E187" s="10" t="s">
        <v>63</v>
      </c>
      <c r="F187" s="10" t="s">
        <v>34</v>
      </c>
      <c r="G187" s="10">
        <v>17</v>
      </c>
      <c r="H187" s="10" t="s">
        <v>20</v>
      </c>
      <c r="I187" s="10" t="s">
        <v>24</v>
      </c>
      <c r="J187" s="10" t="s">
        <v>22</v>
      </c>
      <c r="K187" s="10" t="s">
        <v>23</v>
      </c>
      <c r="L187" s="10">
        <v>201</v>
      </c>
      <c r="M187" s="9" t="str">
        <f>+INDEX(index!$C$72:$C$79,MATCH(usda!$I187,index!$B$72:$B$79,0),1)</f>
        <v>Yield</v>
      </c>
    </row>
    <row r="188" spans="1:13" hidden="1" x14ac:dyDescent="0.2">
      <c r="A188" s="10" t="s">
        <v>17</v>
      </c>
      <c r="B188" s="10">
        <v>2017</v>
      </c>
      <c r="C188" s="10" t="s">
        <v>18</v>
      </c>
      <c r="D188" s="10"/>
      <c r="E188" s="10" t="s">
        <v>63</v>
      </c>
      <c r="F188" s="10" t="s">
        <v>34</v>
      </c>
      <c r="G188" s="10">
        <v>17</v>
      </c>
      <c r="H188" s="10" t="s">
        <v>25</v>
      </c>
      <c r="I188" s="10" t="s">
        <v>26</v>
      </c>
      <c r="J188" s="10" t="s">
        <v>22</v>
      </c>
      <c r="K188" s="10" t="s">
        <v>23</v>
      </c>
      <c r="L188" s="10">
        <v>611900000</v>
      </c>
      <c r="M188" s="9" t="str">
        <f>+INDEX(index!$C$72:$C$79,MATCH(usda!$I188,index!$B$72:$B$79,0),1)</f>
        <v>Production</v>
      </c>
    </row>
    <row r="189" spans="1:13" hidden="1" x14ac:dyDescent="0.2">
      <c r="A189" s="10" t="s">
        <v>17</v>
      </c>
      <c r="B189" s="10">
        <v>2017</v>
      </c>
      <c r="C189" s="10" t="s">
        <v>18</v>
      </c>
      <c r="D189" s="10"/>
      <c r="E189" s="10" t="s">
        <v>63</v>
      </c>
      <c r="F189" s="10" t="s">
        <v>34</v>
      </c>
      <c r="G189" s="10">
        <v>17</v>
      </c>
      <c r="H189" s="10" t="s">
        <v>25</v>
      </c>
      <c r="I189" s="10" t="s">
        <v>27</v>
      </c>
      <c r="J189" s="10" t="s">
        <v>22</v>
      </c>
      <c r="K189" s="10" t="s">
        <v>23</v>
      </c>
      <c r="L189" s="10">
        <v>58</v>
      </c>
      <c r="M189" s="9" t="str">
        <f>+INDEX(index!$C$72:$C$79,MATCH(usda!$I189,index!$B$72:$B$79,0),1)</f>
        <v>Yield</v>
      </c>
    </row>
    <row r="190" spans="1:13" hidden="1" x14ac:dyDescent="0.2">
      <c r="A190" s="10" t="s">
        <v>17</v>
      </c>
      <c r="B190" s="10">
        <v>2017</v>
      </c>
      <c r="C190" s="10" t="s">
        <v>18</v>
      </c>
      <c r="D190" s="10"/>
      <c r="E190" s="10" t="s">
        <v>63</v>
      </c>
      <c r="F190" s="10" t="s">
        <v>35</v>
      </c>
      <c r="G190" s="10">
        <v>18</v>
      </c>
      <c r="H190" s="10" t="s">
        <v>20</v>
      </c>
      <c r="I190" s="10" t="s">
        <v>21</v>
      </c>
      <c r="J190" s="10" t="s">
        <v>22</v>
      </c>
      <c r="K190" s="10" t="s">
        <v>23</v>
      </c>
      <c r="L190" s="10">
        <v>936000000</v>
      </c>
      <c r="M190" s="9" t="str">
        <f>+INDEX(index!$C$72:$C$79,MATCH(usda!$I190,index!$B$72:$B$79,0),1)</f>
        <v>Production</v>
      </c>
    </row>
    <row r="191" spans="1:13" hidden="1" x14ac:dyDescent="0.2">
      <c r="A191" s="10" t="s">
        <v>17</v>
      </c>
      <c r="B191" s="10">
        <v>2017</v>
      </c>
      <c r="C191" s="10" t="s">
        <v>18</v>
      </c>
      <c r="D191" s="10"/>
      <c r="E191" s="10" t="s">
        <v>63</v>
      </c>
      <c r="F191" s="10" t="s">
        <v>35</v>
      </c>
      <c r="G191" s="10">
        <v>18</v>
      </c>
      <c r="H191" s="10" t="s">
        <v>20</v>
      </c>
      <c r="I191" s="10" t="s">
        <v>24</v>
      </c>
      <c r="J191" s="10" t="s">
        <v>22</v>
      </c>
      <c r="K191" s="10" t="s">
        <v>23</v>
      </c>
      <c r="L191" s="10">
        <v>180</v>
      </c>
      <c r="M191" s="9" t="str">
        <f>+INDEX(index!$C$72:$C$79,MATCH(usda!$I191,index!$B$72:$B$79,0),1)</f>
        <v>Yield</v>
      </c>
    </row>
    <row r="192" spans="1:13" hidden="1" x14ac:dyDescent="0.2">
      <c r="A192" s="10" t="s">
        <v>17</v>
      </c>
      <c r="B192" s="10">
        <v>2017</v>
      </c>
      <c r="C192" s="10" t="s">
        <v>18</v>
      </c>
      <c r="D192" s="10"/>
      <c r="E192" s="10" t="s">
        <v>63</v>
      </c>
      <c r="F192" s="10" t="s">
        <v>35</v>
      </c>
      <c r="G192" s="10">
        <v>18</v>
      </c>
      <c r="H192" s="10" t="s">
        <v>25</v>
      </c>
      <c r="I192" s="10" t="s">
        <v>26</v>
      </c>
      <c r="J192" s="10" t="s">
        <v>22</v>
      </c>
      <c r="K192" s="10" t="s">
        <v>23</v>
      </c>
      <c r="L192" s="10">
        <v>320760000</v>
      </c>
      <c r="M192" s="9" t="str">
        <f>+INDEX(index!$C$72:$C$79,MATCH(usda!$I192,index!$B$72:$B$79,0),1)</f>
        <v>Production</v>
      </c>
    </row>
    <row r="193" spans="1:13" hidden="1" x14ac:dyDescent="0.2">
      <c r="A193" s="10" t="s">
        <v>17</v>
      </c>
      <c r="B193" s="10">
        <v>2017</v>
      </c>
      <c r="C193" s="10" t="s">
        <v>18</v>
      </c>
      <c r="D193" s="10"/>
      <c r="E193" s="10" t="s">
        <v>63</v>
      </c>
      <c r="F193" s="10" t="s">
        <v>35</v>
      </c>
      <c r="G193" s="10">
        <v>18</v>
      </c>
      <c r="H193" s="10" t="s">
        <v>25</v>
      </c>
      <c r="I193" s="10" t="s">
        <v>27</v>
      </c>
      <c r="J193" s="10" t="s">
        <v>22</v>
      </c>
      <c r="K193" s="10" t="s">
        <v>23</v>
      </c>
      <c r="L193" s="10">
        <v>54</v>
      </c>
      <c r="M193" s="9" t="str">
        <f>+INDEX(index!$C$72:$C$79,MATCH(usda!$I193,index!$B$72:$B$79,0),1)</f>
        <v>Yield</v>
      </c>
    </row>
    <row r="194" spans="1:13" hidden="1" x14ac:dyDescent="0.2">
      <c r="A194" s="10" t="s">
        <v>17</v>
      </c>
      <c r="B194" s="10">
        <v>2017</v>
      </c>
      <c r="C194" s="10" t="s">
        <v>18</v>
      </c>
      <c r="D194" s="10"/>
      <c r="E194" s="10" t="s">
        <v>63</v>
      </c>
      <c r="F194" s="10" t="s">
        <v>36</v>
      </c>
      <c r="G194" s="10">
        <v>19</v>
      </c>
      <c r="H194" s="10" t="s">
        <v>20</v>
      </c>
      <c r="I194" s="10" t="s">
        <v>21</v>
      </c>
      <c r="J194" s="10" t="s">
        <v>22</v>
      </c>
      <c r="K194" s="10" t="s">
        <v>23</v>
      </c>
      <c r="L194" s="10">
        <v>2605800000</v>
      </c>
      <c r="M194" s="9" t="str">
        <f>+INDEX(index!$C$72:$C$79,MATCH(usda!$I194,index!$B$72:$B$79,0),1)</f>
        <v>Production</v>
      </c>
    </row>
    <row r="195" spans="1:13" hidden="1" x14ac:dyDescent="0.2">
      <c r="A195" s="10" t="s">
        <v>17</v>
      </c>
      <c r="B195" s="10">
        <v>2017</v>
      </c>
      <c r="C195" s="10" t="s">
        <v>18</v>
      </c>
      <c r="D195" s="10"/>
      <c r="E195" s="10" t="s">
        <v>63</v>
      </c>
      <c r="F195" s="10" t="s">
        <v>36</v>
      </c>
      <c r="G195" s="10">
        <v>19</v>
      </c>
      <c r="H195" s="10" t="s">
        <v>20</v>
      </c>
      <c r="I195" s="10" t="s">
        <v>24</v>
      </c>
      <c r="J195" s="10" t="s">
        <v>22</v>
      </c>
      <c r="K195" s="10" t="s">
        <v>23</v>
      </c>
      <c r="L195" s="10">
        <v>202</v>
      </c>
      <c r="M195" s="9" t="str">
        <f>+INDEX(index!$C$72:$C$79,MATCH(usda!$I195,index!$B$72:$B$79,0),1)</f>
        <v>Yield</v>
      </c>
    </row>
    <row r="196" spans="1:13" hidden="1" x14ac:dyDescent="0.2">
      <c r="A196" s="10" t="s">
        <v>17</v>
      </c>
      <c r="B196" s="10">
        <v>2017</v>
      </c>
      <c r="C196" s="10" t="s">
        <v>18</v>
      </c>
      <c r="D196" s="10"/>
      <c r="E196" s="10" t="s">
        <v>63</v>
      </c>
      <c r="F196" s="10" t="s">
        <v>36</v>
      </c>
      <c r="G196" s="10">
        <v>19</v>
      </c>
      <c r="H196" s="10" t="s">
        <v>25</v>
      </c>
      <c r="I196" s="10" t="s">
        <v>26</v>
      </c>
      <c r="J196" s="10" t="s">
        <v>22</v>
      </c>
      <c r="K196" s="10" t="s">
        <v>23</v>
      </c>
      <c r="L196" s="10">
        <v>566580000</v>
      </c>
      <c r="M196" s="9" t="str">
        <f>+INDEX(index!$C$72:$C$79,MATCH(usda!$I196,index!$B$72:$B$79,0),1)</f>
        <v>Production</v>
      </c>
    </row>
    <row r="197" spans="1:13" hidden="1" x14ac:dyDescent="0.2">
      <c r="A197" s="10" t="s">
        <v>17</v>
      </c>
      <c r="B197" s="10">
        <v>2017</v>
      </c>
      <c r="C197" s="10" t="s">
        <v>18</v>
      </c>
      <c r="D197" s="10"/>
      <c r="E197" s="10" t="s">
        <v>63</v>
      </c>
      <c r="F197" s="10" t="s">
        <v>36</v>
      </c>
      <c r="G197" s="10">
        <v>19</v>
      </c>
      <c r="H197" s="10" t="s">
        <v>25</v>
      </c>
      <c r="I197" s="10" t="s">
        <v>27</v>
      </c>
      <c r="J197" s="10" t="s">
        <v>22</v>
      </c>
      <c r="K197" s="10" t="s">
        <v>23</v>
      </c>
      <c r="L197" s="10">
        <v>57</v>
      </c>
      <c r="M197" s="9" t="str">
        <f>+INDEX(index!$C$72:$C$79,MATCH(usda!$I197,index!$B$72:$B$79,0),1)</f>
        <v>Yield</v>
      </c>
    </row>
    <row r="198" spans="1:13" hidden="1" x14ac:dyDescent="0.2">
      <c r="A198" s="10" t="s">
        <v>17</v>
      </c>
      <c r="B198" s="10">
        <v>2017</v>
      </c>
      <c r="C198" s="10" t="s">
        <v>18</v>
      </c>
      <c r="D198" s="10"/>
      <c r="E198" s="10" t="s">
        <v>63</v>
      </c>
      <c r="F198" s="10" t="s">
        <v>37</v>
      </c>
      <c r="G198" s="10">
        <v>20</v>
      </c>
      <c r="H198" s="10" t="s">
        <v>20</v>
      </c>
      <c r="I198" s="10" t="s">
        <v>21</v>
      </c>
      <c r="J198" s="10" t="s">
        <v>22</v>
      </c>
      <c r="K198" s="10" t="s">
        <v>23</v>
      </c>
      <c r="L198" s="10">
        <v>686400000</v>
      </c>
      <c r="M198" s="9" t="str">
        <f>+INDEX(index!$C$72:$C$79,MATCH(usda!$I198,index!$B$72:$B$79,0),1)</f>
        <v>Production</v>
      </c>
    </row>
    <row r="199" spans="1:13" hidden="1" x14ac:dyDescent="0.2">
      <c r="A199" s="10" t="s">
        <v>17</v>
      </c>
      <c r="B199" s="10">
        <v>2017</v>
      </c>
      <c r="C199" s="10" t="s">
        <v>18</v>
      </c>
      <c r="D199" s="10"/>
      <c r="E199" s="10" t="s">
        <v>63</v>
      </c>
      <c r="F199" s="10" t="s">
        <v>37</v>
      </c>
      <c r="G199" s="10">
        <v>20</v>
      </c>
      <c r="H199" s="10" t="s">
        <v>20</v>
      </c>
      <c r="I199" s="10" t="s">
        <v>24</v>
      </c>
      <c r="J199" s="10" t="s">
        <v>22</v>
      </c>
      <c r="K199" s="10" t="s">
        <v>23</v>
      </c>
      <c r="L199" s="10">
        <v>132</v>
      </c>
      <c r="M199" s="9" t="str">
        <f>+INDEX(index!$C$72:$C$79,MATCH(usda!$I199,index!$B$72:$B$79,0),1)</f>
        <v>Yield</v>
      </c>
    </row>
    <row r="200" spans="1:13" hidden="1" x14ac:dyDescent="0.2">
      <c r="A200" s="10" t="s">
        <v>17</v>
      </c>
      <c r="B200" s="10">
        <v>2017</v>
      </c>
      <c r="C200" s="10" t="s">
        <v>18</v>
      </c>
      <c r="D200" s="10"/>
      <c r="E200" s="10" t="s">
        <v>63</v>
      </c>
      <c r="F200" s="10" t="s">
        <v>37</v>
      </c>
      <c r="G200" s="10">
        <v>20</v>
      </c>
      <c r="H200" s="10" t="s">
        <v>25</v>
      </c>
      <c r="I200" s="10" t="s">
        <v>26</v>
      </c>
      <c r="J200" s="10" t="s">
        <v>22</v>
      </c>
      <c r="K200" s="10" t="s">
        <v>23</v>
      </c>
      <c r="L200" s="10">
        <v>191625000</v>
      </c>
      <c r="M200" s="9" t="str">
        <f>+INDEX(index!$C$72:$C$79,MATCH(usda!$I200,index!$B$72:$B$79,0),1)</f>
        <v>Production</v>
      </c>
    </row>
    <row r="201" spans="1:13" hidden="1" x14ac:dyDescent="0.2">
      <c r="A201" s="10" t="s">
        <v>17</v>
      </c>
      <c r="B201" s="10">
        <v>2017</v>
      </c>
      <c r="C201" s="10" t="s">
        <v>18</v>
      </c>
      <c r="D201" s="10"/>
      <c r="E201" s="10" t="s">
        <v>63</v>
      </c>
      <c r="F201" s="10" t="s">
        <v>37</v>
      </c>
      <c r="G201" s="10">
        <v>20</v>
      </c>
      <c r="H201" s="10" t="s">
        <v>25</v>
      </c>
      <c r="I201" s="10" t="s">
        <v>27</v>
      </c>
      <c r="J201" s="10" t="s">
        <v>22</v>
      </c>
      <c r="K201" s="10" t="s">
        <v>23</v>
      </c>
      <c r="L201" s="10">
        <v>37.5</v>
      </c>
      <c r="M201" s="9" t="str">
        <f>+INDEX(index!$C$72:$C$79,MATCH(usda!$I201,index!$B$72:$B$79,0),1)</f>
        <v>Yield</v>
      </c>
    </row>
    <row r="202" spans="1:13" hidden="1" x14ac:dyDescent="0.2">
      <c r="A202" s="10" t="s">
        <v>17</v>
      </c>
      <c r="B202" s="10">
        <v>2017</v>
      </c>
      <c r="C202" s="10" t="s">
        <v>18</v>
      </c>
      <c r="D202" s="10"/>
      <c r="E202" s="10" t="s">
        <v>63</v>
      </c>
      <c r="F202" s="10" t="s">
        <v>38</v>
      </c>
      <c r="G202" s="10">
        <v>21</v>
      </c>
      <c r="H202" s="10" t="s">
        <v>20</v>
      </c>
      <c r="I202" s="10" t="s">
        <v>21</v>
      </c>
      <c r="J202" s="10" t="s">
        <v>22</v>
      </c>
      <c r="K202" s="10" t="s">
        <v>23</v>
      </c>
      <c r="L202" s="10">
        <v>217160000</v>
      </c>
      <c r="M202" s="9" t="str">
        <f>+INDEX(index!$C$72:$C$79,MATCH(usda!$I202,index!$B$72:$B$79,0),1)</f>
        <v>Production</v>
      </c>
    </row>
    <row r="203" spans="1:13" hidden="1" x14ac:dyDescent="0.2">
      <c r="A203" s="10" t="s">
        <v>17</v>
      </c>
      <c r="B203" s="10">
        <v>2017</v>
      </c>
      <c r="C203" s="10" t="s">
        <v>18</v>
      </c>
      <c r="D203" s="10"/>
      <c r="E203" s="10" t="s">
        <v>63</v>
      </c>
      <c r="F203" s="10" t="s">
        <v>38</v>
      </c>
      <c r="G203" s="10">
        <v>21</v>
      </c>
      <c r="H203" s="10" t="s">
        <v>20</v>
      </c>
      <c r="I203" s="10" t="s">
        <v>24</v>
      </c>
      <c r="J203" s="10" t="s">
        <v>22</v>
      </c>
      <c r="K203" s="10" t="s">
        <v>23</v>
      </c>
      <c r="L203" s="10">
        <v>178</v>
      </c>
      <c r="M203" s="9" t="str">
        <f>+INDEX(index!$C$72:$C$79,MATCH(usda!$I203,index!$B$72:$B$79,0),1)</f>
        <v>Yield</v>
      </c>
    </row>
    <row r="204" spans="1:13" hidden="1" x14ac:dyDescent="0.2">
      <c r="A204" s="10" t="s">
        <v>17</v>
      </c>
      <c r="B204" s="10">
        <v>2017</v>
      </c>
      <c r="C204" s="10" t="s">
        <v>18</v>
      </c>
      <c r="D204" s="10"/>
      <c r="E204" s="10" t="s">
        <v>63</v>
      </c>
      <c r="F204" s="10" t="s">
        <v>38</v>
      </c>
      <c r="G204" s="10">
        <v>21</v>
      </c>
      <c r="H204" s="10" t="s">
        <v>25</v>
      </c>
      <c r="I204" s="10" t="s">
        <v>26</v>
      </c>
      <c r="J204" s="10" t="s">
        <v>22</v>
      </c>
      <c r="K204" s="10" t="s">
        <v>23</v>
      </c>
      <c r="L204" s="10">
        <v>102820000</v>
      </c>
      <c r="M204" s="9" t="str">
        <f>+INDEX(index!$C$72:$C$79,MATCH(usda!$I204,index!$B$72:$B$79,0),1)</f>
        <v>Production</v>
      </c>
    </row>
    <row r="205" spans="1:13" hidden="1" x14ac:dyDescent="0.2">
      <c r="A205" s="10" t="s">
        <v>17</v>
      </c>
      <c r="B205" s="10">
        <v>2017</v>
      </c>
      <c r="C205" s="10" t="s">
        <v>18</v>
      </c>
      <c r="D205" s="10"/>
      <c r="E205" s="10" t="s">
        <v>63</v>
      </c>
      <c r="F205" s="10" t="s">
        <v>38</v>
      </c>
      <c r="G205" s="10">
        <v>21</v>
      </c>
      <c r="H205" s="10" t="s">
        <v>25</v>
      </c>
      <c r="I205" s="10" t="s">
        <v>27</v>
      </c>
      <c r="J205" s="10" t="s">
        <v>22</v>
      </c>
      <c r="K205" s="10" t="s">
        <v>23</v>
      </c>
      <c r="L205" s="10">
        <v>53</v>
      </c>
      <c r="M205" s="9" t="str">
        <f>+INDEX(index!$C$72:$C$79,MATCH(usda!$I205,index!$B$72:$B$79,0),1)</f>
        <v>Yield</v>
      </c>
    </row>
    <row r="206" spans="1:13" hidden="1" x14ac:dyDescent="0.2">
      <c r="A206" s="10" t="s">
        <v>17</v>
      </c>
      <c r="B206" s="10">
        <v>2017</v>
      </c>
      <c r="C206" s="10" t="s">
        <v>18</v>
      </c>
      <c r="D206" s="10"/>
      <c r="E206" s="10" t="s">
        <v>63</v>
      </c>
      <c r="F206" s="10" t="s">
        <v>39</v>
      </c>
      <c r="G206" s="10">
        <v>22</v>
      </c>
      <c r="H206" s="10" t="s">
        <v>20</v>
      </c>
      <c r="I206" s="10" t="s">
        <v>21</v>
      </c>
      <c r="J206" s="10" t="s">
        <v>22</v>
      </c>
      <c r="K206" s="10" t="s">
        <v>23</v>
      </c>
      <c r="L206" s="10">
        <v>90160000</v>
      </c>
      <c r="M206" s="9" t="str">
        <f>+INDEX(index!$C$72:$C$79,MATCH(usda!$I206,index!$B$72:$B$79,0),1)</f>
        <v>Production</v>
      </c>
    </row>
    <row r="207" spans="1:13" hidden="1" x14ac:dyDescent="0.2">
      <c r="A207" s="10" t="s">
        <v>17</v>
      </c>
      <c r="B207" s="10">
        <v>2017</v>
      </c>
      <c r="C207" s="10" t="s">
        <v>18</v>
      </c>
      <c r="D207" s="10"/>
      <c r="E207" s="10" t="s">
        <v>63</v>
      </c>
      <c r="F207" s="10" t="s">
        <v>39</v>
      </c>
      <c r="G207" s="10">
        <v>22</v>
      </c>
      <c r="H207" s="10" t="s">
        <v>20</v>
      </c>
      <c r="I207" s="10" t="s">
        <v>24</v>
      </c>
      <c r="J207" s="10" t="s">
        <v>22</v>
      </c>
      <c r="K207" s="10" t="s">
        <v>23</v>
      </c>
      <c r="L207" s="10">
        <v>184</v>
      </c>
      <c r="M207" s="9" t="str">
        <f>+INDEX(index!$C$72:$C$79,MATCH(usda!$I207,index!$B$72:$B$79,0),1)</f>
        <v>Yield</v>
      </c>
    </row>
    <row r="208" spans="1:13" hidden="1" x14ac:dyDescent="0.2">
      <c r="A208" s="10" t="s">
        <v>17</v>
      </c>
      <c r="B208" s="10">
        <v>2017</v>
      </c>
      <c r="C208" s="10" t="s">
        <v>18</v>
      </c>
      <c r="D208" s="10"/>
      <c r="E208" s="10" t="s">
        <v>63</v>
      </c>
      <c r="F208" s="10" t="s">
        <v>39</v>
      </c>
      <c r="G208" s="10">
        <v>22</v>
      </c>
      <c r="H208" s="10" t="s">
        <v>25</v>
      </c>
      <c r="I208" s="10" t="s">
        <v>26</v>
      </c>
      <c r="J208" s="10" t="s">
        <v>22</v>
      </c>
      <c r="K208" s="10" t="s">
        <v>23</v>
      </c>
      <c r="L208" s="10">
        <v>67500000</v>
      </c>
      <c r="M208" s="9" t="str">
        <f>+INDEX(index!$C$72:$C$79,MATCH(usda!$I208,index!$B$72:$B$79,0),1)</f>
        <v>Production</v>
      </c>
    </row>
    <row r="209" spans="1:13" hidden="1" x14ac:dyDescent="0.2">
      <c r="A209" s="10" t="s">
        <v>17</v>
      </c>
      <c r="B209" s="10">
        <v>2017</v>
      </c>
      <c r="C209" s="10" t="s">
        <v>18</v>
      </c>
      <c r="D209" s="10"/>
      <c r="E209" s="10" t="s">
        <v>63</v>
      </c>
      <c r="F209" s="10" t="s">
        <v>39</v>
      </c>
      <c r="G209" s="10">
        <v>22</v>
      </c>
      <c r="H209" s="10" t="s">
        <v>25</v>
      </c>
      <c r="I209" s="10" t="s">
        <v>27</v>
      </c>
      <c r="J209" s="10" t="s">
        <v>22</v>
      </c>
      <c r="K209" s="10" t="s">
        <v>23</v>
      </c>
      <c r="L209" s="10">
        <v>54</v>
      </c>
      <c r="M209" s="9" t="str">
        <f>+INDEX(index!$C$72:$C$79,MATCH(usda!$I209,index!$B$72:$B$79,0),1)</f>
        <v>Yield</v>
      </c>
    </row>
    <row r="210" spans="1:13" hidden="1" x14ac:dyDescent="0.2">
      <c r="A210" s="10" t="s">
        <v>17</v>
      </c>
      <c r="B210" s="10">
        <v>2017</v>
      </c>
      <c r="C210" s="10" t="s">
        <v>18</v>
      </c>
      <c r="D210" s="10"/>
      <c r="E210" s="10" t="s">
        <v>63</v>
      </c>
      <c r="F210" s="10" t="s">
        <v>40</v>
      </c>
      <c r="G210" s="10">
        <v>24</v>
      </c>
      <c r="H210" s="10" t="s">
        <v>20</v>
      </c>
      <c r="I210" s="10" t="s">
        <v>21</v>
      </c>
      <c r="J210" s="10" t="s">
        <v>22</v>
      </c>
      <c r="K210" s="10" t="s">
        <v>23</v>
      </c>
      <c r="L210" s="10">
        <v>72240000</v>
      </c>
      <c r="M210" s="9" t="str">
        <f>+INDEX(index!$C$72:$C$79,MATCH(usda!$I210,index!$B$72:$B$79,0),1)</f>
        <v>Production</v>
      </c>
    </row>
    <row r="211" spans="1:13" hidden="1" x14ac:dyDescent="0.2">
      <c r="A211" s="10" t="s">
        <v>17</v>
      </c>
      <c r="B211" s="10">
        <v>2017</v>
      </c>
      <c r="C211" s="10" t="s">
        <v>18</v>
      </c>
      <c r="D211" s="10"/>
      <c r="E211" s="10" t="s">
        <v>63</v>
      </c>
      <c r="F211" s="10" t="s">
        <v>40</v>
      </c>
      <c r="G211" s="10">
        <v>24</v>
      </c>
      <c r="H211" s="10" t="s">
        <v>20</v>
      </c>
      <c r="I211" s="10" t="s">
        <v>24</v>
      </c>
      <c r="J211" s="10" t="s">
        <v>22</v>
      </c>
      <c r="K211" s="10" t="s">
        <v>23</v>
      </c>
      <c r="L211" s="10">
        <v>172</v>
      </c>
      <c r="M211" s="9" t="str">
        <f>+INDEX(index!$C$72:$C$79,MATCH(usda!$I211,index!$B$72:$B$79,0),1)</f>
        <v>Yield</v>
      </c>
    </row>
    <row r="212" spans="1:13" hidden="1" x14ac:dyDescent="0.2">
      <c r="A212" s="10" t="s">
        <v>17</v>
      </c>
      <c r="B212" s="10">
        <v>2017</v>
      </c>
      <c r="C212" s="10" t="s">
        <v>18</v>
      </c>
      <c r="D212" s="10"/>
      <c r="E212" s="10" t="s">
        <v>63</v>
      </c>
      <c r="F212" s="10" t="s">
        <v>40</v>
      </c>
      <c r="G212" s="10">
        <v>24</v>
      </c>
      <c r="H212" s="10" t="s">
        <v>25</v>
      </c>
      <c r="I212" s="10" t="s">
        <v>26</v>
      </c>
      <c r="J212" s="10" t="s">
        <v>22</v>
      </c>
      <c r="K212" s="10" t="s">
        <v>23</v>
      </c>
      <c r="L212" s="10">
        <v>25245000</v>
      </c>
      <c r="M212" s="9" t="str">
        <f>+INDEX(index!$C$72:$C$79,MATCH(usda!$I212,index!$B$72:$B$79,0),1)</f>
        <v>Production</v>
      </c>
    </row>
    <row r="213" spans="1:13" hidden="1" x14ac:dyDescent="0.2">
      <c r="A213" s="10" t="s">
        <v>17</v>
      </c>
      <c r="B213" s="10">
        <v>2017</v>
      </c>
      <c r="C213" s="10" t="s">
        <v>18</v>
      </c>
      <c r="D213" s="10"/>
      <c r="E213" s="10" t="s">
        <v>63</v>
      </c>
      <c r="F213" s="10" t="s">
        <v>40</v>
      </c>
      <c r="G213" s="10">
        <v>24</v>
      </c>
      <c r="H213" s="10" t="s">
        <v>25</v>
      </c>
      <c r="I213" s="10" t="s">
        <v>27</v>
      </c>
      <c r="J213" s="10" t="s">
        <v>22</v>
      </c>
      <c r="K213" s="10" t="s">
        <v>23</v>
      </c>
      <c r="L213" s="10">
        <v>51</v>
      </c>
      <c r="M213" s="9" t="str">
        <f>+INDEX(index!$C$72:$C$79,MATCH(usda!$I213,index!$B$72:$B$79,0),1)</f>
        <v>Yield</v>
      </c>
    </row>
    <row r="214" spans="1:13" hidden="1" x14ac:dyDescent="0.2">
      <c r="A214" s="10" t="s">
        <v>17</v>
      </c>
      <c r="B214" s="10">
        <v>2017</v>
      </c>
      <c r="C214" s="10" t="s">
        <v>18</v>
      </c>
      <c r="D214" s="10"/>
      <c r="E214" s="10" t="s">
        <v>63</v>
      </c>
      <c r="F214" s="10" t="s">
        <v>41</v>
      </c>
      <c r="G214" s="10">
        <v>26</v>
      </c>
      <c r="H214" s="10" t="s">
        <v>20</v>
      </c>
      <c r="I214" s="10" t="s">
        <v>21</v>
      </c>
      <c r="J214" s="10" t="s">
        <v>22</v>
      </c>
      <c r="K214" s="10" t="s">
        <v>23</v>
      </c>
      <c r="L214" s="10">
        <v>300510000</v>
      </c>
      <c r="M214" s="9" t="str">
        <f>+INDEX(index!$C$72:$C$79,MATCH(usda!$I214,index!$B$72:$B$79,0),1)</f>
        <v>Production</v>
      </c>
    </row>
    <row r="215" spans="1:13" hidden="1" x14ac:dyDescent="0.2">
      <c r="A215" s="10" t="s">
        <v>17</v>
      </c>
      <c r="B215" s="10">
        <v>2017</v>
      </c>
      <c r="C215" s="10" t="s">
        <v>18</v>
      </c>
      <c r="D215" s="10"/>
      <c r="E215" s="10" t="s">
        <v>63</v>
      </c>
      <c r="F215" s="10" t="s">
        <v>41</v>
      </c>
      <c r="G215" s="10">
        <v>26</v>
      </c>
      <c r="H215" s="10" t="s">
        <v>20</v>
      </c>
      <c r="I215" s="10" t="s">
        <v>24</v>
      </c>
      <c r="J215" s="10" t="s">
        <v>22</v>
      </c>
      <c r="K215" s="10" t="s">
        <v>23</v>
      </c>
      <c r="L215" s="10">
        <v>159</v>
      </c>
      <c r="M215" s="9" t="str">
        <f>+INDEX(index!$C$72:$C$79,MATCH(usda!$I215,index!$B$72:$B$79,0),1)</f>
        <v>Yield</v>
      </c>
    </row>
    <row r="216" spans="1:13" hidden="1" x14ac:dyDescent="0.2">
      <c r="A216" s="10" t="s">
        <v>17</v>
      </c>
      <c r="B216" s="10">
        <v>2017</v>
      </c>
      <c r="C216" s="10" t="s">
        <v>18</v>
      </c>
      <c r="D216" s="10"/>
      <c r="E216" s="10" t="s">
        <v>63</v>
      </c>
      <c r="F216" s="10" t="s">
        <v>41</v>
      </c>
      <c r="G216" s="10">
        <v>26</v>
      </c>
      <c r="H216" s="10" t="s">
        <v>25</v>
      </c>
      <c r="I216" s="10" t="s">
        <v>26</v>
      </c>
      <c r="J216" s="10" t="s">
        <v>22</v>
      </c>
      <c r="K216" s="10" t="s">
        <v>23</v>
      </c>
      <c r="L216" s="10">
        <v>96475000</v>
      </c>
      <c r="M216" s="9" t="str">
        <f>+INDEX(index!$C$72:$C$79,MATCH(usda!$I216,index!$B$72:$B$79,0),1)</f>
        <v>Production</v>
      </c>
    </row>
    <row r="217" spans="1:13" hidden="1" x14ac:dyDescent="0.2">
      <c r="A217" s="10" t="s">
        <v>17</v>
      </c>
      <c r="B217" s="10">
        <v>2017</v>
      </c>
      <c r="C217" s="10" t="s">
        <v>18</v>
      </c>
      <c r="D217" s="10"/>
      <c r="E217" s="10" t="s">
        <v>63</v>
      </c>
      <c r="F217" s="10" t="s">
        <v>41</v>
      </c>
      <c r="G217" s="10">
        <v>26</v>
      </c>
      <c r="H217" s="10" t="s">
        <v>25</v>
      </c>
      <c r="I217" s="10" t="s">
        <v>27</v>
      </c>
      <c r="J217" s="10" t="s">
        <v>22</v>
      </c>
      <c r="K217" s="10" t="s">
        <v>23</v>
      </c>
      <c r="L217" s="10">
        <v>42.5</v>
      </c>
      <c r="M217" s="9" t="str">
        <f>+INDEX(index!$C$72:$C$79,MATCH(usda!$I217,index!$B$72:$B$79,0),1)</f>
        <v>Yield</v>
      </c>
    </row>
    <row r="218" spans="1:13" hidden="1" x14ac:dyDescent="0.2">
      <c r="A218" s="10" t="s">
        <v>17</v>
      </c>
      <c r="B218" s="10">
        <v>2017</v>
      </c>
      <c r="C218" s="10" t="s">
        <v>18</v>
      </c>
      <c r="D218" s="10"/>
      <c r="E218" s="10" t="s">
        <v>63</v>
      </c>
      <c r="F218" s="10" t="s">
        <v>42</v>
      </c>
      <c r="G218" s="10">
        <v>27</v>
      </c>
      <c r="H218" s="10" t="s">
        <v>20</v>
      </c>
      <c r="I218" s="10" t="s">
        <v>21</v>
      </c>
      <c r="J218" s="10" t="s">
        <v>22</v>
      </c>
      <c r="K218" s="10" t="s">
        <v>23</v>
      </c>
      <c r="L218" s="10">
        <v>1480220000</v>
      </c>
      <c r="M218" s="9" t="str">
        <f>+INDEX(index!$C$72:$C$79,MATCH(usda!$I218,index!$B$72:$B$79,0),1)</f>
        <v>Production</v>
      </c>
    </row>
    <row r="219" spans="1:13" hidden="1" x14ac:dyDescent="0.2">
      <c r="A219" s="10" t="s">
        <v>17</v>
      </c>
      <c r="B219" s="10">
        <v>2017</v>
      </c>
      <c r="C219" s="10" t="s">
        <v>18</v>
      </c>
      <c r="D219" s="10"/>
      <c r="E219" s="10" t="s">
        <v>63</v>
      </c>
      <c r="F219" s="10" t="s">
        <v>42</v>
      </c>
      <c r="G219" s="10">
        <v>27</v>
      </c>
      <c r="H219" s="10" t="s">
        <v>20</v>
      </c>
      <c r="I219" s="10" t="s">
        <v>24</v>
      </c>
      <c r="J219" s="10" t="s">
        <v>22</v>
      </c>
      <c r="K219" s="10" t="s">
        <v>23</v>
      </c>
      <c r="L219" s="10">
        <v>194</v>
      </c>
      <c r="M219" s="9" t="str">
        <f>+INDEX(index!$C$72:$C$79,MATCH(usda!$I219,index!$B$72:$B$79,0),1)</f>
        <v>Yield</v>
      </c>
    </row>
    <row r="220" spans="1:13" hidden="1" x14ac:dyDescent="0.2">
      <c r="A220" s="10" t="s">
        <v>17</v>
      </c>
      <c r="B220" s="10">
        <v>2017</v>
      </c>
      <c r="C220" s="10" t="s">
        <v>18</v>
      </c>
      <c r="D220" s="10"/>
      <c r="E220" s="10" t="s">
        <v>63</v>
      </c>
      <c r="F220" s="10" t="s">
        <v>42</v>
      </c>
      <c r="G220" s="10">
        <v>27</v>
      </c>
      <c r="H220" s="10" t="s">
        <v>25</v>
      </c>
      <c r="I220" s="10" t="s">
        <v>26</v>
      </c>
      <c r="J220" s="10" t="s">
        <v>22</v>
      </c>
      <c r="K220" s="10" t="s">
        <v>23</v>
      </c>
      <c r="L220" s="10">
        <v>384275000</v>
      </c>
      <c r="M220" s="9" t="str">
        <f>+INDEX(index!$C$72:$C$79,MATCH(usda!$I220,index!$B$72:$B$79,0),1)</f>
        <v>Production</v>
      </c>
    </row>
    <row r="221" spans="1:13" hidden="1" x14ac:dyDescent="0.2">
      <c r="A221" s="10" t="s">
        <v>17</v>
      </c>
      <c r="B221" s="10">
        <v>2017</v>
      </c>
      <c r="C221" s="10" t="s">
        <v>18</v>
      </c>
      <c r="D221" s="10"/>
      <c r="E221" s="10" t="s">
        <v>63</v>
      </c>
      <c r="F221" s="10" t="s">
        <v>42</v>
      </c>
      <c r="G221" s="10">
        <v>27</v>
      </c>
      <c r="H221" s="10" t="s">
        <v>25</v>
      </c>
      <c r="I221" s="10" t="s">
        <v>27</v>
      </c>
      <c r="J221" s="10" t="s">
        <v>22</v>
      </c>
      <c r="K221" s="10" t="s">
        <v>23</v>
      </c>
      <c r="L221" s="10">
        <v>47.5</v>
      </c>
      <c r="M221" s="9" t="str">
        <f>+INDEX(index!$C$72:$C$79,MATCH(usda!$I221,index!$B$72:$B$79,0),1)</f>
        <v>Yield</v>
      </c>
    </row>
    <row r="222" spans="1:13" hidden="1" x14ac:dyDescent="0.2">
      <c r="A222" s="10" t="s">
        <v>17</v>
      </c>
      <c r="B222" s="10">
        <v>2017</v>
      </c>
      <c r="C222" s="10" t="s">
        <v>18</v>
      </c>
      <c r="D222" s="10"/>
      <c r="E222" s="10" t="s">
        <v>63</v>
      </c>
      <c r="F222" s="10" t="s">
        <v>43</v>
      </c>
      <c r="G222" s="10">
        <v>28</v>
      </c>
      <c r="H222" s="10" t="s">
        <v>20</v>
      </c>
      <c r="I222" s="10" t="s">
        <v>21</v>
      </c>
      <c r="J222" s="10" t="s">
        <v>22</v>
      </c>
      <c r="K222" s="10" t="s">
        <v>23</v>
      </c>
      <c r="L222" s="10">
        <v>94500000</v>
      </c>
      <c r="M222" s="9" t="str">
        <f>+INDEX(index!$C$72:$C$79,MATCH(usda!$I222,index!$B$72:$B$79,0),1)</f>
        <v>Production</v>
      </c>
    </row>
    <row r="223" spans="1:13" hidden="1" x14ac:dyDescent="0.2">
      <c r="A223" s="10" t="s">
        <v>17</v>
      </c>
      <c r="B223" s="10">
        <v>2017</v>
      </c>
      <c r="C223" s="10" t="s">
        <v>18</v>
      </c>
      <c r="D223" s="10"/>
      <c r="E223" s="10" t="s">
        <v>63</v>
      </c>
      <c r="F223" s="10" t="s">
        <v>43</v>
      </c>
      <c r="G223" s="10">
        <v>28</v>
      </c>
      <c r="H223" s="10" t="s">
        <v>20</v>
      </c>
      <c r="I223" s="10" t="s">
        <v>24</v>
      </c>
      <c r="J223" s="10" t="s">
        <v>22</v>
      </c>
      <c r="K223" s="10" t="s">
        <v>23</v>
      </c>
      <c r="L223" s="10">
        <v>189</v>
      </c>
      <c r="M223" s="9" t="str">
        <f>+INDEX(index!$C$72:$C$79,MATCH(usda!$I223,index!$B$72:$B$79,0),1)</f>
        <v>Yield</v>
      </c>
    </row>
    <row r="224" spans="1:13" hidden="1" x14ac:dyDescent="0.2">
      <c r="A224" s="10" t="s">
        <v>17</v>
      </c>
      <c r="B224" s="10">
        <v>2017</v>
      </c>
      <c r="C224" s="10" t="s">
        <v>18</v>
      </c>
      <c r="D224" s="10"/>
      <c r="E224" s="10" t="s">
        <v>63</v>
      </c>
      <c r="F224" s="10" t="s">
        <v>43</v>
      </c>
      <c r="G224" s="10">
        <v>28</v>
      </c>
      <c r="H224" s="10" t="s">
        <v>25</v>
      </c>
      <c r="I224" s="10" t="s">
        <v>26</v>
      </c>
      <c r="J224" s="10" t="s">
        <v>22</v>
      </c>
      <c r="K224" s="10" t="s">
        <v>23</v>
      </c>
      <c r="L224" s="10">
        <v>115010000</v>
      </c>
      <c r="M224" s="9" t="str">
        <f>+INDEX(index!$C$72:$C$79,MATCH(usda!$I224,index!$B$72:$B$79,0),1)</f>
        <v>Production</v>
      </c>
    </row>
    <row r="225" spans="1:13" hidden="1" x14ac:dyDescent="0.2">
      <c r="A225" s="10" t="s">
        <v>17</v>
      </c>
      <c r="B225" s="10">
        <v>2017</v>
      </c>
      <c r="C225" s="10" t="s">
        <v>18</v>
      </c>
      <c r="D225" s="10"/>
      <c r="E225" s="10" t="s">
        <v>63</v>
      </c>
      <c r="F225" s="10" t="s">
        <v>43</v>
      </c>
      <c r="G225" s="10">
        <v>28</v>
      </c>
      <c r="H225" s="10" t="s">
        <v>25</v>
      </c>
      <c r="I225" s="10" t="s">
        <v>27</v>
      </c>
      <c r="J225" s="10" t="s">
        <v>22</v>
      </c>
      <c r="K225" s="10" t="s">
        <v>23</v>
      </c>
      <c r="L225" s="10">
        <v>53</v>
      </c>
      <c r="M225" s="9" t="str">
        <f>+INDEX(index!$C$72:$C$79,MATCH(usda!$I225,index!$B$72:$B$79,0),1)</f>
        <v>Yield</v>
      </c>
    </row>
    <row r="226" spans="1:13" hidden="1" x14ac:dyDescent="0.2">
      <c r="A226" s="10" t="s">
        <v>17</v>
      </c>
      <c r="B226" s="10">
        <v>2017</v>
      </c>
      <c r="C226" s="10" t="s">
        <v>18</v>
      </c>
      <c r="D226" s="10"/>
      <c r="E226" s="10" t="s">
        <v>63</v>
      </c>
      <c r="F226" s="10" t="s">
        <v>44</v>
      </c>
      <c r="G226" s="10">
        <v>29</v>
      </c>
      <c r="H226" s="10" t="s">
        <v>20</v>
      </c>
      <c r="I226" s="10" t="s">
        <v>21</v>
      </c>
      <c r="J226" s="10" t="s">
        <v>22</v>
      </c>
      <c r="K226" s="10" t="s">
        <v>23</v>
      </c>
      <c r="L226" s="10">
        <v>552500000</v>
      </c>
      <c r="M226" s="9" t="str">
        <f>+INDEX(index!$C$72:$C$79,MATCH(usda!$I226,index!$B$72:$B$79,0),1)</f>
        <v>Production</v>
      </c>
    </row>
    <row r="227" spans="1:13" hidden="1" x14ac:dyDescent="0.2">
      <c r="A227" s="10" t="s">
        <v>17</v>
      </c>
      <c r="B227" s="10">
        <v>2017</v>
      </c>
      <c r="C227" s="10" t="s">
        <v>18</v>
      </c>
      <c r="D227" s="10"/>
      <c r="E227" s="10" t="s">
        <v>63</v>
      </c>
      <c r="F227" s="10" t="s">
        <v>44</v>
      </c>
      <c r="G227" s="10">
        <v>29</v>
      </c>
      <c r="H227" s="10" t="s">
        <v>20</v>
      </c>
      <c r="I227" s="10" t="s">
        <v>24</v>
      </c>
      <c r="J227" s="10" t="s">
        <v>22</v>
      </c>
      <c r="K227" s="10" t="s">
        <v>23</v>
      </c>
      <c r="L227" s="10">
        <v>170</v>
      </c>
      <c r="M227" s="9" t="str">
        <f>+INDEX(index!$C$72:$C$79,MATCH(usda!$I227,index!$B$72:$B$79,0),1)</f>
        <v>Yield</v>
      </c>
    </row>
    <row r="228" spans="1:13" hidden="1" x14ac:dyDescent="0.2">
      <c r="A228" s="10" t="s">
        <v>17</v>
      </c>
      <c r="B228" s="10">
        <v>2017</v>
      </c>
      <c r="C228" s="10" t="s">
        <v>18</v>
      </c>
      <c r="D228" s="10"/>
      <c r="E228" s="10" t="s">
        <v>63</v>
      </c>
      <c r="F228" s="10" t="s">
        <v>44</v>
      </c>
      <c r="G228" s="10">
        <v>29</v>
      </c>
      <c r="H228" s="10" t="s">
        <v>25</v>
      </c>
      <c r="I228" s="10" t="s">
        <v>26</v>
      </c>
      <c r="J228" s="10" t="s">
        <v>22</v>
      </c>
      <c r="K228" s="10" t="s">
        <v>23</v>
      </c>
      <c r="L228" s="10">
        <v>292545000</v>
      </c>
      <c r="M228" s="9" t="str">
        <f>+INDEX(index!$C$72:$C$79,MATCH(usda!$I228,index!$B$72:$B$79,0),1)</f>
        <v>Production</v>
      </c>
    </row>
    <row r="229" spans="1:13" hidden="1" x14ac:dyDescent="0.2">
      <c r="A229" s="10" t="s">
        <v>17</v>
      </c>
      <c r="B229" s="10">
        <v>2017</v>
      </c>
      <c r="C229" s="10" t="s">
        <v>18</v>
      </c>
      <c r="D229" s="10"/>
      <c r="E229" s="10" t="s">
        <v>63</v>
      </c>
      <c r="F229" s="10" t="s">
        <v>44</v>
      </c>
      <c r="G229" s="10">
        <v>29</v>
      </c>
      <c r="H229" s="10" t="s">
        <v>25</v>
      </c>
      <c r="I229" s="10" t="s">
        <v>27</v>
      </c>
      <c r="J229" s="10" t="s">
        <v>22</v>
      </c>
      <c r="K229" s="10" t="s">
        <v>23</v>
      </c>
      <c r="L229" s="10">
        <v>49.5</v>
      </c>
      <c r="M229" s="9" t="str">
        <f>+INDEX(index!$C$72:$C$79,MATCH(usda!$I229,index!$B$72:$B$79,0),1)</f>
        <v>Yield</v>
      </c>
    </row>
    <row r="230" spans="1:13" hidden="1" x14ac:dyDescent="0.2">
      <c r="A230" s="10" t="s">
        <v>17</v>
      </c>
      <c r="B230" s="10">
        <v>2017</v>
      </c>
      <c r="C230" s="10" t="s">
        <v>18</v>
      </c>
      <c r="D230" s="10"/>
      <c r="E230" s="10" t="s">
        <v>63</v>
      </c>
      <c r="F230" s="10" t="s">
        <v>66</v>
      </c>
      <c r="G230" s="10">
        <v>30</v>
      </c>
      <c r="H230" s="10" t="s">
        <v>20</v>
      </c>
      <c r="I230" s="10" t="s">
        <v>21</v>
      </c>
      <c r="J230" s="10" t="s">
        <v>22</v>
      </c>
      <c r="K230" s="10" t="s">
        <v>23</v>
      </c>
      <c r="L230" s="10">
        <v>4550000</v>
      </c>
      <c r="M230" s="9" t="str">
        <f>+INDEX(index!$C$72:$C$79,MATCH(usda!$I230,index!$B$72:$B$79,0),1)</f>
        <v>Production</v>
      </c>
    </row>
    <row r="231" spans="1:13" hidden="1" x14ac:dyDescent="0.2">
      <c r="A231" s="10" t="s">
        <v>17</v>
      </c>
      <c r="B231" s="10">
        <v>2017</v>
      </c>
      <c r="C231" s="10" t="s">
        <v>18</v>
      </c>
      <c r="D231" s="10"/>
      <c r="E231" s="10" t="s">
        <v>63</v>
      </c>
      <c r="F231" s="10" t="s">
        <v>66</v>
      </c>
      <c r="G231" s="10">
        <v>30</v>
      </c>
      <c r="H231" s="10" t="s">
        <v>20</v>
      </c>
      <c r="I231" s="10" t="s">
        <v>24</v>
      </c>
      <c r="J231" s="10" t="s">
        <v>22</v>
      </c>
      <c r="K231" s="10" t="s">
        <v>23</v>
      </c>
      <c r="L231" s="10">
        <v>70</v>
      </c>
      <c r="M231" s="9" t="str">
        <f>+INDEX(index!$C$72:$C$79,MATCH(usda!$I231,index!$B$72:$B$79,0),1)</f>
        <v>Yield</v>
      </c>
    </row>
    <row r="232" spans="1:13" hidden="1" x14ac:dyDescent="0.2">
      <c r="A232" s="10" t="s">
        <v>17</v>
      </c>
      <c r="B232" s="10">
        <v>2017</v>
      </c>
      <c r="C232" s="10" t="s">
        <v>18</v>
      </c>
      <c r="D232" s="10"/>
      <c r="E232" s="10" t="s">
        <v>63</v>
      </c>
      <c r="F232" s="10" t="s">
        <v>45</v>
      </c>
      <c r="G232" s="10">
        <v>31</v>
      </c>
      <c r="H232" s="10" t="s">
        <v>20</v>
      </c>
      <c r="I232" s="10" t="s">
        <v>21</v>
      </c>
      <c r="J232" s="10" t="s">
        <v>22</v>
      </c>
      <c r="K232" s="10" t="s">
        <v>23</v>
      </c>
      <c r="L232" s="10">
        <v>1683300000</v>
      </c>
      <c r="M232" s="9" t="str">
        <f>+INDEX(index!$C$72:$C$79,MATCH(usda!$I232,index!$B$72:$B$79,0),1)</f>
        <v>Production</v>
      </c>
    </row>
    <row r="233" spans="1:13" hidden="1" x14ac:dyDescent="0.2">
      <c r="A233" s="10" t="s">
        <v>17</v>
      </c>
      <c r="B233" s="10">
        <v>2017</v>
      </c>
      <c r="C233" s="10" t="s">
        <v>18</v>
      </c>
      <c r="D233" s="10"/>
      <c r="E233" s="10" t="s">
        <v>63</v>
      </c>
      <c r="F233" s="10" t="s">
        <v>45</v>
      </c>
      <c r="G233" s="10">
        <v>31</v>
      </c>
      <c r="H233" s="10" t="s">
        <v>20</v>
      </c>
      <c r="I233" s="10" t="s">
        <v>24</v>
      </c>
      <c r="J233" s="10" t="s">
        <v>22</v>
      </c>
      <c r="K233" s="10" t="s">
        <v>23</v>
      </c>
      <c r="L233" s="10">
        <v>181</v>
      </c>
      <c r="M233" s="9" t="str">
        <f>+INDEX(index!$C$72:$C$79,MATCH(usda!$I233,index!$B$72:$B$79,0),1)</f>
        <v>Yield</v>
      </c>
    </row>
    <row r="234" spans="1:13" hidden="1" x14ac:dyDescent="0.2">
      <c r="A234" s="10" t="s">
        <v>17</v>
      </c>
      <c r="B234" s="10">
        <v>2017</v>
      </c>
      <c r="C234" s="10" t="s">
        <v>18</v>
      </c>
      <c r="D234" s="10"/>
      <c r="E234" s="10" t="s">
        <v>63</v>
      </c>
      <c r="F234" s="10" t="s">
        <v>45</v>
      </c>
      <c r="G234" s="10">
        <v>31</v>
      </c>
      <c r="H234" s="10" t="s">
        <v>25</v>
      </c>
      <c r="I234" s="10" t="s">
        <v>26</v>
      </c>
      <c r="J234" s="10" t="s">
        <v>22</v>
      </c>
      <c r="K234" s="10" t="s">
        <v>23</v>
      </c>
      <c r="L234" s="10">
        <v>326025000</v>
      </c>
      <c r="M234" s="9" t="str">
        <f>+INDEX(index!$C$72:$C$79,MATCH(usda!$I234,index!$B$72:$B$79,0),1)</f>
        <v>Production</v>
      </c>
    </row>
    <row r="235" spans="1:13" hidden="1" x14ac:dyDescent="0.2">
      <c r="A235" s="10" t="s">
        <v>17</v>
      </c>
      <c r="B235" s="10">
        <v>2017</v>
      </c>
      <c r="C235" s="10" t="s">
        <v>18</v>
      </c>
      <c r="D235" s="10"/>
      <c r="E235" s="10" t="s">
        <v>63</v>
      </c>
      <c r="F235" s="10" t="s">
        <v>45</v>
      </c>
      <c r="G235" s="10">
        <v>31</v>
      </c>
      <c r="H235" s="10" t="s">
        <v>25</v>
      </c>
      <c r="I235" s="10" t="s">
        <v>27</v>
      </c>
      <c r="J235" s="10" t="s">
        <v>22</v>
      </c>
      <c r="K235" s="10" t="s">
        <v>23</v>
      </c>
      <c r="L235" s="10">
        <v>57.5</v>
      </c>
      <c r="M235" s="9" t="str">
        <f>+INDEX(index!$C$72:$C$79,MATCH(usda!$I235,index!$B$72:$B$79,0),1)</f>
        <v>Yield</v>
      </c>
    </row>
    <row r="236" spans="1:13" hidden="1" x14ac:dyDescent="0.2">
      <c r="A236" s="10" t="s">
        <v>17</v>
      </c>
      <c r="B236" s="10">
        <v>2017</v>
      </c>
      <c r="C236" s="10" t="s">
        <v>18</v>
      </c>
      <c r="D236" s="10"/>
      <c r="E236" s="10" t="s">
        <v>63</v>
      </c>
      <c r="F236" s="10" t="s">
        <v>46</v>
      </c>
      <c r="G236" s="10">
        <v>34</v>
      </c>
      <c r="H236" s="10" t="s">
        <v>20</v>
      </c>
      <c r="I236" s="10" t="s">
        <v>21</v>
      </c>
      <c r="J236" s="10" t="s">
        <v>22</v>
      </c>
      <c r="K236" s="10" t="s">
        <v>23</v>
      </c>
      <c r="L236" s="10">
        <v>11690000</v>
      </c>
      <c r="M236" s="9" t="str">
        <f>+INDEX(index!$C$72:$C$79,MATCH(usda!$I236,index!$B$72:$B$79,0),1)</f>
        <v>Production</v>
      </c>
    </row>
    <row r="237" spans="1:13" hidden="1" x14ac:dyDescent="0.2">
      <c r="A237" s="10" t="s">
        <v>17</v>
      </c>
      <c r="B237" s="10">
        <v>2017</v>
      </c>
      <c r="C237" s="10" t="s">
        <v>18</v>
      </c>
      <c r="D237" s="10"/>
      <c r="E237" s="10" t="s">
        <v>63</v>
      </c>
      <c r="F237" s="10" t="s">
        <v>46</v>
      </c>
      <c r="G237" s="10">
        <v>34</v>
      </c>
      <c r="H237" s="10" t="s">
        <v>20</v>
      </c>
      <c r="I237" s="10" t="s">
        <v>24</v>
      </c>
      <c r="J237" s="10" t="s">
        <v>22</v>
      </c>
      <c r="K237" s="10" t="s">
        <v>23</v>
      </c>
      <c r="L237" s="10">
        <v>167</v>
      </c>
      <c r="M237" s="9" t="str">
        <f>+INDEX(index!$C$72:$C$79,MATCH(usda!$I237,index!$B$72:$B$79,0),1)</f>
        <v>Yield</v>
      </c>
    </row>
    <row r="238" spans="1:13" hidden="1" x14ac:dyDescent="0.2">
      <c r="A238" s="10" t="s">
        <v>17</v>
      </c>
      <c r="B238" s="10">
        <v>2017</v>
      </c>
      <c r="C238" s="10" t="s">
        <v>18</v>
      </c>
      <c r="D238" s="10"/>
      <c r="E238" s="10" t="s">
        <v>63</v>
      </c>
      <c r="F238" s="10" t="s">
        <v>46</v>
      </c>
      <c r="G238" s="10">
        <v>34</v>
      </c>
      <c r="H238" s="10" t="s">
        <v>25</v>
      </c>
      <c r="I238" s="10" t="s">
        <v>26</v>
      </c>
      <c r="J238" s="10" t="s">
        <v>22</v>
      </c>
      <c r="K238" s="10" t="s">
        <v>23</v>
      </c>
      <c r="L238" s="10">
        <v>4455000</v>
      </c>
      <c r="M238" s="9" t="str">
        <f>+INDEX(index!$C$72:$C$79,MATCH(usda!$I238,index!$B$72:$B$79,0),1)</f>
        <v>Production</v>
      </c>
    </row>
    <row r="239" spans="1:13" hidden="1" x14ac:dyDescent="0.2">
      <c r="A239" s="10" t="s">
        <v>17</v>
      </c>
      <c r="B239" s="10">
        <v>2017</v>
      </c>
      <c r="C239" s="10" t="s">
        <v>18</v>
      </c>
      <c r="D239" s="10"/>
      <c r="E239" s="10" t="s">
        <v>63</v>
      </c>
      <c r="F239" s="10" t="s">
        <v>46</v>
      </c>
      <c r="G239" s="10">
        <v>34</v>
      </c>
      <c r="H239" s="10" t="s">
        <v>25</v>
      </c>
      <c r="I239" s="10" t="s">
        <v>27</v>
      </c>
      <c r="J239" s="10" t="s">
        <v>22</v>
      </c>
      <c r="K239" s="10" t="s">
        <v>23</v>
      </c>
      <c r="L239" s="10">
        <v>45</v>
      </c>
      <c r="M239" s="9" t="str">
        <f>+INDEX(index!$C$72:$C$79,MATCH(usda!$I239,index!$B$72:$B$79,0),1)</f>
        <v>Yield</v>
      </c>
    </row>
    <row r="240" spans="1:13" hidden="1" x14ac:dyDescent="0.2">
      <c r="A240" s="10" t="s">
        <v>17</v>
      </c>
      <c r="B240" s="10">
        <v>2017</v>
      </c>
      <c r="C240" s="10" t="s">
        <v>18</v>
      </c>
      <c r="D240" s="10"/>
      <c r="E240" s="10" t="s">
        <v>63</v>
      </c>
      <c r="F240" s="10" t="s">
        <v>67</v>
      </c>
      <c r="G240" s="10">
        <v>35</v>
      </c>
      <c r="H240" s="10" t="s">
        <v>20</v>
      </c>
      <c r="I240" s="10" t="s">
        <v>21</v>
      </c>
      <c r="J240" s="10" t="s">
        <v>22</v>
      </c>
      <c r="K240" s="10" t="s">
        <v>23</v>
      </c>
      <c r="L240" s="10">
        <v>5762000</v>
      </c>
      <c r="M240" s="9" t="str">
        <f>+INDEX(index!$C$72:$C$79,MATCH(usda!$I240,index!$B$72:$B$79,0),1)</f>
        <v>Production</v>
      </c>
    </row>
    <row r="241" spans="1:13" hidden="1" x14ac:dyDescent="0.2">
      <c r="A241" s="10" t="s">
        <v>17</v>
      </c>
      <c r="B241" s="10">
        <v>2017</v>
      </c>
      <c r="C241" s="10" t="s">
        <v>18</v>
      </c>
      <c r="D241" s="10"/>
      <c r="E241" s="10" t="s">
        <v>63</v>
      </c>
      <c r="F241" s="10" t="s">
        <v>67</v>
      </c>
      <c r="G241" s="10">
        <v>35</v>
      </c>
      <c r="H241" s="10" t="s">
        <v>20</v>
      </c>
      <c r="I241" s="10" t="s">
        <v>24</v>
      </c>
      <c r="J241" s="10" t="s">
        <v>22</v>
      </c>
      <c r="K241" s="10" t="s">
        <v>23</v>
      </c>
      <c r="L241" s="10">
        <v>134</v>
      </c>
      <c r="M241" s="9" t="str">
        <f>+INDEX(index!$C$72:$C$79,MATCH(usda!$I241,index!$B$72:$B$79,0),1)</f>
        <v>Yield</v>
      </c>
    </row>
    <row r="242" spans="1:13" hidden="1" x14ac:dyDescent="0.2">
      <c r="A242" s="10" t="s">
        <v>17</v>
      </c>
      <c r="B242" s="10">
        <v>2017</v>
      </c>
      <c r="C242" s="10" t="s">
        <v>18</v>
      </c>
      <c r="D242" s="10"/>
      <c r="E242" s="10" t="s">
        <v>63</v>
      </c>
      <c r="F242" s="10" t="s">
        <v>47</v>
      </c>
      <c r="G242" s="10">
        <v>36</v>
      </c>
      <c r="H242" s="10" t="s">
        <v>20</v>
      </c>
      <c r="I242" s="10" t="s">
        <v>21</v>
      </c>
      <c r="J242" s="10" t="s">
        <v>22</v>
      </c>
      <c r="K242" s="10" t="s">
        <v>23</v>
      </c>
      <c r="L242" s="10">
        <v>78085000</v>
      </c>
      <c r="M242" s="9" t="str">
        <f>+INDEX(index!$C$72:$C$79,MATCH(usda!$I242,index!$B$72:$B$79,0),1)</f>
        <v>Production</v>
      </c>
    </row>
    <row r="243" spans="1:13" hidden="1" x14ac:dyDescent="0.2">
      <c r="A243" s="10" t="s">
        <v>17</v>
      </c>
      <c r="B243" s="10">
        <v>2017</v>
      </c>
      <c r="C243" s="10" t="s">
        <v>18</v>
      </c>
      <c r="D243" s="10"/>
      <c r="E243" s="10" t="s">
        <v>63</v>
      </c>
      <c r="F243" s="10" t="s">
        <v>47</v>
      </c>
      <c r="G243" s="10">
        <v>36</v>
      </c>
      <c r="H243" s="10" t="s">
        <v>20</v>
      </c>
      <c r="I243" s="10" t="s">
        <v>24</v>
      </c>
      <c r="J243" s="10" t="s">
        <v>22</v>
      </c>
      <c r="K243" s="10" t="s">
        <v>23</v>
      </c>
      <c r="L243" s="10">
        <v>161</v>
      </c>
      <c r="M243" s="9" t="str">
        <f>+INDEX(index!$C$72:$C$79,MATCH(usda!$I243,index!$B$72:$B$79,0),1)</f>
        <v>Yield</v>
      </c>
    </row>
    <row r="244" spans="1:13" hidden="1" x14ac:dyDescent="0.2">
      <c r="A244" s="10" t="s">
        <v>17</v>
      </c>
      <c r="B244" s="10">
        <v>2017</v>
      </c>
      <c r="C244" s="10" t="s">
        <v>18</v>
      </c>
      <c r="D244" s="10"/>
      <c r="E244" s="10" t="s">
        <v>63</v>
      </c>
      <c r="F244" s="10" t="s">
        <v>47</v>
      </c>
      <c r="G244" s="10">
        <v>36</v>
      </c>
      <c r="H244" s="10" t="s">
        <v>25</v>
      </c>
      <c r="I244" s="10" t="s">
        <v>26</v>
      </c>
      <c r="J244" s="10" t="s">
        <v>22</v>
      </c>
      <c r="K244" s="10" t="s">
        <v>23</v>
      </c>
      <c r="L244" s="10">
        <v>11925000</v>
      </c>
      <c r="M244" s="9" t="str">
        <f>+INDEX(index!$C$72:$C$79,MATCH(usda!$I244,index!$B$72:$B$79,0),1)</f>
        <v>Production</v>
      </c>
    </row>
    <row r="245" spans="1:13" hidden="1" x14ac:dyDescent="0.2">
      <c r="A245" s="10" t="s">
        <v>17</v>
      </c>
      <c r="B245" s="10">
        <v>2017</v>
      </c>
      <c r="C245" s="10" t="s">
        <v>18</v>
      </c>
      <c r="D245" s="10"/>
      <c r="E245" s="10" t="s">
        <v>63</v>
      </c>
      <c r="F245" s="10" t="s">
        <v>47</v>
      </c>
      <c r="G245" s="10">
        <v>36</v>
      </c>
      <c r="H245" s="10" t="s">
        <v>25</v>
      </c>
      <c r="I245" s="10" t="s">
        <v>27</v>
      </c>
      <c r="J245" s="10" t="s">
        <v>22</v>
      </c>
      <c r="K245" s="10" t="s">
        <v>23</v>
      </c>
      <c r="L245" s="10">
        <v>45</v>
      </c>
      <c r="M245" s="9" t="str">
        <f>+INDEX(index!$C$72:$C$79,MATCH(usda!$I245,index!$B$72:$B$79,0),1)</f>
        <v>Yield</v>
      </c>
    </row>
    <row r="246" spans="1:13" hidden="1" x14ac:dyDescent="0.2">
      <c r="A246" s="10" t="s">
        <v>17</v>
      </c>
      <c r="B246" s="10">
        <v>2017</v>
      </c>
      <c r="C246" s="10" t="s">
        <v>18</v>
      </c>
      <c r="D246" s="10"/>
      <c r="E246" s="10" t="s">
        <v>63</v>
      </c>
      <c r="F246" s="10" t="s">
        <v>48</v>
      </c>
      <c r="G246" s="10">
        <v>37</v>
      </c>
      <c r="H246" s="10" t="s">
        <v>20</v>
      </c>
      <c r="I246" s="10" t="s">
        <v>21</v>
      </c>
      <c r="J246" s="10" t="s">
        <v>22</v>
      </c>
      <c r="K246" s="10" t="s">
        <v>23</v>
      </c>
      <c r="L246" s="10">
        <v>119280000</v>
      </c>
      <c r="M246" s="9" t="str">
        <f>+INDEX(index!$C$72:$C$79,MATCH(usda!$I246,index!$B$72:$B$79,0),1)</f>
        <v>Production</v>
      </c>
    </row>
    <row r="247" spans="1:13" hidden="1" x14ac:dyDescent="0.2">
      <c r="A247" s="10" t="s">
        <v>17</v>
      </c>
      <c r="B247" s="10">
        <v>2017</v>
      </c>
      <c r="C247" s="10" t="s">
        <v>18</v>
      </c>
      <c r="D247" s="10"/>
      <c r="E247" s="10" t="s">
        <v>63</v>
      </c>
      <c r="F247" s="10" t="s">
        <v>48</v>
      </c>
      <c r="G247" s="10">
        <v>37</v>
      </c>
      <c r="H247" s="10" t="s">
        <v>20</v>
      </c>
      <c r="I247" s="10" t="s">
        <v>24</v>
      </c>
      <c r="J247" s="10" t="s">
        <v>22</v>
      </c>
      <c r="K247" s="10" t="s">
        <v>23</v>
      </c>
      <c r="L247" s="10">
        <v>142</v>
      </c>
      <c r="M247" s="9" t="str">
        <f>+INDEX(index!$C$72:$C$79,MATCH(usda!$I247,index!$B$72:$B$79,0),1)</f>
        <v>Yield</v>
      </c>
    </row>
    <row r="248" spans="1:13" hidden="1" x14ac:dyDescent="0.2">
      <c r="A248" s="10" t="s">
        <v>17</v>
      </c>
      <c r="B248" s="10">
        <v>2017</v>
      </c>
      <c r="C248" s="10" t="s">
        <v>18</v>
      </c>
      <c r="D248" s="10"/>
      <c r="E248" s="10" t="s">
        <v>63</v>
      </c>
      <c r="F248" s="10" t="s">
        <v>48</v>
      </c>
      <c r="G248" s="10">
        <v>37</v>
      </c>
      <c r="H248" s="10" t="s">
        <v>25</v>
      </c>
      <c r="I248" s="10" t="s">
        <v>26</v>
      </c>
      <c r="J248" s="10" t="s">
        <v>22</v>
      </c>
      <c r="K248" s="10" t="s">
        <v>23</v>
      </c>
      <c r="L248" s="10">
        <v>67600000</v>
      </c>
      <c r="M248" s="9" t="str">
        <f>+INDEX(index!$C$72:$C$79,MATCH(usda!$I248,index!$B$72:$B$79,0),1)</f>
        <v>Production</v>
      </c>
    </row>
    <row r="249" spans="1:13" hidden="1" x14ac:dyDescent="0.2">
      <c r="A249" s="10" t="s">
        <v>17</v>
      </c>
      <c r="B249" s="10">
        <v>2017</v>
      </c>
      <c r="C249" s="10" t="s">
        <v>18</v>
      </c>
      <c r="D249" s="10"/>
      <c r="E249" s="10" t="s">
        <v>63</v>
      </c>
      <c r="F249" s="10" t="s">
        <v>48</v>
      </c>
      <c r="G249" s="10">
        <v>37</v>
      </c>
      <c r="H249" s="10" t="s">
        <v>25</v>
      </c>
      <c r="I249" s="10" t="s">
        <v>27</v>
      </c>
      <c r="J249" s="10" t="s">
        <v>22</v>
      </c>
      <c r="K249" s="10" t="s">
        <v>23</v>
      </c>
      <c r="L249" s="10">
        <v>40</v>
      </c>
      <c r="M249" s="9" t="str">
        <f>+INDEX(index!$C$72:$C$79,MATCH(usda!$I249,index!$B$72:$B$79,0),1)</f>
        <v>Yield</v>
      </c>
    </row>
    <row r="250" spans="1:13" hidden="1" x14ac:dyDescent="0.2">
      <c r="A250" s="10" t="s">
        <v>17</v>
      </c>
      <c r="B250" s="10">
        <v>2017</v>
      </c>
      <c r="C250" s="10" t="s">
        <v>18</v>
      </c>
      <c r="D250" s="10"/>
      <c r="E250" s="10" t="s">
        <v>63</v>
      </c>
      <c r="F250" s="10" t="s">
        <v>49</v>
      </c>
      <c r="G250" s="10">
        <v>38</v>
      </c>
      <c r="H250" s="10" t="s">
        <v>20</v>
      </c>
      <c r="I250" s="10" t="s">
        <v>21</v>
      </c>
      <c r="J250" s="10" t="s">
        <v>22</v>
      </c>
      <c r="K250" s="10" t="s">
        <v>23</v>
      </c>
      <c r="L250" s="10">
        <v>448970000</v>
      </c>
      <c r="M250" s="9" t="str">
        <f>+INDEX(index!$C$72:$C$79,MATCH(usda!$I250,index!$B$72:$B$79,0),1)</f>
        <v>Production</v>
      </c>
    </row>
    <row r="251" spans="1:13" hidden="1" x14ac:dyDescent="0.2">
      <c r="A251" s="10" t="s">
        <v>17</v>
      </c>
      <c r="B251" s="10">
        <v>2017</v>
      </c>
      <c r="C251" s="10" t="s">
        <v>18</v>
      </c>
      <c r="D251" s="10"/>
      <c r="E251" s="10" t="s">
        <v>63</v>
      </c>
      <c r="F251" s="10" t="s">
        <v>49</v>
      </c>
      <c r="G251" s="10">
        <v>38</v>
      </c>
      <c r="H251" s="10" t="s">
        <v>20</v>
      </c>
      <c r="I251" s="10" t="s">
        <v>24</v>
      </c>
      <c r="J251" s="10" t="s">
        <v>22</v>
      </c>
      <c r="K251" s="10" t="s">
        <v>23</v>
      </c>
      <c r="L251" s="10">
        <v>139</v>
      </c>
      <c r="M251" s="9" t="str">
        <f>+INDEX(index!$C$72:$C$79,MATCH(usda!$I251,index!$B$72:$B$79,0),1)</f>
        <v>Yield</v>
      </c>
    </row>
    <row r="252" spans="1:13" hidden="1" x14ac:dyDescent="0.2">
      <c r="A252" s="10" t="s">
        <v>17</v>
      </c>
      <c r="B252" s="10">
        <v>2017</v>
      </c>
      <c r="C252" s="10" t="s">
        <v>18</v>
      </c>
      <c r="D252" s="10"/>
      <c r="E252" s="10" t="s">
        <v>63</v>
      </c>
      <c r="F252" s="10" t="s">
        <v>49</v>
      </c>
      <c r="G252" s="10">
        <v>38</v>
      </c>
      <c r="H252" s="10" t="s">
        <v>25</v>
      </c>
      <c r="I252" s="10" t="s">
        <v>26</v>
      </c>
      <c r="J252" s="10" t="s">
        <v>22</v>
      </c>
      <c r="K252" s="10" t="s">
        <v>23</v>
      </c>
      <c r="L252" s="10">
        <v>243225000</v>
      </c>
      <c r="M252" s="9" t="str">
        <f>+INDEX(index!$C$72:$C$79,MATCH(usda!$I252,index!$B$72:$B$79,0),1)</f>
        <v>Production</v>
      </c>
    </row>
    <row r="253" spans="1:13" hidden="1" x14ac:dyDescent="0.2">
      <c r="A253" s="10" t="s">
        <v>17</v>
      </c>
      <c r="B253" s="10">
        <v>2017</v>
      </c>
      <c r="C253" s="10" t="s">
        <v>18</v>
      </c>
      <c r="D253" s="10"/>
      <c r="E253" s="10" t="s">
        <v>63</v>
      </c>
      <c r="F253" s="10" t="s">
        <v>49</v>
      </c>
      <c r="G253" s="10">
        <v>38</v>
      </c>
      <c r="H253" s="10" t="s">
        <v>25</v>
      </c>
      <c r="I253" s="10" t="s">
        <v>27</v>
      </c>
      <c r="J253" s="10" t="s">
        <v>22</v>
      </c>
      <c r="K253" s="10" t="s">
        <v>23</v>
      </c>
      <c r="L253" s="10">
        <v>34.5</v>
      </c>
      <c r="M253" s="9" t="str">
        <f>+INDEX(index!$C$72:$C$79,MATCH(usda!$I253,index!$B$72:$B$79,0),1)</f>
        <v>Yield</v>
      </c>
    </row>
    <row r="254" spans="1:13" hidden="1" x14ac:dyDescent="0.2">
      <c r="A254" s="10" t="s">
        <v>17</v>
      </c>
      <c r="B254" s="10">
        <v>2017</v>
      </c>
      <c r="C254" s="10" t="s">
        <v>18</v>
      </c>
      <c r="D254" s="10"/>
      <c r="E254" s="10" t="s">
        <v>63</v>
      </c>
      <c r="F254" s="10" t="s">
        <v>50</v>
      </c>
      <c r="G254" s="10">
        <v>39</v>
      </c>
      <c r="H254" s="10" t="s">
        <v>20</v>
      </c>
      <c r="I254" s="10" t="s">
        <v>21</v>
      </c>
      <c r="J254" s="10" t="s">
        <v>22</v>
      </c>
      <c r="K254" s="10" t="s">
        <v>23</v>
      </c>
      <c r="L254" s="10">
        <v>557550000</v>
      </c>
      <c r="M254" s="9" t="str">
        <f>+INDEX(index!$C$72:$C$79,MATCH(usda!$I254,index!$B$72:$B$79,0),1)</f>
        <v>Production</v>
      </c>
    </row>
    <row r="255" spans="1:13" hidden="1" x14ac:dyDescent="0.2">
      <c r="A255" s="10" t="s">
        <v>17</v>
      </c>
      <c r="B255" s="10">
        <v>2017</v>
      </c>
      <c r="C255" s="10" t="s">
        <v>18</v>
      </c>
      <c r="D255" s="10"/>
      <c r="E255" s="10" t="s">
        <v>63</v>
      </c>
      <c r="F255" s="10" t="s">
        <v>50</v>
      </c>
      <c r="G255" s="10">
        <v>39</v>
      </c>
      <c r="H255" s="10" t="s">
        <v>20</v>
      </c>
      <c r="I255" s="10" t="s">
        <v>24</v>
      </c>
      <c r="J255" s="10" t="s">
        <v>22</v>
      </c>
      <c r="K255" s="10" t="s">
        <v>23</v>
      </c>
      <c r="L255" s="10">
        <v>177</v>
      </c>
      <c r="M255" s="9" t="str">
        <f>+INDEX(index!$C$72:$C$79,MATCH(usda!$I255,index!$B$72:$B$79,0),1)</f>
        <v>Yield</v>
      </c>
    </row>
    <row r="256" spans="1:13" hidden="1" x14ac:dyDescent="0.2">
      <c r="A256" s="10" t="s">
        <v>17</v>
      </c>
      <c r="B256" s="10">
        <v>2017</v>
      </c>
      <c r="C256" s="10" t="s">
        <v>18</v>
      </c>
      <c r="D256" s="10"/>
      <c r="E256" s="10" t="s">
        <v>63</v>
      </c>
      <c r="F256" s="10" t="s">
        <v>50</v>
      </c>
      <c r="G256" s="10">
        <v>39</v>
      </c>
      <c r="H256" s="10" t="s">
        <v>25</v>
      </c>
      <c r="I256" s="10" t="s">
        <v>26</v>
      </c>
      <c r="J256" s="10" t="s">
        <v>22</v>
      </c>
      <c r="K256" s="10" t="s">
        <v>23</v>
      </c>
      <c r="L256" s="10">
        <v>251955000</v>
      </c>
      <c r="M256" s="9" t="str">
        <f>+INDEX(index!$C$72:$C$79,MATCH(usda!$I256,index!$B$72:$B$79,0),1)</f>
        <v>Production</v>
      </c>
    </row>
    <row r="257" spans="1:13" hidden="1" x14ac:dyDescent="0.2">
      <c r="A257" s="10" t="s">
        <v>17</v>
      </c>
      <c r="B257" s="10">
        <v>2017</v>
      </c>
      <c r="C257" s="10" t="s">
        <v>18</v>
      </c>
      <c r="D257" s="10"/>
      <c r="E257" s="10" t="s">
        <v>63</v>
      </c>
      <c r="F257" s="10" t="s">
        <v>50</v>
      </c>
      <c r="G257" s="10">
        <v>39</v>
      </c>
      <c r="H257" s="10" t="s">
        <v>25</v>
      </c>
      <c r="I257" s="10" t="s">
        <v>27</v>
      </c>
      <c r="J257" s="10" t="s">
        <v>22</v>
      </c>
      <c r="K257" s="10" t="s">
        <v>23</v>
      </c>
      <c r="L257" s="10">
        <v>49.5</v>
      </c>
      <c r="M257" s="9" t="str">
        <f>+INDEX(index!$C$72:$C$79,MATCH(usda!$I257,index!$B$72:$B$79,0),1)</f>
        <v>Yield</v>
      </c>
    </row>
    <row r="258" spans="1:13" hidden="1" x14ac:dyDescent="0.2">
      <c r="A258" s="10" t="s">
        <v>17</v>
      </c>
      <c r="B258" s="10">
        <v>2017</v>
      </c>
      <c r="C258" s="10" t="s">
        <v>18</v>
      </c>
      <c r="D258" s="10"/>
      <c r="E258" s="10" t="s">
        <v>63</v>
      </c>
      <c r="F258" s="10" t="s">
        <v>51</v>
      </c>
      <c r="G258" s="10">
        <v>40</v>
      </c>
      <c r="H258" s="10" t="s">
        <v>20</v>
      </c>
      <c r="I258" s="10" t="s">
        <v>21</v>
      </c>
      <c r="J258" s="10" t="s">
        <v>22</v>
      </c>
      <c r="K258" s="10" t="s">
        <v>23</v>
      </c>
      <c r="L258" s="10">
        <v>38430000</v>
      </c>
      <c r="M258" s="9" t="str">
        <f>+INDEX(index!$C$72:$C$79,MATCH(usda!$I258,index!$B$72:$B$79,0),1)</f>
        <v>Production</v>
      </c>
    </row>
    <row r="259" spans="1:13" hidden="1" x14ac:dyDescent="0.2">
      <c r="A259" s="10" t="s">
        <v>17</v>
      </c>
      <c r="B259" s="10">
        <v>2017</v>
      </c>
      <c r="C259" s="10" t="s">
        <v>18</v>
      </c>
      <c r="D259" s="10"/>
      <c r="E259" s="10" t="s">
        <v>63</v>
      </c>
      <c r="F259" s="10" t="s">
        <v>51</v>
      </c>
      <c r="G259" s="10">
        <v>40</v>
      </c>
      <c r="H259" s="10" t="s">
        <v>20</v>
      </c>
      <c r="I259" s="10" t="s">
        <v>24</v>
      </c>
      <c r="J259" s="10" t="s">
        <v>22</v>
      </c>
      <c r="K259" s="10" t="s">
        <v>23</v>
      </c>
      <c r="L259" s="10">
        <v>126</v>
      </c>
      <c r="M259" s="9" t="str">
        <f>+INDEX(index!$C$72:$C$79,MATCH(usda!$I259,index!$B$72:$B$79,0),1)</f>
        <v>Yield</v>
      </c>
    </row>
    <row r="260" spans="1:13" hidden="1" x14ac:dyDescent="0.2">
      <c r="A260" s="10" t="s">
        <v>17</v>
      </c>
      <c r="B260" s="10">
        <v>2017</v>
      </c>
      <c r="C260" s="10" t="s">
        <v>18</v>
      </c>
      <c r="D260" s="10"/>
      <c r="E260" s="10" t="s">
        <v>63</v>
      </c>
      <c r="F260" s="10" t="s">
        <v>51</v>
      </c>
      <c r="G260" s="10">
        <v>40</v>
      </c>
      <c r="H260" s="10" t="s">
        <v>25</v>
      </c>
      <c r="I260" s="10" t="s">
        <v>26</v>
      </c>
      <c r="J260" s="10" t="s">
        <v>22</v>
      </c>
      <c r="K260" s="10" t="s">
        <v>23</v>
      </c>
      <c r="L260" s="10">
        <v>18560000</v>
      </c>
      <c r="M260" s="9" t="str">
        <f>+INDEX(index!$C$72:$C$79,MATCH(usda!$I260,index!$B$72:$B$79,0),1)</f>
        <v>Production</v>
      </c>
    </row>
    <row r="261" spans="1:13" hidden="1" x14ac:dyDescent="0.2">
      <c r="A261" s="10" t="s">
        <v>17</v>
      </c>
      <c r="B261" s="10">
        <v>2017</v>
      </c>
      <c r="C261" s="10" t="s">
        <v>18</v>
      </c>
      <c r="D261" s="10"/>
      <c r="E261" s="10" t="s">
        <v>63</v>
      </c>
      <c r="F261" s="10" t="s">
        <v>51</v>
      </c>
      <c r="G261" s="10">
        <v>40</v>
      </c>
      <c r="H261" s="10" t="s">
        <v>25</v>
      </c>
      <c r="I261" s="10" t="s">
        <v>27</v>
      </c>
      <c r="J261" s="10" t="s">
        <v>22</v>
      </c>
      <c r="K261" s="10" t="s">
        <v>23</v>
      </c>
      <c r="L261" s="10">
        <v>29</v>
      </c>
      <c r="M261" s="9" t="str">
        <f>+INDEX(index!$C$72:$C$79,MATCH(usda!$I261,index!$B$72:$B$79,0),1)</f>
        <v>Yield</v>
      </c>
    </row>
    <row r="262" spans="1:13" hidden="1" x14ac:dyDescent="0.2">
      <c r="A262" s="10" t="s">
        <v>17</v>
      </c>
      <c r="B262" s="10">
        <v>2017</v>
      </c>
      <c r="C262" s="10" t="s">
        <v>18</v>
      </c>
      <c r="D262" s="10"/>
      <c r="E262" s="10" t="s">
        <v>63</v>
      </c>
      <c r="F262" s="10" t="s">
        <v>68</v>
      </c>
      <c r="G262" s="10">
        <v>41</v>
      </c>
      <c r="H262" s="10" t="s">
        <v>20</v>
      </c>
      <c r="I262" s="10" t="s">
        <v>21</v>
      </c>
      <c r="J262" s="10" t="s">
        <v>22</v>
      </c>
      <c r="K262" s="10" t="s">
        <v>23</v>
      </c>
      <c r="L262" s="10">
        <v>9328000</v>
      </c>
      <c r="M262" s="9" t="str">
        <f>+INDEX(index!$C$72:$C$79,MATCH(usda!$I262,index!$B$72:$B$79,0),1)</f>
        <v>Production</v>
      </c>
    </row>
    <row r="263" spans="1:13" hidden="1" x14ac:dyDescent="0.2">
      <c r="A263" s="10" t="s">
        <v>17</v>
      </c>
      <c r="B263" s="10">
        <v>2017</v>
      </c>
      <c r="C263" s="10" t="s">
        <v>18</v>
      </c>
      <c r="D263" s="10"/>
      <c r="E263" s="10" t="s">
        <v>63</v>
      </c>
      <c r="F263" s="10" t="s">
        <v>68</v>
      </c>
      <c r="G263" s="10">
        <v>41</v>
      </c>
      <c r="H263" s="10" t="s">
        <v>20</v>
      </c>
      <c r="I263" s="10" t="s">
        <v>24</v>
      </c>
      <c r="J263" s="10" t="s">
        <v>22</v>
      </c>
      <c r="K263" s="10" t="s">
        <v>23</v>
      </c>
      <c r="L263" s="10">
        <v>212</v>
      </c>
      <c r="M263" s="9" t="str">
        <f>+INDEX(index!$C$72:$C$79,MATCH(usda!$I263,index!$B$72:$B$79,0),1)</f>
        <v>Yield</v>
      </c>
    </row>
    <row r="264" spans="1:13" hidden="1" x14ac:dyDescent="0.2">
      <c r="A264" s="10" t="s">
        <v>17</v>
      </c>
      <c r="B264" s="10">
        <v>2017</v>
      </c>
      <c r="C264" s="10" t="s">
        <v>18</v>
      </c>
      <c r="D264" s="10"/>
      <c r="E264" s="10" t="s">
        <v>63</v>
      </c>
      <c r="F264" s="10" t="s">
        <v>69</v>
      </c>
      <c r="G264" s="10"/>
      <c r="H264" s="10" t="s">
        <v>20</v>
      </c>
      <c r="I264" s="10" t="s">
        <v>21</v>
      </c>
      <c r="J264" s="10" t="s">
        <v>22</v>
      </c>
      <c r="K264" s="10" t="s">
        <v>23</v>
      </c>
      <c r="L264" s="10">
        <v>0</v>
      </c>
      <c r="M264" s="9" t="str">
        <f>+INDEX(index!$C$72:$C$79,MATCH(usda!$I264,index!$B$72:$B$79,0),1)</f>
        <v>Production</v>
      </c>
    </row>
    <row r="265" spans="1:13" hidden="1" x14ac:dyDescent="0.2">
      <c r="A265" s="10" t="s">
        <v>17</v>
      </c>
      <c r="B265" s="10">
        <v>2017</v>
      </c>
      <c r="C265" s="10" t="s">
        <v>18</v>
      </c>
      <c r="D265" s="10"/>
      <c r="E265" s="10" t="s">
        <v>63</v>
      </c>
      <c r="F265" s="10" t="s">
        <v>69</v>
      </c>
      <c r="G265" s="10"/>
      <c r="H265" s="10" t="s">
        <v>20</v>
      </c>
      <c r="I265" s="10" t="s">
        <v>24</v>
      </c>
      <c r="J265" s="10" t="s">
        <v>22</v>
      </c>
      <c r="K265" s="10" t="s">
        <v>23</v>
      </c>
      <c r="L265" s="10">
        <v>0</v>
      </c>
      <c r="M265" s="9" t="str">
        <f>+INDEX(index!$C$72:$C$79,MATCH(usda!$I265,index!$B$72:$B$79,0),1)</f>
        <v>Yield</v>
      </c>
    </row>
    <row r="266" spans="1:13" hidden="1" x14ac:dyDescent="0.2">
      <c r="A266" s="10" t="s">
        <v>17</v>
      </c>
      <c r="B266" s="10">
        <v>2017</v>
      </c>
      <c r="C266" s="10" t="s">
        <v>18</v>
      </c>
      <c r="D266" s="10"/>
      <c r="E266" s="10" t="s">
        <v>63</v>
      </c>
      <c r="F266" s="10" t="s">
        <v>69</v>
      </c>
      <c r="G266" s="10"/>
      <c r="H266" s="10" t="s">
        <v>25</v>
      </c>
      <c r="I266" s="10" t="s">
        <v>26</v>
      </c>
      <c r="J266" s="10" t="s">
        <v>22</v>
      </c>
      <c r="K266" s="10" t="s">
        <v>23</v>
      </c>
      <c r="L266" s="10">
        <v>0</v>
      </c>
      <c r="M266" s="9" t="str">
        <f>+INDEX(index!$C$72:$C$79,MATCH(usda!$I266,index!$B$72:$B$79,0),1)</f>
        <v>Production</v>
      </c>
    </row>
    <row r="267" spans="1:13" hidden="1" x14ac:dyDescent="0.2">
      <c r="A267" s="10" t="s">
        <v>17</v>
      </c>
      <c r="B267" s="10">
        <v>2017</v>
      </c>
      <c r="C267" s="10" t="s">
        <v>18</v>
      </c>
      <c r="D267" s="10"/>
      <c r="E267" s="10" t="s">
        <v>63</v>
      </c>
      <c r="F267" s="10" t="s">
        <v>69</v>
      </c>
      <c r="G267" s="10"/>
      <c r="H267" s="10" t="s">
        <v>25</v>
      </c>
      <c r="I267" s="10" t="s">
        <v>27</v>
      </c>
      <c r="J267" s="10" t="s">
        <v>22</v>
      </c>
      <c r="K267" s="10" t="s">
        <v>23</v>
      </c>
      <c r="L267" s="10">
        <v>0</v>
      </c>
      <c r="M267" s="9" t="str">
        <f>+INDEX(index!$C$72:$C$79,MATCH(usda!$I267,index!$B$72:$B$79,0),1)</f>
        <v>Yield</v>
      </c>
    </row>
    <row r="268" spans="1:13" hidden="1" x14ac:dyDescent="0.2">
      <c r="A268" s="10" t="s">
        <v>17</v>
      </c>
      <c r="B268" s="10">
        <v>2017</v>
      </c>
      <c r="C268" s="10" t="s">
        <v>18</v>
      </c>
      <c r="D268" s="10"/>
      <c r="E268" s="10" t="s">
        <v>63</v>
      </c>
      <c r="F268" s="10" t="s">
        <v>52</v>
      </c>
      <c r="G268" s="10">
        <v>42</v>
      </c>
      <c r="H268" s="10" t="s">
        <v>20</v>
      </c>
      <c r="I268" s="10" t="s">
        <v>21</v>
      </c>
      <c r="J268" s="10" t="s">
        <v>22</v>
      </c>
      <c r="K268" s="10" t="s">
        <v>23</v>
      </c>
      <c r="L268" s="10">
        <v>148120000</v>
      </c>
      <c r="M268" s="9" t="str">
        <f>+INDEX(index!$C$72:$C$79,MATCH(usda!$I268,index!$B$72:$B$79,0),1)</f>
        <v>Production</v>
      </c>
    </row>
    <row r="269" spans="1:13" hidden="1" x14ac:dyDescent="0.2">
      <c r="A269" s="10" t="s">
        <v>17</v>
      </c>
      <c r="B269" s="10">
        <v>2017</v>
      </c>
      <c r="C269" s="10" t="s">
        <v>18</v>
      </c>
      <c r="D269" s="10"/>
      <c r="E269" s="10" t="s">
        <v>63</v>
      </c>
      <c r="F269" s="10" t="s">
        <v>52</v>
      </c>
      <c r="G269" s="10">
        <v>42</v>
      </c>
      <c r="H269" s="10" t="s">
        <v>20</v>
      </c>
      <c r="I269" s="10" t="s">
        <v>24</v>
      </c>
      <c r="J269" s="10" t="s">
        <v>22</v>
      </c>
      <c r="K269" s="10" t="s">
        <v>23</v>
      </c>
      <c r="L269" s="10">
        <v>161</v>
      </c>
      <c r="M269" s="9" t="str">
        <f>+INDEX(index!$C$72:$C$79,MATCH(usda!$I269,index!$B$72:$B$79,0),1)</f>
        <v>Yield</v>
      </c>
    </row>
    <row r="270" spans="1:13" hidden="1" x14ac:dyDescent="0.2">
      <c r="A270" s="10" t="s">
        <v>17</v>
      </c>
      <c r="B270" s="10">
        <v>2017</v>
      </c>
      <c r="C270" s="10" t="s">
        <v>18</v>
      </c>
      <c r="D270" s="10"/>
      <c r="E270" s="10" t="s">
        <v>63</v>
      </c>
      <c r="F270" s="10" t="s">
        <v>52</v>
      </c>
      <c r="G270" s="10">
        <v>42</v>
      </c>
      <c r="H270" s="10" t="s">
        <v>25</v>
      </c>
      <c r="I270" s="10" t="s">
        <v>26</v>
      </c>
      <c r="J270" s="10" t="s">
        <v>22</v>
      </c>
      <c r="K270" s="10" t="s">
        <v>23</v>
      </c>
      <c r="L270" s="10">
        <v>29040000</v>
      </c>
      <c r="M270" s="9" t="str">
        <f>+INDEX(index!$C$72:$C$79,MATCH(usda!$I270,index!$B$72:$B$79,0),1)</f>
        <v>Production</v>
      </c>
    </row>
    <row r="271" spans="1:13" hidden="1" x14ac:dyDescent="0.2">
      <c r="A271" s="10" t="s">
        <v>17</v>
      </c>
      <c r="B271" s="10">
        <v>2017</v>
      </c>
      <c r="C271" s="10" t="s">
        <v>18</v>
      </c>
      <c r="D271" s="10"/>
      <c r="E271" s="10" t="s">
        <v>63</v>
      </c>
      <c r="F271" s="10" t="s">
        <v>52</v>
      </c>
      <c r="G271" s="10">
        <v>42</v>
      </c>
      <c r="H271" s="10" t="s">
        <v>25</v>
      </c>
      <c r="I271" s="10" t="s">
        <v>27</v>
      </c>
      <c r="J271" s="10" t="s">
        <v>22</v>
      </c>
      <c r="K271" s="10" t="s">
        <v>23</v>
      </c>
      <c r="L271" s="10">
        <v>48</v>
      </c>
      <c r="M271" s="9" t="str">
        <f>+INDEX(index!$C$72:$C$79,MATCH(usda!$I271,index!$B$72:$B$79,0),1)</f>
        <v>Yield</v>
      </c>
    </row>
    <row r="272" spans="1:13" hidden="1" x14ac:dyDescent="0.2">
      <c r="A272" s="10" t="s">
        <v>17</v>
      </c>
      <c r="B272" s="10">
        <v>2017</v>
      </c>
      <c r="C272" s="10" t="s">
        <v>18</v>
      </c>
      <c r="D272" s="10"/>
      <c r="E272" s="10" t="s">
        <v>63</v>
      </c>
      <c r="F272" s="10" t="s">
        <v>53</v>
      </c>
      <c r="G272" s="10">
        <v>45</v>
      </c>
      <c r="H272" s="10" t="s">
        <v>20</v>
      </c>
      <c r="I272" s="10" t="s">
        <v>21</v>
      </c>
      <c r="J272" s="10" t="s">
        <v>22</v>
      </c>
      <c r="K272" s="10" t="s">
        <v>23</v>
      </c>
      <c r="L272" s="10">
        <v>44200000</v>
      </c>
      <c r="M272" s="9" t="str">
        <f>+INDEX(index!$C$72:$C$79,MATCH(usda!$I272,index!$B$72:$B$79,0),1)</f>
        <v>Production</v>
      </c>
    </row>
    <row r="273" spans="1:13" hidden="1" x14ac:dyDescent="0.2">
      <c r="A273" s="10" t="s">
        <v>17</v>
      </c>
      <c r="B273" s="10">
        <v>2017</v>
      </c>
      <c r="C273" s="10" t="s">
        <v>18</v>
      </c>
      <c r="D273" s="10"/>
      <c r="E273" s="10" t="s">
        <v>63</v>
      </c>
      <c r="F273" s="10" t="s">
        <v>53</v>
      </c>
      <c r="G273" s="10">
        <v>45</v>
      </c>
      <c r="H273" s="10" t="s">
        <v>20</v>
      </c>
      <c r="I273" s="10" t="s">
        <v>24</v>
      </c>
      <c r="J273" s="10" t="s">
        <v>22</v>
      </c>
      <c r="K273" s="10" t="s">
        <v>23</v>
      </c>
      <c r="L273" s="10">
        <v>136</v>
      </c>
      <c r="M273" s="9" t="str">
        <f>+INDEX(index!$C$72:$C$79,MATCH(usda!$I273,index!$B$72:$B$79,0),1)</f>
        <v>Yield</v>
      </c>
    </row>
    <row r="274" spans="1:13" hidden="1" x14ac:dyDescent="0.2">
      <c r="A274" s="10" t="s">
        <v>17</v>
      </c>
      <c r="B274" s="10">
        <v>2017</v>
      </c>
      <c r="C274" s="10" t="s">
        <v>18</v>
      </c>
      <c r="D274" s="10"/>
      <c r="E274" s="10" t="s">
        <v>63</v>
      </c>
      <c r="F274" s="10" t="s">
        <v>53</v>
      </c>
      <c r="G274" s="10">
        <v>45</v>
      </c>
      <c r="H274" s="10" t="s">
        <v>25</v>
      </c>
      <c r="I274" s="10" t="s">
        <v>26</v>
      </c>
      <c r="J274" s="10" t="s">
        <v>22</v>
      </c>
      <c r="K274" s="10" t="s">
        <v>23</v>
      </c>
      <c r="L274" s="10">
        <v>14820000</v>
      </c>
      <c r="M274" s="9" t="str">
        <f>+INDEX(index!$C$72:$C$79,MATCH(usda!$I274,index!$B$72:$B$79,0),1)</f>
        <v>Production</v>
      </c>
    </row>
    <row r="275" spans="1:13" hidden="1" x14ac:dyDescent="0.2">
      <c r="A275" s="10" t="s">
        <v>17</v>
      </c>
      <c r="B275" s="10">
        <v>2017</v>
      </c>
      <c r="C275" s="10" t="s">
        <v>18</v>
      </c>
      <c r="D275" s="10"/>
      <c r="E275" s="10" t="s">
        <v>63</v>
      </c>
      <c r="F275" s="10" t="s">
        <v>53</v>
      </c>
      <c r="G275" s="10">
        <v>45</v>
      </c>
      <c r="H275" s="10" t="s">
        <v>25</v>
      </c>
      <c r="I275" s="10" t="s">
        <v>27</v>
      </c>
      <c r="J275" s="10" t="s">
        <v>22</v>
      </c>
      <c r="K275" s="10" t="s">
        <v>23</v>
      </c>
      <c r="L275" s="10">
        <v>38</v>
      </c>
      <c r="M275" s="9" t="str">
        <f>+INDEX(index!$C$72:$C$79,MATCH(usda!$I275,index!$B$72:$B$79,0),1)</f>
        <v>Yield</v>
      </c>
    </row>
    <row r="276" spans="1:13" hidden="1" x14ac:dyDescent="0.2">
      <c r="A276" s="10" t="s">
        <v>17</v>
      </c>
      <c r="B276" s="10">
        <v>2017</v>
      </c>
      <c r="C276" s="10" t="s">
        <v>18</v>
      </c>
      <c r="D276" s="10"/>
      <c r="E276" s="10" t="s">
        <v>63</v>
      </c>
      <c r="F276" s="10" t="s">
        <v>54</v>
      </c>
      <c r="G276" s="10">
        <v>46</v>
      </c>
      <c r="H276" s="10" t="s">
        <v>20</v>
      </c>
      <c r="I276" s="10" t="s">
        <v>21</v>
      </c>
      <c r="J276" s="10" t="s">
        <v>22</v>
      </c>
      <c r="K276" s="10" t="s">
        <v>23</v>
      </c>
      <c r="L276" s="10">
        <v>736600000</v>
      </c>
      <c r="M276" s="9" t="str">
        <f>+INDEX(index!$C$72:$C$79,MATCH(usda!$I276,index!$B$72:$B$79,0),1)</f>
        <v>Production</v>
      </c>
    </row>
    <row r="277" spans="1:13" hidden="1" x14ac:dyDescent="0.2">
      <c r="A277" s="10" t="s">
        <v>17</v>
      </c>
      <c r="B277" s="10">
        <v>2017</v>
      </c>
      <c r="C277" s="10" t="s">
        <v>18</v>
      </c>
      <c r="D277" s="10"/>
      <c r="E277" s="10" t="s">
        <v>63</v>
      </c>
      <c r="F277" s="10" t="s">
        <v>54</v>
      </c>
      <c r="G277" s="10">
        <v>46</v>
      </c>
      <c r="H277" s="10" t="s">
        <v>20</v>
      </c>
      <c r="I277" s="10" t="s">
        <v>24</v>
      </c>
      <c r="J277" s="10" t="s">
        <v>22</v>
      </c>
      <c r="K277" s="10" t="s">
        <v>23</v>
      </c>
      <c r="L277" s="10">
        <v>145</v>
      </c>
      <c r="M277" s="9" t="str">
        <f>+INDEX(index!$C$72:$C$79,MATCH(usda!$I277,index!$B$72:$B$79,0),1)</f>
        <v>Yield</v>
      </c>
    </row>
    <row r="278" spans="1:13" hidden="1" x14ac:dyDescent="0.2">
      <c r="A278" s="10" t="s">
        <v>17</v>
      </c>
      <c r="B278" s="10">
        <v>2017</v>
      </c>
      <c r="C278" s="10" t="s">
        <v>18</v>
      </c>
      <c r="D278" s="10"/>
      <c r="E278" s="10" t="s">
        <v>63</v>
      </c>
      <c r="F278" s="10" t="s">
        <v>54</v>
      </c>
      <c r="G278" s="10">
        <v>46</v>
      </c>
      <c r="H278" s="10" t="s">
        <v>25</v>
      </c>
      <c r="I278" s="10" t="s">
        <v>26</v>
      </c>
      <c r="J278" s="10" t="s">
        <v>22</v>
      </c>
      <c r="K278" s="10" t="s">
        <v>23</v>
      </c>
      <c r="L278" s="10">
        <v>241230000</v>
      </c>
      <c r="M278" s="9" t="str">
        <f>+INDEX(index!$C$72:$C$79,MATCH(usda!$I278,index!$B$72:$B$79,0),1)</f>
        <v>Production</v>
      </c>
    </row>
    <row r="279" spans="1:13" hidden="1" x14ac:dyDescent="0.2">
      <c r="A279" s="10" t="s">
        <v>17</v>
      </c>
      <c r="B279" s="10">
        <v>2017</v>
      </c>
      <c r="C279" s="10" t="s">
        <v>18</v>
      </c>
      <c r="D279" s="10"/>
      <c r="E279" s="10" t="s">
        <v>63</v>
      </c>
      <c r="F279" s="10" t="s">
        <v>54</v>
      </c>
      <c r="G279" s="10">
        <v>46</v>
      </c>
      <c r="H279" s="10" t="s">
        <v>25</v>
      </c>
      <c r="I279" s="10" t="s">
        <v>27</v>
      </c>
      <c r="J279" s="10" t="s">
        <v>22</v>
      </c>
      <c r="K279" s="10" t="s">
        <v>23</v>
      </c>
      <c r="L279" s="10">
        <v>43</v>
      </c>
      <c r="M279" s="9" t="str">
        <f>+INDEX(index!$C$72:$C$79,MATCH(usda!$I279,index!$B$72:$B$79,0),1)</f>
        <v>Yield</v>
      </c>
    </row>
    <row r="280" spans="1:13" hidden="1" x14ac:dyDescent="0.2">
      <c r="A280" s="10" t="s">
        <v>17</v>
      </c>
      <c r="B280" s="10">
        <v>2017</v>
      </c>
      <c r="C280" s="10" t="s">
        <v>18</v>
      </c>
      <c r="D280" s="10"/>
      <c r="E280" s="10" t="s">
        <v>63</v>
      </c>
      <c r="F280" s="10" t="s">
        <v>55</v>
      </c>
      <c r="G280" s="10">
        <v>47</v>
      </c>
      <c r="H280" s="10" t="s">
        <v>20</v>
      </c>
      <c r="I280" s="10" t="s">
        <v>21</v>
      </c>
      <c r="J280" s="10" t="s">
        <v>22</v>
      </c>
      <c r="K280" s="10" t="s">
        <v>23</v>
      </c>
      <c r="L280" s="10">
        <v>121410000</v>
      </c>
      <c r="M280" s="9" t="str">
        <f>+INDEX(index!$C$72:$C$79,MATCH(usda!$I280,index!$B$72:$B$79,0),1)</f>
        <v>Production</v>
      </c>
    </row>
    <row r="281" spans="1:13" hidden="1" x14ac:dyDescent="0.2">
      <c r="A281" s="10" t="s">
        <v>17</v>
      </c>
      <c r="B281" s="10">
        <v>2017</v>
      </c>
      <c r="C281" s="10" t="s">
        <v>18</v>
      </c>
      <c r="D281" s="10"/>
      <c r="E281" s="10" t="s">
        <v>63</v>
      </c>
      <c r="F281" s="10" t="s">
        <v>55</v>
      </c>
      <c r="G281" s="10">
        <v>47</v>
      </c>
      <c r="H281" s="10" t="s">
        <v>20</v>
      </c>
      <c r="I281" s="10" t="s">
        <v>24</v>
      </c>
      <c r="J281" s="10" t="s">
        <v>22</v>
      </c>
      <c r="K281" s="10" t="s">
        <v>23</v>
      </c>
      <c r="L281" s="10">
        <v>171</v>
      </c>
      <c r="M281" s="9" t="str">
        <f>+INDEX(index!$C$72:$C$79,MATCH(usda!$I281,index!$B$72:$B$79,0),1)</f>
        <v>Yield</v>
      </c>
    </row>
    <row r="282" spans="1:13" hidden="1" x14ac:dyDescent="0.2">
      <c r="A282" s="10" t="s">
        <v>17</v>
      </c>
      <c r="B282" s="10">
        <v>2017</v>
      </c>
      <c r="C282" s="10" t="s">
        <v>18</v>
      </c>
      <c r="D282" s="10"/>
      <c r="E282" s="10" t="s">
        <v>63</v>
      </c>
      <c r="F282" s="10" t="s">
        <v>55</v>
      </c>
      <c r="G282" s="10">
        <v>47</v>
      </c>
      <c r="H282" s="10" t="s">
        <v>25</v>
      </c>
      <c r="I282" s="10" t="s">
        <v>26</v>
      </c>
      <c r="J282" s="10" t="s">
        <v>22</v>
      </c>
      <c r="K282" s="10" t="s">
        <v>23</v>
      </c>
      <c r="L282" s="10">
        <v>83000000</v>
      </c>
      <c r="M282" s="9" t="str">
        <f>+INDEX(index!$C$72:$C$79,MATCH(usda!$I282,index!$B$72:$B$79,0),1)</f>
        <v>Production</v>
      </c>
    </row>
    <row r="283" spans="1:13" hidden="1" x14ac:dyDescent="0.2">
      <c r="A283" s="10" t="s">
        <v>17</v>
      </c>
      <c r="B283" s="10">
        <v>2017</v>
      </c>
      <c r="C283" s="10" t="s">
        <v>18</v>
      </c>
      <c r="D283" s="10"/>
      <c r="E283" s="10" t="s">
        <v>63</v>
      </c>
      <c r="F283" s="10" t="s">
        <v>55</v>
      </c>
      <c r="G283" s="10">
        <v>47</v>
      </c>
      <c r="H283" s="10" t="s">
        <v>25</v>
      </c>
      <c r="I283" s="10" t="s">
        <v>27</v>
      </c>
      <c r="J283" s="10" t="s">
        <v>22</v>
      </c>
      <c r="K283" s="10" t="s">
        <v>23</v>
      </c>
      <c r="L283" s="10">
        <v>50</v>
      </c>
      <c r="M283" s="9" t="str">
        <f>+INDEX(index!$C$72:$C$79,MATCH(usda!$I283,index!$B$72:$B$79,0),1)</f>
        <v>Yield</v>
      </c>
    </row>
    <row r="284" spans="1:13" hidden="1" x14ac:dyDescent="0.2">
      <c r="A284" s="10" t="s">
        <v>17</v>
      </c>
      <c r="B284" s="10">
        <v>2017</v>
      </c>
      <c r="C284" s="10" t="s">
        <v>18</v>
      </c>
      <c r="D284" s="10"/>
      <c r="E284" s="10" t="s">
        <v>63</v>
      </c>
      <c r="F284" s="10" t="s">
        <v>56</v>
      </c>
      <c r="G284" s="10">
        <v>48</v>
      </c>
      <c r="H284" s="10" t="s">
        <v>20</v>
      </c>
      <c r="I284" s="10" t="s">
        <v>21</v>
      </c>
      <c r="J284" s="10" t="s">
        <v>22</v>
      </c>
      <c r="K284" s="10" t="s">
        <v>23</v>
      </c>
      <c r="L284" s="10">
        <v>313600000</v>
      </c>
      <c r="M284" s="9" t="str">
        <f>+INDEX(index!$C$72:$C$79,MATCH(usda!$I284,index!$B$72:$B$79,0),1)</f>
        <v>Production</v>
      </c>
    </row>
    <row r="285" spans="1:13" hidden="1" x14ac:dyDescent="0.2">
      <c r="A285" s="10" t="s">
        <v>17</v>
      </c>
      <c r="B285" s="10">
        <v>2017</v>
      </c>
      <c r="C285" s="10" t="s">
        <v>18</v>
      </c>
      <c r="D285" s="10"/>
      <c r="E285" s="10" t="s">
        <v>63</v>
      </c>
      <c r="F285" s="10" t="s">
        <v>56</v>
      </c>
      <c r="G285" s="10">
        <v>48</v>
      </c>
      <c r="H285" s="10" t="s">
        <v>20</v>
      </c>
      <c r="I285" s="10" t="s">
        <v>24</v>
      </c>
      <c r="J285" s="10" t="s">
        <v>22</v>
      </c>
      <c r="K285" s="10" t="s">
        <v>23</v>
      </c>
      <c r="L285" s="10">
        <v>140</v>
      </c>
      <c r="M285" s="9" t="str">
        <f>+INDEX(index!$C$72:$C$79,MATCH(usda!$I285,index!$B$72:$B$79,0),1)</f>
        <v>Yield</v>
      </c>
    </row>
    <row r="286" spans="1:13" hidden="1" x14ac:dyDescent="0.2">
      <c r="A286" s="10" t="s">
        <v>17</v>
      </c>
      <c r="B286" s="10">
        <v>2017</v>
      </c>
      <c r="C286" s="10" t="s">
        <v>18</v>
      </c>
      <c r="D286" s="10"/>
      <c r="E286" s="10" t="s">
        <v>63</v>
      </c>
      <c r="F286" s="10" t="s">
        <v>56</v>
      </c>
      <c r="G286" s="10">
        <v>48</v>
      </c>
      <c r="H286" s="10" t="s">
        <v>25</v>
      </c>
      <c r="I286" s="10" t="s">
        <v>26</v>
      </c>
      <c r="J286" s="10" t="s">
        <v>22</v>
      </c>
      <c r="K286" s="10" t="s">
        <v>23</v>
      </c>
      <c r="L286" s="10">
        <v>6845000</v>
      </c>
      <c r="M286" s="9" t="str">
        <f>+INDEX(index!$C$72:$C$79,MATCH(usda!$I286,index!$B$72:$B$79,0),1)</f>
        <v>Production</v>
      </c>
    </row>
    <row r="287" spans="1:13" hidden="1" x14ac:dyDescent="0.2">
      <c r="A287" s="10" t="s">
        <v>17</v>
      </c>
      <c r="B287" s="10">
        <v>2017</v>
      </c>
      <c r="C287" s="10" t="s">
        <v>18</v>
      </c>
      <c r="D287" s="10"/>
      <c r="E287" s="10" t="s">
        <v>63</v>
      </c>
      <c r="F287" s="10" t="s">
        <v>56</v>
      </c>
      <c r="G287" s="10">
        <v>48</v>
      </c>
      <c r="H287" s="10" t="s">
        <v>25</v>
      </c>
      <c r="I287" s="10" t="s">
        <v>27</v>
      </c>
      <c r="J287" s="10" t="s">
        <v>22</v>
      </c>
      <c r="K287" s="10" t="s">
        <v>23</v>
      </c>
      <c r="L287" s="10">
        <v>37</v>
      </c>
      <c r="M287" s="9" t="str">
        <f>+INDEX(index!$C$72:$C$79,MATCH(usda!$I287,index!$B$72:$B$79,0),1)</f>
        <v>Yield</v>
      </c>
    </row>
    <row r="288" spans="1:13" hidden="1" x14ac:dyDescent="0.2">
      <c r="A288" s="10" t="s">
        <v>17</v>
      </c>
      <c r="B288" s="10">
        <v>2017</v>
      </c>
      <c r="C288" s="10" t="s">
        <v>18</v>
      </c>
      <c r="D288" s="10"/>
      <c r="E288" s="10" t="s">
        <v>63</v>
      </c>
      <c r="F288" s="10" t="s">
        <v>70</v>
      </c>
      <c r="G288" s="10">
        <v>49</v>
      </c>
      <c r="H288" s="10" t="s">
        <v>20</v>
      </c>
      <c r="I288" s="10" t="s">
        <v>21</v>
      </c>
      <c r="J288" s="10" t="s">
        <v>22</v>
      </c>
      <c r="K288" s="10" t="s">
        <v>23</v>
      </c>
      <c r="L288" s="10">
        <v>3520000</v>
      </c>
      <c r="M288" s="9" t="str">
        <f>+INDEX(index!$C$72:$C$79,MATCH(usda!$I288,index!$B$72:$B$79,0),1)</f>
        <v>Production</v>
      </c>
    </row>
    <row r="289" spans="1:13" hidden="1" x14ac:dyDescent="0.2">
      <c r="A289" s="10" t="s">
        <v>17</v>
      </c>
      <c r="B289" s="10">
        <v>2017</v>
      </c>
      <c r="C289" s="10" t="s">
        <v>18</v>
      </c>
      <c r="D289" s="10"/>
      <c r="E289" s="10" t="s">
        <v>63</v>
      </c>
      <c r="F289" s="10" t="s">
        <v>70</v>
      </c>
      <c r="G289" s="10">
        <v>49</v>
      </c>
      <c r="H289" s="10" t="s">
        <v>20</v>
      </c>
      <c r="I289" s="10" t="s">
        <v>24</v>
      </c>
      <c r="J289" s="10" t="s">
        <v>22</v>
      </c>
      <c r="K289" s="10" t="s">
        <v>23</v>
      </c>
      <c r="L289" s="10">
        <v>176</v>
      </c>
      <c r="M289" s="9" t="str">
        <f>+INDEX(index!$C$72:$C$79,MATCH(usda!$I289,index!$B$72:$B$79,0),1)</f>
        <v>Yield</v>
      </c>
    </row>
    <row r="290" spans="1:13" hidden="1" x14ac:dyDescent="0.2">
      <c r="A290" s="10" t="s">
        <v>17</v>
      </c>
      <c r="B290" s="10">
        <v>2017</v>
      </c>
      <c r="C290" s="10" t="s">
        <v>18</v>
      </c>
      <c r="D290" s="10"/>
      <c r="E290" s="10" t="s">
        <v>63</v>
      </c>
      <c r="F290" s="10" t="s">
        <v>57</v>
      </c>
      <c r="G290" s="10">
        <v>51</v>
      </c>
      <c r="H290" s="10" t="s">
        <v>20</v>
      </c>
      <c r="I290" s="10" t="s">
        <v>21</v>
      </c>
      <c r="J290" s="10" t="s">
        <v>22</v>
      </c>
      <c r="K290" s="10" t="s">
        <v>23</v>
      </c>
      <c r="L290" s="10">
        <v>47600000</v>
      </c>
      <c r="M290" s="9" t="str">
        <f>+INDEX(index!$C$72:$C$79,MATCH(usda!$I290,index!$B$72:$B$79,0),1)</f>
        <v>Production</v>
      </c>
    </row>
    <row r="291" spans="1:13" hidden="1" x14ac:dyDescent="0.2">
      <c r="A291" s="10" t="s">
        <v>17</v>
      </c>
      <c r="B291" s="10">
        <v>2017</v>
      </c>
      <c r="C291" s="10" t="s">
        <v>18</v>
      </c>
      <c r="D291" s="10"/>
      <c r="E291" s="10" t="s">
        <v>63</v>
      </c>
      <c r="F291" s="10" t="s">
        <v>57</v>
      </c>
      <c r="G291" s="10">
        <v>51</v>
      </c>
      <c r="H291" s="10" t="s">
        <v>20</v>
      </c>
      <c r="I291" s="10" t="s">
        <v>24</v>
      </c>
      <c r="J291" s="10" t="s">
        <v>22</v>
      </c>
      <c r="K291" s="10" t="s">
        <v>23</v>
      </c>
      <c r="L291" s="10">
        <v>140</v>
      </c>
      <c r="M291" s="9" t="str">
        <f>+INDEX(index!$C$72:$C$79,MATCH(usda!$I291,index!$B$72:$B$79,0),1)</f>
        <v>Yield</v>
      </c>
    </row>
    <row r="292" spans="1:13" hidden="1" x14ac:dyDescent="0.2">
      <c r="A292" s="10" t="s">
        <v>17</v>
      </c>
      <c r="B292" s="10">
        <v>2017</v>
      </c>
      <c r="C292" s="10" t="s">
        <v>18</v>
      </c>
      <c r="D292" s="10"/>
      <c r="E292" s="10" t="s">
        <v>63</v>
      </c>
      <c r="F292" s="10" t="s">
        <v>57</v>
      </c>
      <c r="G292" s="10">
        <v>51</v>
      </c>
      <c r="H292" s="10" t="s">
        <v>25</v>
      </c>
      <c r="I292" s="10" t="s">
        <v>26</v>
      </c>
      <c r="J292" s="10" t="s">
        <v>22</v>
      </c>
      <c r="K292" s="10" t="s">
        <v>23</v>
      </c>
      <c r="L292" s="10">
        <v>25960000</v>
      </c>
      <c r="M292" s="9" t="str">
        <f>+INDEX(index!$C$72:$C$79,MATCH(usda!$I292,index!$B$72:$B$79,0),1)</f>
        <v>Production</v>
      </c>
    </row>
    <row r="293" spans="1:13" hidden="1" x14ac:dyDescent="0.2">
      <c r="A293" s="10" t="s">
        <v>17</v>
      </c>
      <c r="B293" s="10">
        <v>2017</v>
      </c>
      <c r="C293" s="10" t="s">
        <v>18</v>
      </c>
      <c r="D293" s="10"/>
      <c r="E293" s="10" t="s">
        <v>63</v>
      </c>
      <c r="F293" s="10" t="s">
        <v>57</v>
      </c>
      <c r="G293" s="10">
        <v>51</v>
      </c>
      <c r="H293" s="10" t="s">
        <v>25</v>
      </c>
      <c r="I293" s="10" t="s">
        <v>27</v>
      </c>
      <c r="J293" s="10" t="s">
        <v>22</v>
      </c>
      <c r="K293" s="10" t="s">
        <v>23</v>
      </c>
      <c r="L293" s="10">
        <v>44</v>
      </c>
      <c r="M293" s="9" t="str">
        <f>+INDEX(index!$C$72:$C$79,MATCH(usda!$I293,index!$B$72:$B$79,0),1)</f>
        <v>Yield</v>
      </c>
    </row>
    <row r="294" spans="1:13" hidden="1" x14ac:dyDescent="0.2">
      <c r="A294" s="10" t="s">
        <v>17</v>
      </c>
      <c r="B294" s="10">
        <v>2017</v>
      </c>
      <c r="C294" s="10" t="s">
        <v>18</v>
      </c>
      <c r="D294" s="10"/>
      <c r="E294" s="10" t="s">
        <v>63</v>
      </c>
      <c r="F294" s="10" t="s">
        <v>58</v>
      </c>
      <c r="G294" s="10">
        <v>53</v>
      </c>
      <c r="H294" s="10" t="s">
        <v>20</v>
      </c>
      <c r="I294" s="10" t="s">
        <v>21</v>
      </c>
      <c r="J294" s="10" t="s">
        <v>22</v>
      </c>
      <c r="K294" s="10" t="s">
        <v>23</v>
      </c>
      <c r="L294" s="10">
        <v>18000000</v>
      </c>
      <c r="M294" s="9" t="str">
        <f>+INDEX(index!$C$72:$C$79,MATCH(usda!$I294,index!$B$72:$B$79,0),1)</f>
        <v>Production</v>
      </c>
    </row>
    <row r="295" spans="1:13" hidden="1" x14ac:dyDescent="0.2">
      <c r="A295" s="10" t="s">
        <v>17</v>
      </c>
      <c r="B295" s="10">
        <v>2017</v>
      </c>
      <c r="C295" s="10" t="s">
        <v>18</v>
      </c>
      <c r="D295" s="10"/>
      <c r="E295" s="10" t="s">
        <v>63</v>
      </c>
      <c r="F295" s="10" t="s">
        <v>58</v>
      </c>
      <c r="G295" s="10">
        <v>53</v>
      </c>
      <c r="H295" s="10" t="s">
        <v>20</v>
      </c>
      <c r="I295" s="10" t="s">
        <v>24</v>
      </c>
      <c r="J295" s="10" t="s">
        <v>22</v>
      </c>
      <c r="K295" s="10" t="s">
        <v>23</v>
      </c>
      <c r="L295" s="10">
        <v>225</v>
      </c>
      <c r="M295" s="9" t="str">
        <f>+INDEX(index!$C$72:$C$79,MATCH(usda!$I295,index!$B$72:$B$79,0),1)</f>
        <v>Yield</v>
      </c>
    </row>
    <row r="296" spans="1:13" hidden="1" x14ac:dyDescent="0.2">
      <c r="A296" s="10" t="s">
        <v>17</v>
      </c>
      <c r="B296" s="10">
        <v>2017</v>
      </c>
      <c r="C296" s="10" t="s">
        <v>18</v>
      </c>
      <c r="D296" s="10"/>
      <c r="E296" s="10" t="s">
        <v>63</v>
      </c>
      <c r="F296" s="10" t="s">
        <v>71</v>
      </c>
      <c r="G296" s="10">
        <v>54</v>
      </c>
      <c r="H296" s="10" t="s">
        <v>20</v>
      </c>
      <c r="I296" s="10" t="s">
        <v>21</v>
      </c>
      <c r="J296" s="10" t="s">
        <v>22</v>
      </c>
      <c r="K296" s="10" t="s">
        <v>23</v>
      </c>
      <c r="L296" s="10">
        <v>5016000</v>
      </c>
      <c r="M296" s="9" t="str">
        <f>+INDEX(index!$C$72:$C$79,MATCH(usda!$I296,index!$B$72:$B$79,0),1)</f>
        <v>Production</v>
      </c>
    </row>
    <row r="297" spans="1:13" hidden="1" x14ac:dyDescent="0.2">
      <c r="A297" s="10" t="s">
        <v>17</v>
      </c>
      <c r="B297" s="10">
        <v>2017</v>
      </c>
      <c r="C297" s="10" t="s">
        <v>18</v>
      </c>
      <c r="D297" s="10"/>
      <c r="E297" s="10" t="s">
        <v>63</v>
      </c>
      <c r="F297" s="10" t="s">
        <v>71</v>
      </c>
      <c r="G297" s="10">
        <v>54</v>
      </c>
      <c r="H297" s="10" t="s">
        <v>20</v>
      </c>
      <c r="I297" s="10" t="s">
        <v>24</v>
      </c>
      <c r="J297" s="10" t="s">
        <v>22</v>
      </c>
      <c r="K297" s="10" t="s">
        <v>23</v>
      </c>
      <c r="L297" s="10">
        <v>152</v>
      </c>
      <c r="M297" s="9" t="str">
        <f>+INDEX(index!$C$72:$C$79,MATCH(usda!$I297,index!$B$72:$B$79,0),1)</f>
        <v>Yield</v>
      </c>
    </row>
    <row r="298" spans="1:13" hidden="1" x14ac:dyDescent="0.2">
      <c r="A298" s="10" t="s">
        <v>17</v>
      </c>
      <c r="B298" s="10">
        <v>2017</v>
      </c>
      <c r="C298" s="10" t="s">
        <v>18</v>
      </c>
      <c r="D298" s="10"/>
      <c r="E298" s="10" t="s">
        <v>63</v>
      </c>
      <c r="F298" s="10" t="s">
        <v>71</v>
      </c>
      <c r="G298" s="10">
        <v>54</v>
      </c>
      <c r="H298" s="10" t="s">
        <v>25</v>
      </c>
      <c r="I298" s="10" t="s">
        <v>26</v>
      </c>
      <c r="J298" s="10" t="s">
        <v>22</v>
      </c>
      <c r="K298" s="10" t="s">
        <v>23</v>
      </c>
      <c r="L298" s="10">
        <v>1404000</v>
      </c>
      <c r="M298" s="9" t="str">
        <f>+INDEX(index!$C$72:$C$79,MATCH(usda!$I298,index!$B$72:$B$79,0),1)</f>
        <v>Production</v>
      </c>
    </row>
    <row r="299" spans="1:13" hidden="1" x14ac:dyDescent="0.2">
      <c r="A299" s="10" t="s">
        <v>17</v>
      </c>
      <c r="B299" s="10">
        <v>2017</v>
      </c>
      <c r="C299" s="10" t="s">
        <v>18</v>
      </c>
      <c r="D299" s="10"/>
      <c r="E299" s="10" t="s">
        <v>63</v>
      </c>
      <c r="F299" s="10" t="s">
        <v>71</v>
      </c>
      <c r="G299" s="10">
        <v>54</v>
      </c>
      <c r="H299" s="10" t="s">
        <v>25</v>
      </c>
      <c r="I299" s="10" t="s">
        <v>27</v>
      </c>
      <c r="J299" s="10" t="s">
        <v>22</v>
      </c>
      <c r="K299" s="10" t="s">
        <v>23</v>
      </c>
      <c r="L299" s="10">
        <v>54</v>
      </c>
      <c r="M299" s="9" t="str">
        <f>+INDEX(index!$C$72:$C$79,MATCH(usda!$I299,index!$B$72:$B$79,0),1)</f>
        <v>Yield</v>
      </c>
    </row>
    <row r="300" spans="1:13" hidden="1" x14ac:dyDescent="0.2">
      <c r="A300" s="10" t="s">
        <v>17</v>
      </c>
      <c r="B300" s="10">
        <v>2017</v>
      </c>
      <c r="C300" s="10" t="s">
        <v>18</v>
      </c>
      <c r="D300" s="10"/>
      <c r="E300" s="10" t="s">
        <v>63</v>
      </c>
      <c r="F300" s="10" t="s">
        <v>59</v>
      </c>
      <c r="G300" s="10">
        <v>55</v>
      </c>
      <c r="H300" s="10" t="s">
        <v>20</v>
      </c>
      <c r="I300" s="10" t="s">
        <v>21</v>
      </c>
      <c r="J300" s="10" t="s">
        <v>22</v>
      </c>
      <c r="K300" s="10" t="s">
        <v>23</v>
      </c>
      <c r="L300" s="10">
        <v>509820000</v>
      </c>
      <c r="M300" s="9" t="str">
        <f>+INDEX(index!$C$72:$C$79,MATCH(usda!$I300,index!$B$72:$B$79,0),1)</f>
        <v>Production</v>
      </c>
    </row>
    <row r="301" spans="1:13" hidden="1" x14ac:dyDescent="0.2">
      <c r="A301" s="10" t="s">
        <v>17</v>
      </c>
      <c r="B301" s="10">
        <v>2017</v>
      </c>
      <c r="C301" s="10" t="s">
        <v>18</v>
      </c>
      <c r="D301" s="10"/>
      <c r="E301" s="10" t="s">
        <v>63</v>
      </c>
      <c r="F301" s="10" t="s">
        <v>59</v>
      </c>
      <c r="G301" s="10">
        <v>55</v>
      </c>
      <c r="H301" s="10" t="s">
        <v>20</v>
      </c>
      <c r="I301" s="10" t="s">
        <v>24</v>
      </c>
      <c r="J301" s="10" t="s">
        <v>22</v>
      </c>
      <c r="K301" s="10" t="s">
        <v>23</v>
      </c>
      <c r="L301" s="10">
        <v>174</v>
      </c>
      <c r="M301" s="9" t="str">
        <f>+INDEX(index!$C$72:$C$79,MATCH(usda!$I301,index!$B$72:$B$79,0),1)</f>
        <v>Yield</v>
      </c>
    </row>
    <row r="302" spans="1:13" hidden="1" x14ac:dyDescent="0.2">
      <c r="A302" s="10" t="s">
        <v>17</v>
      </c>
      <c r="B302" s="10">
        <v>2017</v>
      </c>
      <c r="C302" s="10" t="s">
        <v>18</v>
      </c>
      <c r="D302" s="10"/>
      <c r="E302" s="10" t="s">
        <v>63</v>
      </c>
      <c r="F302" s="10" t="s">
        <v>59</v>
      </c>
      <c r="G302" s="10">
        <v>55</v>
      </c>
      <c r="H302" s="10" t="s">
        <v>25</v>
      </c>
      <c r="I302" s="10" t="s">
        <v>26</v>
      </c>
      <c r="J302" s="10" t="s">
        <v>22</v>
      </c>
      <c r="K302" s="10" t="s">
        <v>23</v>
      </c>
      <c r="L302" s="10">
        <v>101650000</v>
      </c>
      <c r="M302" s="9" t="str">
        <f>+INDEX(index!$C$72:$C$79,MATCH(usda!$I302,index!$B$72:$B$79,0),1)</f>
        <v>Production</v>
      </c>
    </row>
    <row r="303" spans="1:13" hidden="1" x14ac:dyDescent="0.2">
      <c r="A303" s="10" t="s">
        <v>17</v>
      </c>
      <c r="B303" s="10">
        <v>2017</v>
      </c>
      <c r="C303" s="10" t="s">
        <v>18</v>
      </c>
      <c r="D303" s="10"/>
      <c r="E303" s="10" t="s">
        <v>63</v>
      </c>
      <c r="F303" s="10" t="s">
        <v>59</v>
      </c>
      <c r="G303" s="10">
        <v>55</v>
      </c>
      <c r="H303" s="10" t="s">
        <v>25</v>
      </c>
      <c r="I303" s="10" t="s">
        <v>27</v>
      </c>
      <c r="J303" s="10" t="s">
        <v>22</v>
      </c>
      <c r="K303" s="10" t="s">
        <v>23</v>
      </c>
      <c r="L303" s="10">
        <v>47.5</v>
      </c>
      <c r="M303" s="9" t="str">
        <f>+INDEX(index!$C$72:$C$79,MATCH(usda!$I303,index!$B$72:$B$79,0),1)</f>
        <v>Yield</v>
      </c>
    </row>
    <row r="304" spans="1:13" hidden="1" x14ac:dyDescent="0.2">
      <c r="A304" s="10" t="s">
        <v>17</v>
      </c>
      <c r="B304" s="10">
        <v>2017</v>
      </c>
      <c r="C304" s="10" t="s">
        <v>18</v>
      </c>
      <c r="D304" s="10"/>
      <c r="E304" s="10" t="s">
        <v>63</v>
      </c>
      <c r="F304" s="10" t="s">
        <v>60</v>
      </c>
      <c r="G304" s="10">
        <v>56</v>
      </c>
      <c r="H304" s="10" t="s">
        <v>20</v>
      </c>
      <c r="I304" s="10" t="s">
        <v>21</v>
      </c>
      <c r="J304" s="10" t="s">
        <v>22</v>
      </c>
      <c r="K304" s="10" t="s">
        <v>23</v>
      </c>
      <c r="L304" s="10">
        <v>9765000</v>
      </c>
      <c r="M304" s="9" t="str">
        <f>+INDEX(index!$C$72:$C$79,MATCH(usda!$I304,index!$B$72:$B$79,0),1)</f>
        <v>Production</v>
      </c>
    </row>
    <row r="305" spans="1:13" hidden="1" x14ac:dyDescent="0.2">
      <c r="A305" s="10" t="s">
        <v>17</v>
      </c>
      <c r="B305" s="10">
        <v>2017</v>
      </c>
      <c r="C305" s="10" t="s">
        <v>18</v>
      </c>
      <c r="D305" s="10"/>
      <c r="E305" s="10" t="s">
        <v>63</v>
      </c>
      <c r="F305" s="10" t="s">
        <v>60</v>
      </c>
      <c r="G305" s="10">
        <v>56</v>
      </c>
      <c r="H305" s="10" t="s">
        <v>20</v>
      </c>
      <c r="I305" s="10" t="s">
        <v>24</v>
      </c>
      <c r="J305" s="10" t="s">
        <v>22</v>
      </c>
      <c r="K305" s="10" t="s">
        <v>23</v>
      </c>
      <c r="L305" s="10">
        <v>155</v>
      </c>
      <c r="M305" s="9" t="str">
        <f>+INDEX(index!$C$72:$C$79,MATCH(usda!$I305,index!$B$72:$B$79,0),1)</f>
        <v>Yield</v>
      </c>
    </row>
    <row r="306" spans="1:13" hidden="1" x14ac:dyDescent="0.2">
      <c r="A306" s="10" t="s">
        <v>17</v>
      </c>
      <c r="B306" s="10">
        <v>2018</v>
      </c>
      <c r="C306" s="10" t="s">
        <v>18</v>
      </c>
      <c r="D306" s="10"/>
      <c r="E306" s="10" t="s">
        <v>61</v>
      </c>
      <c r="F306" s="10" t="s">
        <v>62</v>
      </c>
      <c r="G306" s="10"/>
      <c r="H306" s="10" t="s">
        <v>20</v>
      </c>
      <c r="I306" s="10" t="s">
        <v>21</v>
      </c>
      <c r="J306" s="10" t="s">
        <v>22</v>
      </c>
      <c r="K306" s="10" t="s">
        <v>23</v>
      </c>
      <c r="L306" s="10">
        <v>14420101000</v>
      </c>
      <c r="M306" s="9" t="str">
        <f>+INDEX(index!$C$72:$C$79,MATCH(usda!$I306,index!$B$72:$B$79,0),1)</f>
        <v>Production</v>
      </c>
    </row>
    <row r="307" spans="1:13" hidden="1" x14ac:dyDescent="0.2">
      <c r="A307" s="10" t="s">
        <v>17</v>
      </c>
      <c r="B307" s="10">
        <v>2018</v>
      </c>
      <c r="C307" s="10" t="s">
        <v>18</v>
      </c>
      <c r="D307" s="10"/>
      <c r="E307" s="10" t="s">
        <v>61</v>
      </c>
      <c r="F307" s="10" t="s">
        <v>62</v>
      </c>
      <c r="G307" s="10"/>
      <c r="H307" s="10" t="s">
        <v>20</v>
      </c>
      <c r="I307" s="10" t="s">
        <v>24</v>
      </c>
      <c r="J307" s="10" t="s">
        <v>22</v>
      </c>
      <c r="K307" s="10" t="s">
        <v>23</v>
      </c>
      <c r="L307" s="10">
        <v>176.4</v>
      </c>
      <c r="M307" s="9" t="str">
        <f>+INDEX(index!$C$72:$C$79,MATCH(usda!$I307,index!$B$72:$B$79,0),1)</f>
        <v>Yield</v>
      </c>
    </row>
    <row r="308" spans="1:13" hidden="1" x14ac:dyDescent="0.2">
      <c r="A308" s="10" t="s">
        <v>17</v>
      </c>
      <c r="B308" s="10">
        <v>2018</v>
      </c>
      <c r="C308" s="10" t="s">
        <v>18</v>
      </c>
      <c r="D308" s="10"/>
      <c r="E308" s="10" t="s">
        <v>61</v>
      </c>
      <c r="F308" s="10" t="s">
        <v>62</v>
      </c>
      <c r="G308" s="10"/>
      <c r="H308" s="10" t="s">
        <v>25</v>
      </c>
      <c r="I308" s="10" t="s">
        <v>26</v>
      </c>
      <c r="J308" s="10" t="s">
        <v>22</v>
      </c>
      <c r="K308" s="10" t="s">
        <v>23</v>
      </c>
      <c r="L308" s="10">
        <v>4428150000</v>
      </c>
      <c r="M308" s="9" t="str">
        <f>+INDEX(index!$C$72:$C$79,MATCH(usda!$I308,index!$B$72:$B$79,0),1)</f>
        <v>Production</v>
      </c>
    </row>
    <row r="309" spans="1:13" hidden="1" x14ac:dyDescent="0.2">
      <c r="A309" s="10" t="s">
        <v>17</v>
      </c>
      <c r="B309" s="10">
        <v>2018</v>
      </c>
      <c r="C309" s="10" t="s">
        <v>18</v>
      </c>
      <c r="D309" s="10"/>
      <c r="E309" s="10" t="s">
        <v>61</v>
      </c>
      <c r="F309" s="10" t="s">
        <v>62</v>
      </c>
      <c r="G309" s="10"/>
      <c r="H309" s="10" t="s">
        <v>25</v>
      </c>
      <c r="I309" s="10" t="s">
        <v>27</v>
      </c>
      <c r="J309" s="10" t="s">
        <v>22</v>
      </c>
      <c r="K309" s="10" t="s">
        <v>23</v>
      </c>
      <c r="L309" s="10">
        <v>50.6</v>
      </c>
      <c r="M309" s="9" t="str">
        <f>+INDEX(index!$C$72:$C$79,MATCH(usda!$I309,index!$B$72:$B$79,0),1)</f>
        <v>Yield</v>
      </c>
    </row>
    <row r="310" spans="1:13" hidden="1" x14ac:dyDescent="0.2">
      <c r="A310" s="10" t="s">
        <v>17</v>
      </c>
      <c r="B310" s="10">
        <v>2018</v>
      </c>
      <c r="C310" s="10" t="s">
        <v>18</v>
      </c>
      <c r="D310" s="10"/>
      <c r="E310" s="10" t="s">
        <v>63</v>
      </c>
      <c r="F310" s="10" t="s">
        <v>19</v>
      </c>
      <c r="G310" s="10">
        <v>1</v>
      </c>
      <c r="H310" s="10" t="s">
        <v>20</v>
      </c>
      <c r="I310" s="10" t="s">
        <v>21</v>
      </c>
      <c r="J310" s="10" t="s">
        <v>22</v>
      </c>
      <c r="K310" s="10" t="s">
        <v>23</v>
      </c>
      <c r="L310" s="10">
        <v>39000000</v>
      </c>
      <c r="M310" s="9" t="str">
        <f>+INDEX(index!$C$72:$C$79,MATCH(usda!$I310,index!$B$72:$B$79,0),1)</f>
        <v>Production</v>
      </c>
    </row>
    <row r="311" spans="1:13" hidden="1" x14ac:dyDescent="0.2">
      <c r="A311" s="10" t="s">
        <v>17</v>
      </c>
      <c r="B311" s="10">
        <v>2018</v>
      </c>
      <c r="C311" s="10" t="s">
        <v>18</v>
      </c>
      <c r="D311" s="10"/>
      <c r="E311" s="10" t="s">
        <v>63</v>
      </c>
      <c r="F311" s="10" t="s">
        <v>19</v>
      </c>
      <c r="G311" s="10">
        <v>1</v>
      </c>
      <c r="H311" s="10" t="s">
        <v>20</v>
      </c>
      <c r="I311" s="10" t="s">
        <v>24</v>
      </c>
      <c r="J311" s="10" t="s">
        <v>22</v>
      </c>
      <c r="K311" s="10" t="s">
        <v>23</v>
      </c>
      <c r="L311" s="10">
        <v>156</v>
      </c>
      <c r="M311" s="9" t="str">
        <f>+INDEX(index!$C$72:$C$79,MATCH(usda!$I311,index!$B$72:$B$79,0),1)</f>
        <v>Yield</v>
      </c>
    </row>
    <row r="312" spans="1:13" hidden="1" x14ac:dyDescent="0.2">
      <c r="A312" s="10" t="s">
        <v>17</v>
      </c>
      <c r="B312" s="10">
        <v>2018</v>
      </c>
      <c r="C312" s="10" t="s">
        <v>18</v>
      </c>
      <c r="D312" s="10"/>
      <c r="E312" s="10" t="s">
        <v>63</v>
      </c>
      <c r="F312" s="10" t="s">
        <v>19</v>
      </c>
      <c r="G312" s="10">
        <v>1</v>
      </c>
      <c r="H312" s="10" t="s">
        <v>25</v>
      </c>
      <c r="I312" s="10" t="s">
        <v>26</v>
      </c>
      <c r="J312" s="10" t="s">
        <v>22</v>
      </c>
      <c r="K312" s="10" t="s">
        <v>23</v>
      </c>
      <c r="L312" s="10">
        <v>13400000</v>
      </c>
      <c r="M312" s="9" t="str">
        <f>+INDEX(index!$C$72:$C$79,MATCH(usda!$I312,index!$B$72:$B$79,0),1)</f>
        <v>Production</v>
      </c>
    </row>
    <row r="313" spans="1:13" hidden="1" x14ac:dyDescent="0.2">
      <c r="A313" s="10" t="s">
        <v>17</v>
      </c>
      <c r="B313" s="10">
        <v>2018</v>
      </c>
      <c r="C313" s="10" t="s">
        <v>18</v>
      </c>
      <c r="D313" s="10"/>
      <c r="E313" s="10" t="s">
        <v>63</v>
      </c>
      <c r="F313" s="10" t="s">
        <v>19</v>
      </c>
      <c r="G313" s="10">
        <v>1</v>
      </c>
      <c r="H313" s="10" t="s">
        <v>25</v>
      </c>
      <c r="I313" s="10" t="s">
        <v>27</v>
      </c>
      <c r="J313" s="10" t="s">
        <v>22</v>
      </c>
      <c r="K313" s="10" t="s">
        <v>23</v>
      </c>
      <c r="L313" s="10">
        <v>40</v>
      </c>
      <c r="M313" s="9" t="str">
        <f>+INDEX(index!$C$72:$C$79,MATCH(usda!$I313,index!$B$72:$B$79,0),1)</f>
        <v>Yield</v>
      </c>
    </row>
    <row r="314" spans="1:13" hidden="1" x14ac:dyDescent="0.2">
      <c r="A314" s="10" t="s">
        <v>17</v>
      </c>
      <c r="B314" s="10">
        <v>2018</v>
      </c>
      <c r="C314" s="10" t="s">
        <v>18</v>
      </c>
      <c r="D314" s="10"/>
      <c r="E314" s="10" t="s">
        <v>63</v>
      </c>
      <c r="F314" s="10" t="s">
        <v>64</v>
      </c>
      <c r="G314" s="10">
        <v>4</v>
      </c>
      <c r="H314" s="10" t="s">
        <v>20</v>
      </c>
      <c r="I314" s="10" t="s">
        <v>21</v>
      </c>
      <c r="J314" s="10" t="s">
        <v>22</v>
      </c>
      <c r="K314" s="10" t="s">
        <v>23</v>
      </c>
      <c r="L314" s="10">
        <v>3300000</v>
      </c>
      <c r="M314" s="9" t="str">
        <f>+INDEX(index!$C$72:$C$79,MATCH(usda!$I314,index!$B$72:$B$79,0),1)</f>
        <v>Production</v>
      </c>
    </row>
    <row r="315" spans="1:13" hidden="1" x14ac:dyDescent="0.2">
      <c r="A315" s="10" t="s">
        <v>17</v>
      </c>
      <c r="B315" s="10">
        <v>2018</v>
      </c>
      <c r="C315" s="10" t="s">
        <v>18</v>
      </c>
      <c r="D315" s="10"/>
      <c r="E315" s="10" t="s">
        <v>63</v>
      </c>
      <c r="F315" s="10" t="s">
        <v>64</v>
      </c>
      <c r="G315" s="10">
        <v>4</v>
      </c>
      <c r="H315" s="10" t="s">
        <v>20</v>
      </c>
      <c r="I315" s="10" t="s">
        <v>24</v>
      </c>
      <c r="J315" s="10" t="s">
        <v>22</v>
      </c>
      <c r="K315" s="10" t="s">
        <v>23</v>
      </c>
      <c r="L315" s="10">
        <v>220</v>
      </c>
      <c r="M315" s="9" t="str">
        <f>+INDEX(index!$C$72:$C$79,MATCH(usda!$I315,index!$B$72:$B$79,0),1)</f>
        <v>Yield</v>
      </c>
    </row>
    <row r="316" spans="1:13" hidden="1" x14ac:dyDescent="0.2">
      <c r="A316" s="10" t="s">
        <v>17</v>
      </c>
      <c r="B316" s="10">
        <v>2018</v>
      </c>
      <c r="C316" s="10" t="s">
        <v>18</v>
      </c>
      <c r="D316" s="10"/>
      <c r="E316" s="10" t="s">
        <v>63</v>
      </c>
      <c r="F316" s="10" t="s">
        <v>28</v>
      </c>
      <c r="G316" s="10">
        <v>5</v>
      </c>
      <c r="H316" s="10" t="s">
        <v>20</v>
      </c>
      <c r="I316" s="10" t="s">
        <v>21</v>
      </c>
      <c r="J316" s="10" t="s">
        <v>22</v>
      </c>
      <c r="K316" s="10" t="s">
        <v>23</v>
      </c>
      <c r="L316" s="10">
        <v>116745000</v>
      </c>
      <c r="M316" s="9" t="str">
        <f>+INDEX(index!$C$72:$C$79,MATCH(usda!$I316,index!$B$72:$B$79,0),1)</f>
        <v>Production</v>
      </c>
    </row>
    <row r="317" spans="1:13" hidden="1" x14ac:dyDescent="0.2">
      <c r="A317" s="10" t="s">
        <v>17</v>
      </c>
      <c r="B317" s="10">
        <v>2018</v>
      </c>
      <c r="C317" s="10" t="s">
        <v>18</v>
      </c>
      <c r="D317" s="10"/>
      <c r="E317" s="10" t="s">
        <v>63</v>
      </c>
      <c r="F317" s="10" t="s">
        <v>28</v>
      </c>
      <c r="G317" s="10">
        <v>5</v>
      </c>
      <c r="H317" s="10" t="s">
        <v>20</v>
      </c>
      <c r="I317" s="10" t="s">
        <v>24</v>
      </c>
      <c r="J317" s="10" t="s">
        <v>22</v>
      </c>
      <c r="K317" s="10" t="s">
        <v>23</v>
      </c>
      <c r="L317" s="10">
        <v>181</v>
      </c>
      <c r="M317" s="9" t="str">
        <f>+INDEX(index!$C$72:$C$79,MATCH(usda!$I317,index!$B$72:$B$79,0),1)</f>
        <v>Yield</v>
      </c>
    </row>
    <row r="318" spans="1:13" hidden="1" x14ac:dyDescent="0.2">
      <c r="A318" s="10" t="s">
        <v>17</v>
      </c>
      <c r="B318" s="10">
        <v>2018</v>
      </c>
      <c r="C318" s="10" t="s">
        <v>18</v>
      </c>
      <c r="D318" s="10"/>
      <c r="E318" s="10" t="s">
        <v>63</v>
      </c>
      <c r="F318" s="10" t="s">
        <v>28</v>
      </c>
      <c r="G318" s="10">
        <v>5</v>
      </c>
      <c r="H318" s="10" t="s">
        <v>25</v>
      </c>
      <c r="I318" s="10" t="s">
        <v>26</v>
      </c>
      <c r="J318" s="10" t="s">
        <v>22</v>
      </c>
      <c r="K318" s="10" t="s">
        <v>23</v>
      </c>
      <c r="L318" s="10">
        <v>162105000</v>
      </c>
      <c r="M318" s="9" t="str">
        <f>+INDEX(index!$C$72:$C$79,MATCH(usda!$I318,index!$B$72:$B$79,0),1)</f>
        <v>Production</v>
      </c>
    </row>
    <row r="319" spans="1:13" hidden="1" x14ac:dyDescent="0.2">
      <c r="A319" s="10" t="s">
        <v>17</v>
      </c>
      <c r="B319" s="10">
        <v>2018</v>
      </c>
      <c r="C319" s="10" t="s">
        <v>18</v>
      </c>
      <c r="D319" s="10"/>
      <c r="E319" s="10" t="s">
        <v>63</v>
      </c>
      <c r="F319" s="10" t="s">
        <v>28</v>
      </c>
      <c r="G319" s="10">
        <v>5</v>
      </c>
      <c r="H319" s="10" t="s">
        <v>25</v>
      </c>
      <c r="I319" s="10" t="s">
        <v>27</v>
      </c>
      <c r="J319" s="10" t="s">
        <v>22</v>
      </c>
      <c r="K319" s="10" t="s">
        <v>23</v>
      </c>
      <c r="L319" s="10">
        <v>50.5</v>
      </c>
      <c r="M319" s="9" t="str">
        <f>+INDEX(index!$C$72:$C$79,MATCH(usda!$I319,index!$B$72:$B$79,0),1)</f>
        <v>Yield</v>
      </c>
    </row>
    <row r="320" spans="1:13" hidden="1" x14ac:dyDescent="0.2">
      <c r="A320" s="10" t="s">
        <v>17</v>
      </c>
      <c r="B320" s="10">
        <v>2018</v>
      </c>
      <c r="C320" s="10" t="s">
        <v>18</v>
      </c>
      <c r="D320" s="10"/>
      <c r="E320" s="10" t="s">
        <v>63</v>
      </c>
      <c r="F320" s="10" t="s">
        <v>29</v>
      </c>
      <c r="G320" s="10">
        <v>6</v>
      </c>
      <c r="H320" s="10" t="s">
        <v>20</v>
      </c>
      <c r="I320" s="10" t="s">
        <v>21</v>
      </c>
      <c r="J320" s="10" t="s">
        <v>22</v>
      </c>
      <c r="K320" s="10" t="s">
        <v>23</v>
      </c>
      <c r="L320" s="10">
        <v>11245000</v>
      </c>
      <c r="M320" s="9" t="str">
        <f>+INDEX(index!$C$72:$C$79,MATCH(usda!$I320,index!$B$72:$B$79,0),1)</f>
        <v>Production</v>
      </c>
    </row>
    <row r="321" spans="1:13" hidden="1" x14ac:dyDescent="0.2">
      <c r="A321" s="10" t="s">
        <v>17</v>
      </c>
      <c r="B321" s="10">
        <v>2018</v>
      </c>
      <c r="C321" s="10" t="s">
        <v>18</v>
      </c>
      <c r="D321" s="10"/>
      <c r="E321" s="10" t="s">
        <v>63</v>
      </c>
      <c r="F321" s="10" t="s">
        <v>29</v>
      </c>
      <c r="G321" s="10">
        <v>6</v>
      </c>
      <c r="H321" s="10" t="s">
        <v>20</v>
      </c>
      <c r="I321" s="10" t="s">
        <v>24</v>
      </c>
      <c r="J321" s="10" t="s">
        <v>22</v>
      </c>
      <c r="K321" s="10" t="s">
        <v>23</v>
      </c>
      <c r="L321" s="10">
        <v>173</v>
      </c>
      <c r="M321" s="9" t="str">
        <f>+INDEX(index!$C$72:$C$79,MATCH(usda!$I321,index!$B$72:$B$79,0),1)</f>
        <v>Yield</v>
      </c>
    </row>
    <row r="322" spans="1:13" hidden="1" x14ac:dyDescent="0.2">
      <c r="A322" s="10" t="s">
        <v>17</v>
      </c>
      <c r="B322" s="10">
        <v>2018</v>
      </c>
      <c r="C322" s="10" t="s">
        <v>18</v>
      </c>
      <c r="D322" s="10"/>
      <c r="E322" s="10" t="s">
        <v>63</v>
      </c>
      <c r="F322" s="10" t="s">
        <v>30</v>
      </c>
      <c r="G322" s="10">
        <v>8</v>
      </c>
      <c r="H322" s="10" t="s">
        <v>20</v>
      </c>
      <c r="I322" s="10" t="s">
        <v>21</v>
      </c>
      <c r="J322" s="10" t="s">
        <v>22</v>
      </c>
      <c r="K322" s="10" t="s">
        <v>23</v>
      </c>
      <c r="L322" s="10">
        <v>156000000</v>
      </c>
      <c r="M322" s="9" t="str">
        <f>+INDEX(index!$C$72:$C$79,MATCH(usda!$I322,index!$B$72:$B$79,0),1)</f>
        <v>Production</v>
      </c>
    </row>
    <row r="323" spans="1:13" hidden="1" x14ac:dyDescent="0.2">
      <c r="A323" s="10" t="s">
        <v>17</v>
      </c>
      <c r="B323" s="10">
        <v>2018</v>
      </c>
      <c r="C323" s="10" t="s">
        <v>18</v>
      </c>
      <c r="D323" s="10"/>
      <c r="E323" s="10" t="s">
        <v>63</v>
      </c>
      <c r="F323" s="10" t="s">
        <v>30</v>
      </c>
      <c r="G323" s="10">
        <v>8</v>
      </c>
      <c r="H323" s="10" t="s">
        <v>20</v>
      </c>
      <c r="I323" s="10" t="s">
        <v>24</v>
      </c>
      <c r="J323" s="10" t="s">
        <v>22</v>
      </c>
      <c r="K323" s="10" t="s">
        <v>23</v>
      </c>
      <c r="L323" s="10">
        <v>130</v>
      </c>
      <c r="M323" s="9" t="str">
        <f>+INDEX(index!$C$72:$C$79,MATCH(usda!$I323,index!$B$72:$B$79,0),1)</f>
        <v>Yield</v>
      </c>
    </row>
    <row r="324" spans="1:13" hidden="1" x14ac:dyDescent="0.2">
      <c r="A324" s="10" t="s">
        <v>17</v>
      </c>
      <c r="B324" s="10">
        <v>2018</v>
      </c>
      <c r="C324" s="10" t="s">
        <v>18</v>
      </c>
      <c r="D324" s="10"/>
      <c r="E324" s="10" t="s">
        <v>63</v>
      </c>
      <c r="F324" s="10" t="s">
        <v>31</v>
      </c>
      <c r="G324" s="10">
        <v>10</v>
      </c>
      <c r="H324" s="10" t="s">
        <v>20</v>
      </c>
      <c r="I324" s="10" t="s">
        <v>21</v>
      </c>
      <c r="J324" s="10" t="s">
        <v>22</v>
      </c>
      <c r="K324" s="10" t="s">
        <v>23</v>
      </c>
      <c r="L324" s="10">
        <v>24070000</v>
      </c>
      <c r="M324" s="9" t="str">
        <f>+INDEX(index!$C$72:$C$79,MATCH(usda!$I324,index!$B$72:$B$79,0),1)</f>
        <v>Production</v>
      </c>
    </row>
    <row r="325" spans="1:13" hidden="1" x14ac:dyDescent="0.2">
      <c r="A325" s="10" t="s">
        <v>17</v>
      </c>
      <c r="B325" s="10">
        <v>2018</v>
      </c>
      <c r="C325" s="10" t="s">
        <v>18</v>
      </c>
      <c r="D325" s="10"/>
      <c r="E325" s="10" t="s">
        <v>63</v>
      </c>
      <c r="F325" s="10" t="s">
        <v>31</v>
      </c>
      <c r="G325" s="10">
        <v>10</v>
      </c>
      <c r="H325" s="10" t="s">
        <v>20</v>
      </c>
      <c r="I325" s="10" t="s">
        <v>24</v>
      </c>
      <c r="J325" s="10" t="s">
        <v>22</v>
      </c>
      <c r="K325" s="10" t="s">
        <v>23</v>
      </c>
      <c r="L325" s="10">
        <v>145</v>
      </c>
      <c r="M325" s="9" t="str">
        <f>+INDEX(index!$C$72:$C$79,MATCH(usda!$I325,index!$B$72:$B$79,0),1)</f>
        <v>Yield</v>
      </c>
    </row>
    <row r="326" spans="1:13" hidden="1" x14ac:dyDescent="0.2">
      <c r="A326" s="10" t="s">
        <v>17</v>
      </c>
      <c r="B326" s="10">
        <v>2018</v>
      </c>
      <c r="C326" s="10" t="s">
        <v>18</v>
      </c>
      <c r="D326" s="10"/>
      <c r="E326" s="10" t="s">
        <v>63</v>
      </c>
      <c r="F326" s="10" t="s">
        <v>31</v>
      </c>
      <c r="G326" s="10">
        <v>10</v>
      </c>
      <c r="H326" s="10" t="s">
        <v>25</v>
      </c>
      <c r="I326" s="10" t="s">
        <v>26</v>
      </c>
      <c r="J326" s="10" t="s">
        <v>22</v>
      </c>
      <c r="K326" s="10" t="s">
        <v>23</v>
      </c>
      <c r="L326" s="10">
        <v>6972000</v>
      </c>
      <c r="M326" s="9" t="str">
        <f>+INDEX(index!$C$72:$C$79,MATCH(usda!$I326,index!$B$72:$B$79,0),1)</f>
        <v>Production</v>
      </c>
    </row>
    <row r="327" spans="1:13" hidden="1" x14ac:dyDescent="0.2">
      <c r="A327" s="10" t="s">
        <v>17</v>
      </c>
      <c r="B327" s="10">
        <v>2018</v>
      </c>
      <c r="C327" s="10" t="s">
        <v>18</v>
      </c>
      <c r="D327" s="10"/>
      <c r="E327" s="10" t="s">
        <v>63</v>
      </c>
      <c r="F327" s="10" t="s">
        <v>31</v>
      </c>
      <c r="G327" s="10">
        <v>10</v>
      </c>
      <c r="H327" s="10" t="s">
        <v>25</v>
      </c>
      <c r="I327" s="10" t="s">
        <v>27</v>
      </c>
      <c r="J327" s="10" t="s">
        <v>22</v>
      </c>
      <c r="K327" s="10" t="s">
        <v>23</v>
      </c>
      <c r="L327" s="10">
        <v>41.5</v>
      </c>
      <c r="M327" s="9" t="str">
        <f>+INDEX(index!$C$72:$C$79,MATCH(usda!$I327,index!$B$72:$B$79,0),1)</f>
        <v>Yield</v>
      </c>
    </row>
    <row r="328" spans="1:13" hidden="1" x14ac:dyDescent="0.2">
      <c r="A328" s="10" t="s">
        <v>17</v>
      </c>
      <c r="B328" s="10">
        <v>2018</v>
      </c>
      <c r="C328" s="10" t="s">
        <v>18</v>
      </c>
      <c r="D328" s="10"/>
      <c r="E328" s="10" t="s">
        <v>63</v>
      </c>
      <c r="F328" s="10" t="s">
        <v>65</v>
      </c>
      <c r="G328" s="10">
        <v>12</v>
      </c>
      <c r="H328" s="10" t="s">
        <v>20</v>
      </c>
      <c r="I328" s="10" t="s">
        <v>21</v>
      </c>
      <c r="J328" s="10" t="s">
        <v>22</v>
      </c>
      <c r="K328" s="10" t="s">
        <v>23</v>
      </c>
      <c r="L328" s="10">
        <v>10205000</v>
      </c>
      <c r="M328" s="9" t="str">
        <f>+INDEX(index!$C$72:$C$79,MATCH(usda!$I328,index!$B$72:$B$79,0),1)</f>
        <v>Production</v>
      </c>
    </row>
    <row r="329" spans="1:13" hidden="1" x14ac:dyDescent="0.2">
      <c r="A329" s="10" t="s">
        <v>17</v>
      </c>
      <c r="B329" s="10">
        <v>2018</v>
      </c>
      <c r="C329" s="10" t="s">
        <v>18</v>
      </c>
      <c r="D329" s="10"/>
      <c r="E329" s="10" t="s">
        <v>63</v>
      </c>
      <c r="F329" s="10" t="s">
        <v>65</v>
      </c>
      <c r="G329" s="10">
        <v>12</v>
      </c>
      <c r="H329" s="10" t="s">
        <v>20</v>
      </c>
      <c r="I329" s="10" t="s">
        <v>24</v>
      </c>
      <c r="J329" s="10" t="s">
        <v>22</v>
      </c>
      <c r="K329" s="10" t="s">
        <v>23</v>
      </c>
      <c r="L329" s="10">
        <v>157</v>
      </c>
      <c r="M329" s="9" t="str">
        <f>+INDEX(index!$C$72:$C$79,MATCH(usda!$I329,index!$B$72:$B$79,0),1)</f>
        <v>Yield</v>
      </c>
    </row>
    <row r="330" spans="1:13" hidden="1" x14ac:dyDescent="0.2">
      <c r="A330" s="10" t="s">
        <v>17</v>
      </c>
      <c r="B330" s="10">
        <v>2018</v>
      </c>
      <c r="C330" s="10" t="s">
        <v>18</v>
      </c>
      <c r="D330" s="10"/>
      <c r="E330" s="10" t="s">
        <v>63</v>
      </c>
      <c r="F330" s="10" t="s">
        <v>65</v>
      </c>
      <c r="G330" s="10">
        <v>12</v>
      </c>
      <c r="H330" s="10" t="s">
        <v>25</v>
      </c>
      <c r="I330" s="10" t="s">
        <v>26</v>
      </c>
      <c r="J330" s="10" t="s">
        <v>22</v>
      </c>
      <c r="K330" s="10" t="s">
        <v>23</v>
      </c>
      <c r="L330" s="10">
        <v>444000</v>
      </c>
      <c r="M330" s="9" t="str">
        <f>+INDEX(index!$C$72:$C$79,MATCH(usda!$I330,index!$B$72:$B$79,0),1)</f>
        <v>Production</v>
      </c>
    </row>
    <row r="331" spans="1:13" hidden="1" x14ac:dyDescent="0.2">
      <c r="A331" s="10" t="s">
        <v>17</v>
      </c>
      <c r="B331" s="10">
        <v>2018</v>
      </c>
      <c r="C331" s="10" t="s">
        <v>18</v>
      </c>
      <c r="D331" s="10"/>
      <c r="E331" s="10" t="s">
        <v>63</v>
      </c>
      <c r="F331" s="10" t="s">
        <v>65</v>
      </c>
      <c r="G331" s="10">
        <v>12</v>
      </c>
      <c r="H331" s="10" t="s">
        <v>25</v>
      </c>
      <c r="I331" s="10" t="s">
        <v>27</v>
      </c>
      <c r="J331" s="10" t="s">
        <v>22</v>
      </c>
      <c r="K331" s="10" t="s">
        <v>23</v>
      </c>
      <c r="L331" s="10">
        <v>37</v>
      </c>
      <c r="M331" s="9" t="str">
        <f>+INDEX(index!$C$72:$C$79,MATCH(usda!$I331,index!$B$72:$B$79,0),1)</f>
        <v>Yield</v>
      </c>
    </row>
    <row r="332" spans="1:13" hidden="1" x14ac:dyDescent="0.2">
      <c r="A332" s="10" t="s">
        <v>17</v>
      </c>
      <c r="B332" s="10">
        <v>2018</v>
      </c>
      <c r="C332" s="10" t="s">
        <v>18</v>
      </c>
      <c r="D332" s="10"/>
      <c r="E332" s="10" t="s">
        <v>63</v>
      </c>
      <c r="F332" s="10" t="s">
        <v>32</v>
      </c>
      <c r="G332" s="10">
        <v>13</v>
      </c>
      <c r="H332" s="10" t="s">
        <v>20</v>
      </c>
      <c r="I332" s="10" t="s">
        <v>21</v>
      </c>
      <c r="J332" s="10" t="s">
        <v>22</v>
      </c>
      <c r="K332" s="10" t="s">
        <v>23</v>
      </c>
      <c r="L332" s="10">
        <v>50160000</v>
      </c>
      <c r="M332" s="9" t="str">
        <f>+INDEX(index!$C$72:$C$79,MATCH(usda!$I332,index!$B$72:$B$79,0),1)</f>
        <v>Production</v>
      </c>
    </row>
    <row r="333" spans="1:13" hidden="1" x14ac:dyDescent="0.2">
      <c r="A333" s="10" t="s">
        <v>17</v>
      </c>
      <c r="B333" s="10">
        <v>2018</v>
      </c>
      <c r="C333" s="10" t="s">
        <v>18</v>
      </c>
      <c r="D333" s="10"/>
      <c r="E333" s="10" t="s">
        <v>63</v>
      </c>
      <c r="F333" s="10" t="s">
        <v>32</v>
      </c>
      <c r="G333" s="10">
        <v>13</v>
      </c>
      <c r="H333" s="10" t="s">
        <v>20</v>
      </c>
      <c r="I333" s="10" t="s">
        <v>24</v>
      </c>
      <c r="J333" s="10" t="s">
        <v>22</v>
      </c>
      <c r="K333" s="10" t="s">
        <v>23</v>
      </c>
      <c r="L333" s="10">
        <v>176</v>
      </c>
      <c r="M333" s="9" t="str">
        <f>+INDEX(index!$C$72:$C$79,MATCH(usda!$I333,index!$B$72:$B$79,0),1)</f>
        <v>Yield</v>
      </c>
    </row>
    <row r="334" spans="1:13" hidden="1" x14ac:dyDescent="0.2">
      <c r="A334" s="10" t="s">
        <v>17</v>
      </c>
      <c r="B334" s="10">
        <v>2018</v>
      </c>
      <c r="C334" s="10" t="s">
        <v>18</v>
      </c>
      <c r="D334" s="10"/>
      <c r="E334" s="10" t="s">
        <v>63</v>
      </c>
      <c r="F334" s="10" t="s">
        <v>32</v>
      </c>
      <c r="G334" s="10">
        <v>13</v>
      </c>
      <c r="H334" s="10" t="s">
        <v>25</v>
      </c>
      <c r="I334" s="10" t="s">
        <v>26</v>
      </c>
      <c r="J334" s="10" t="s">
        <v>22</v>
      </c>
      <c r="K334" s="10" t="s">
        <v>23</v>
      </c>
      <c r="L334" s="10">
        <v>5135000</v>
      </c>
      <c r="M334" s="9" t="str">
        <f>+INDEX(index!$C$72:$C$79,MATCH(usda!$I334,index!$B$72:$B$79,0),1)</f>
        <v>Production</v>
      </c>
    </row>
    <row r="335" spans="1:13" hidden="1" x14ac:dyDescent="0.2">
      <c r="A335" s="10" t="s">
        <v>17</v>
      </c>
      <c r="B335" s="10">
        <v>2018</v>
      </c>
      <c r="C335" s="10" t="s">
        <v>18</v>
      </c>
      <c r="D335" s="10"/>
      <c r="E335" s="10" t="s">
        <v>63</v>
      </c>
      <c r="F335" s="10" t="s">
        <v>32</v>
      </c>
      <c r="G335" s="10">
        <v>13</v>
      </c>
      <c r="H335" s="10" t="s">
        <v>25</v>
      </c>
      <c r="I335" s="10" t="s">
        <v>27</v>
      </c>
      <c r="J335" s="10" t="s">
        <v>22</v>
      </c>
      <c r="K335" s="10" t="s">
        <v>23</v>
      </c>
      <c r="L335" s="10">
        <v>39.5</v>
      </c>
      <c r="M335" s="9" t="str">
        <f>+INDEX(index!$C$72:$C$79,MATCH(usda!$I335,index!$B$72:$B$79,0),1)</f>
        <v>Yield</v>
      </c>
    </row>
    <row r="336" spans="1:13" hidden="1" x14ac:dyDescent="0.2">
      <c r="A336" s="10" t="s">
        <v>17</v>
      </c>
      <c r="B336" s="10">
        <v>2018</v>
      </c>
      <c r="C336" s="10" t="s">
        <v>18</v>
      </c>
      <c r="D336" s="10"/>
      <c r="E336" s="10" t="s">
        <v>63</v>
      </c>
      <c r="F336" s="10" t="s">
        <v>33</v>
      </c>
      <c r="G336" s="10">
        <v>16</v>
      </c>
      <c r="H336" s="10" t="s">
        <v>20</v>
      </c>
      <c r="I336" s="10" t="s">
        <v>21</v>
      </c>
      <c r="J336" s="10" t="s">
        <v>22</v>
      </c>
      <c r="K336" s="10" t="s">
        <v>23</v>
      </c>
      <c r="L336" s="10">
        <v>28755000</v>
      </c>
      <c r="M336" s="9" t="str">
        <f>+INDEX(index!$C$72:$C$79,MATCH(usda!$I336,index!$B$72:$B$79,0),1)</f>
        <v>Production</v>
      </c>
    </row>
    <row r="337" spans="1:13" hidden="1" x14ac:dyDescent="0.2">
      <c r="A337" s="10" t="s">
        <v>17</v>
      </c>
      <c r="B337" s="10">
        <v>2018</v>
      </c>
      <c r="C337" s="10" t="s">
        <v>18</v>
      </c>
      <c r="D337" s="10"/>
      <c r="E337" s="10" t="s">
        <v>63</v>
      </c>
      <c r="F337" s="10" t="s">
        <v>33</v>
      </c>
      <c r="G337" s="10">
        <v>16</v>
      </c>
      <c r="H337" s="10" t="s">
        <v>20</v>
      </c>
      <c r="I337" s="10" t="s">
        <v>24</v>
      </c>
      <c r="J337" s="10" t="s">
        <v>22</v>
      </c>
      <c r="K337" s="10" t="s">
        <v>23</v>
      </c>
      <c r="L337" s="10">
        <v>213</v>
      </c>
      <c r="M337" s="9" t="str">
        <f>+INDEX(index!$C$72:$C$79,MATCH(usda!$I337,index!$B$72:$B$79,0),1)</f>
        <v>Yield</v>
      </c>
    </row>
    <row r="338" spans="1:13" hidden="1" x14ac:dyDescent="0.2">
      <c r="A338" s="10" t="s">
        <v>17</v>
      </c>
      <c r="B338" s="10">
        <v>2018</v>
      </c>
      <c r="C338" s="10" t="s">
        <v>18</v>
      </c>
      <c r="D338" s="10"/>
      <c r="E338" s="10" t="s">
        <v>63</v>
      </c>
      <c r="F338" s="10" t="s">
        <v>34</v>
      </c>
      <c r="G338" s="10">
        <v>17</v>
      </c>
      <c r="H338" s="10" t="s">
        <v>20</v>
      </c>
      <c r="I338" s="10" t="s">
        <v>21</v>
      </c>
      <c r="J338" s="10" t="s">
        <v>22</v>
      </c>
      <c r="K338" s="10" t="s">
        <v>23</v>
      </c>
      <c r="L338" s="10">
        <v>2278500000</v>
      </c>
      <c r="M338" s="9" t="str">
        <f>+INDEX(index!$C$72:$C$79,MATCH(usda!$I338,index!$B$72:$B$79,0),1)</f>
        <v>Production</v>
      </c>
    </row>
    <row r="339" spans="1:13" hidden="1" x14ac:dyDescent="0.2">
      <c r="A339" s="10" t="s">
        <v>17</v>
      </c>
      <c r="B339" s="10">
        <v>2018</v>
      </c>
      <c r="C339" s="10" t="s">
        <v>18</v>
      </c>
      <c r="D339" s="10"/>
      <c r="E339" s="10" t="s">
        <v>63</v>
      </c>
      <c r="F339" s="10" t="s">
        <v>34</v>
      </c>
      <c r="G339" s="10">
        <v>17</v>
      </c>
      <c r="H339" s="10" t="s">
        <v>20</v>
      </c>
      <c r="I339" s="10" t="s">
        <v>24</v>
      </c>
      <c r="J339" s="10" t="s">
        <v>22</v>
      </c>
      <c r="K339" s="10" t="s">
        <v>23</v>
      </c>
      <c r="L339" s="10">
        <v>210</v>
      </c>
      <c r="M339" s="9" t="str">
        <f>+INDEX(index!$C$72:$C$79,MATCH(usda!$I339,index!$B$72:$B$79,0),1)</f>
        <v>Yield</v>
      </c>
    </row>
    <row r="340" spans="1:13" hidden="1" x14ac:dyDescent="0.2">
      <c r="A340" s="10" t="s">
        <v>17</v>
      </c>
      <c r="B340" s="10">
        <v>2018</v>
      </c>
      <c r="C340" s="10" t="s">
        <v>18</v>
      </c>
      <c r="D340" s="10"/>
      <c r="E340" s="10" t="s">
        <v>63</v>
      </c>
      <c r="F340" s="10" t="s">
        <v>34</v>
      </c>
      <c r="G340" s="10">
        <v>17</v>
      </c>
      <c r="H340" s="10" t="s">
        <v>25</v>
      </c>
      <c r="I340" s="10" t="s">
        <v>26</v>
      </c>
      <c r="J340" s="10" t="s">
        <v>22</v>
      </c>
      <c r="K340" s="10" t="s">
        <v>23</v>
      </c>
      <c r="L340" s="10">
        <v>666750000</v>
      </c>
      <c r="M340" s="9" t="str">
        <f>+INDEX(index!$C$72:$C$79,MATCH(usda!$I340,index!$B$72:$B$79,0),1)</f>
        <v>Production</v>
      </c>
    </row>
    <row r="341" spans="1:13" hidden="1" x14ac:dyDescent="0.2">
      <c r="A341" s="10" t="s">
        <v>17</v>
      </c>
      <c r="B341" s="10">
        <v>2018</v>
      </c>
      <c r="C341" s="10" t="s">
        <v>18</v>
      </c>
      <c r="D341" s="10"/>
      <c r="E341" s="10" t="s">
        <v>63</v>
      </c>
      <c r="F341" s="10" t="s">
        <v>34</v>
      </c>
      <c r="G341" s="10">
        <v>17</v>
      </c>
      <c r="H341" s="10" t="s">
        <v>25</v>
      </c>
      <c r="I341" s="10" t="s">
        <v>27</v>
      </c>
      <c r="J341" s="10" t="s">
        <v>22</v>
      </c>
      <c r="K341" s="10" t="s">
        <v>23</v>
      </c>
      <c r="L341" s="10">
        <v>63.5</v>
      </c>
      <c r="M341" s="9" t="str">
        <f>+INDEX(index!$C$72:$C$79,MATCH(usda!$I341,index!$B$72:$B$79,0),1)</f>
        <v>Yield</v>
      </c>
    </row>
    <row r="342" spans="1:13" hidden="1" x14ac:dyDescent="0.2">
      <c r="A342" s="10" t="s">
        <v>17</v>
      </c>
      <c r="B342" s="10">
        <v>2018</v>
      </c>
      <c r="C342" s="10" t="s">
        <v>18</v>
      </c>
      <c r="D342" s="10"/>
      <c r="E342" s="10" t="s">
        <v>63</v>
      </c>
      <c r="F342" s="10" t="s">
        <v>35</v>
      </c>
      <c r="G342" s="10">
        <v>18</v>
      </c>
      <c r="H342" s="10" t="s">
        <v>20</v>
      </c>
      <c r="I342" s="10" t="s">
        <v>21</v>
      </c>
      <c r="J342" s="10" t="s">
        <v>22</v>
      </c>
      <c r="K342" s="10" t="s">
        <v>23</v>
      </c>
      <c r="L342" s="10">
        <v>982800000</v>
      </c>
      <c r="M342" s="9" t="str">
        <f>+INDEX(index!$C$72:$C$79,MATCH(usda!$I342,index!$B$72:$B$79,0),1)</f>
        <v>Production</v>
      </c>
    </row>
    <row r="343" spans="1:13" hidden="1" x14ac:dyDescent="0.2">
      <c r="A343" s="10" t="s">
        <v>17</v>
      </c>
      <c r="B343" s="10">
        <v>2018</v>
      </c>
      <c r="C343" s="10" t="s">
        <v>18</v>
      </c>
      <c r="D343" s="10"/>
      <c r="E343" s="10" t="s">
        <v>63</v>
      </c>
      <c r="F343" s="10" t="s">
        <v>35</v>
      </c>
      <c r="G343" s="10">
        <v>18</v>
      </c>
      <c r="H343" s="10" t="s">
        <v>20</v>
      </c>
      <c r="I343" s="10" t="s">
        <v>24</v>
      </c>
      <c r="J343" s="10" t="s">
        <v>22</v>
      </c>
      <c r="K343" s="10" t="s">
        <v>23</v>
      </c>
      <c r="L343" s="10">
        <v>189</v>
      </c>
      <c r="M343" s="9" t="str">
        <f>+INDEX(index!$C$72:$C$79,MATCH(usda!$I343,index!$B$72:$B$79,0),1)</f>
        <v>Yield</v>
      </c>
    </row>
    <row r="344" spans="1:13" hidden="1" x14ac:dyDescent="0.2">
      <c r="A344" s="10" t="s">
        <v>17</v>
      </c>
      <c r="B344" s="10">
        <v>2018</v>
      </c>
      <c r="C344" s="10" t="s">
        <v>18</v>
      </c>
      <c r="D344" s="10"/>
      <c r="E344" s="10" t="s">
        <v>63</v>
      </c>
      <c r="F344" s="10" t="s">
        <v>35</v>
      </c>
      <c r="G344" s="10">
        <v>18</v>
      </c>
      <c r="H344" s="10" t="s">
        <v>25</v>
      </c>
      <c r="I344" s="10" t="s">
        <v>26</v>
      </c>
      <c r="J344" s="10" t="s">
        <v>22</v>
      </c>
      <c r="K344" s="10" t="s">
        <v>23</v>
      </c>
      <c r="L344" s="10">
        <v>342700000</v>
      </c>
      <c r="M344" s="9" t="str">
        <f>+INDEX(index!$C$72:$C$79,MATCH(usda!$I344,index!$B$72:$B$79,0),1)</f>
        <v>Production</v>
      </c>
    </row>
    <row r="345" spans="1:13" hidden="1" x14ac:dyDescent="0.2">
      <c r="A345" s="10" t="s">
        <v>17</v>
      </c>
      <c r="B345" s="10">
        <v>2018</v>
      </c>
      <c r="C345" s="10" t="s">
        <v>18</v>
      </c>
      <c r="D345" s="10"/>
      <c r="E345" s="10" t="s">
        <v>63</v>
      </c>
      <c r="F345" s="10" t="s">
        <v>35</v>
      </c>
      <c r="G345" s="10">
        <v>18</v>
      </c>
      <c r="H345" s="10" t="s">
        <v>25</v>
      </c>
      <c r="I345" s="10" t="s">
        <v>27</v>
      </c>
      <c r="J345" s="10" t="s">
        <v>22</v>
      </c>
      <c r="K345" s="10" t="s">
        <v>23</v>
      </c>
      <c r="L345" s="10">
        <v>57.5</v>
      </c>
      <c r="M345" s="9" t="str">
        <f>+INDEX(index!$C$72:$C$79,MATCH(usda!$I345,index!$B$72:$B$79,0),1)</f>
        <v>Yield</v>
      </c>
    </row>
    <row r="346" spans="1:13" hidden="1" x14ac:dyDescent="0.2">
      <c r="A346" s="10" t="s">
        <v>17</v>
      </c>
      <c r="B346" s="10">
        <v>2018</v>
      </c>
      <c r="C346" s="10" t="s">
        <v>18</v>
      </c>
      <c r="D346" s="10"/>
      <c r="E346" s="10" t="s">
        <v>63</v>
      </c>
      <c r="F346" s="10" t="s">
        <v>36</v>
      </c>
      <c r="G346" s="10">
        <v>19</v>
      </c>
      <c r="H346" s="10" t="s">
        <v>20</v>
      </c>
      <c r="I346" s="10" t="s">
        <v>21</v>
      </c>
      <c r="J346" s="10" t="s">
        <v>22</v>
      </c>
      <c r="K346" s="10" t="s">
        <v>23</v>
      </c>
      <c r="L346" s="10">
        <v>2508800000</v>
      </c>
      <c r="M346" s="9" t="str">
        <f>+INDEX(index!$C$72:$C$79,MATCH(usda!$I346,index!$B$72:$B$79,0),1)</f>
        <v>Production</v>
      </c>
    </row>
    <row r="347" spans="1:13" hidden="1" x14ac:dyDescent="0.2">
      <c r="A347" s="10" t="s">
        <v>17</v>
      </c>
      <c r="B347" s="10">
        <v>2018</v>
      </c>
      <c r="C347" s="10" t="s">
        <v>18</v>
      </c>
      <c r="D347" s="10"/>
      <c r="E347" s="10" t="s">
        <v>63</v>
      </c>
      <c r="F347" s="10" t="s">
        <v>36</v>
      </c>
      <c r="G347" s="10">
        <v>19</v>
      </c>
      <c r="H347" s="10" t="s">
        <v>20</v>
      </c>
      <c r="I347" s="10" t="s">
        <v>24</v>
      </c>
      <c r="J347" s="10" t="s">
        <v>22</v>
      </c>
      <c r="K347" s="10" t="s">
        <v>23</v>
      </c>
      <c r="L347" s="10">
        <v>196</v>
      </c>
      <c r="M347" s="9" t="str">
        <f>+INDEX(index!$C$72:$C$79,MATCH(usda!$I347,index!$B$72:$B$79,0),1)</f>
        <v>Yield</v>
      </c>
    </row>
    <row r="348" spans="1:13" hidden="1" x14ac:dyDescent="0.2">
      <c r="A348" s="10" t="s">
        <v>17</v>
      </c>
      <c r="B348" s="10">
        <v>2018</v>
      </c>
      <c r="C348" s="10" t="s">
        <v>18</v>
      </c>
      <c r="D348" s="10"/>
      <c r="E348" s="10" t="s">
        <v>63</v>
      </c>
      <c r="F348" s="10" t="s">
        <v>36</v>
      </c>
      <c r="G348" s="10">
        <v>19</v>
      </c>
      <c r="H348" s="10" t="s">
        <v>25</v>
      </c>
      <c r="I348" s="10" t="s">
        <v>26</v>
      </c>
      <c r="J348" s="10" t="s">
        <v>22</v>
      </c>
      <c r="K348" s="10" t="s">
        <v>23</v>
      </c>
      <c r="L348" s="10">
        <v>550480000</v>
      </c>
      <c r="M348" s="9" t="str">
        <f>+INDEX(index!$C$72:$C$79,MATCH(usda!$I348,index!$B$72:$B$79,0),1)</f>
        <v>Production</v>
      </c>
    </row>
    <row r="349" spans="1:13" hidden="1" x14ac:dyDescent="0.2">
      <c r="A349" s="10" t="s">
        <v>17</v>
      </c>
      <c r="B349" s="10">
        <v>2018</v>
      </c>
      <c r="C349" s="10" t="s">
        <v>18</v>
      </c>
      <c r="D349" s="10"/>
      <c r="E349" s="10" t="s">
        <v>63</v>
      </c>
      <c r="F349" s="10" t="s">
        <v>36</v>
      </c>
      <c r="G349" s="10">
        <v>19</v>
      </c>
      <c r="H349" s="10" t="s">
        <v>25</v>
      </c>
      <c r="I349" s="10" t="s">
        <v>27</v>
      </c>
      <c r="J349" s="10" t="s">
        <v>22</v>
      </c>
      <c r="K349" s="10" t="s">
        <v>23</v>
      </c>
      <c r="L349" s="10">
        <v>56</v>
      </c>
      <c r="M349" s="9" t="str">
        <f>+INDEX(index!$C$72:$C$79,MATCH(usda!$I349,index!$B$72:$B$79,0),1)</f>
        <v>Yield</v>
      </c>
    </row>
    <row r="350" spans="1:13" hidden="1" x14ac:dyDescent="0.2">
      <c r="A350" s="10" t="s">
        <v>17</v>
      </c>
      <c r="B350" s="10">
        <v>2018</v>
      </c>
      <c r="C350" s="10" t="s">
        <v>18</v>
      </c>
      <c r="D350" s="10"/>
      <c r="E350" s="10" t="s">
        <v>63</v>
      </c>
      <c r="F350" s="10" t="s">
        <v>37</v>
      </c>
      <c r="G350" s="10">
        <v>20</v>
      </c>
      <c r="H350" s="10" t="s">
        <v>20</v>
      </c>
      <c r="I350" s="10" t="s">
        <v>21</v>
      </c>
      <c r="J350" s="10" t="s">
        <v>22</v>
      </c>
      <c r="K350" s="10" t="s">
        <v>23</v>
      </c>
      <c r="L350" s="10">
        <v>645000000</v>
      </c>
      <c r="M350" s="9" t="str">
        <f>+INDEX(index!$C$72:$C$79,MATCH(usda!$I350,index!$B$72:$B$79,0),1)</f>
        <v>Production</v>
      </c>
    </row>
    <row r="351" spans="1:13" hidden="1" x14ac:dyDescent="0.2">
      <c r="A351" s="10" t="s">
        <v>17</v>
      </c>
      <c r="B351" s="10">
        <v>2018</v>
      </c>
      <c r="C351" s="10" t="s">
        <v>18</v>
      </c>
      <c r="D351" s="10"/>
      <c r="E351" s="10" t="s">
        <v>63</v>
      </c>
      <c r="F351" s="10" t="s">
        <v>37</v>
      </c>
      <c r="G351" s="10">
        <v>20</v>
      </c>
      <c r="H351" s="10" t="s">
        <v>20</v>
      </c>
      <c r="I351" s="10" t="s">
        <v>24</v>
      </c>
      <c r="J351" s="10" t="s">
        <v>22</v>
      </c>
      <c r="K351" s="10" t="s">
        <v>23</v>
      </c>
      <c r="L351" s="10">
        <v>129</v>
      </c>
      <c r="M351" s="9" t="str">
        <f>+INDEX(index!$C$72:$C$79,MATCH(usda!$I351,index!$B$72:$B$79,0),1)</f>
        <v>Yield</v>
      </c>
    </row>
    <row r="352" spans="1:13" hidden="1" x14ac:dyDescent="0.2">
      <c r="A352" s="10" t="s">
        <v>17</v>
      </c>
      <c r="B352" s="10">
        <v>2018</v>
      </c>
      <c r="C352" s="10" t="s">
        <v>18</v>
      </c>
      <c r="D352" s="10"/>
      <c r="E352" s="10" t="s">
        <v>63</v>
      </c>
      <c r="F352" s="10" t="s">
        <v>37</v>
      </c>
      <c r="G352" s="10">
        <v>20</v>
      </c>
      <c r="H352" s="10" t="s">
        <v>25</v>
      </c>
      <c r="I352" s="10" t="s">
        <v>26</v>
      </c>
      <c r="J352" s="10" t="s">
        <v>22</v>
      </c>
      <c r="K352" s="10" t="s">
        <v>23</v>
      </c>
      <c r="L352" s="10">
        <v>201670000</v>
      </c>
      <c r="M352" s="9" t="str">
        <f>+INDEX(index!$C$72:$C$79,MATCH(usda!$I352,index!$B$72:$B$79,0),1)</f>
        <v>Production</v>
      </c>
    </row>
    <row r="353" spans="1:13" hidden="1" x14ac:dyDescent="0.2">
      <c r="A353" s="10" t="s">
        <v>17</v>
      </c>
      <c r="B353" s="10">
        <v>2018</v>
      </c>
      <c r="C353" s="10" t="s">
        <v>18</v>
      </c>
      <c r="D353" s="10"/>
      <c r="E353" s="10" t="s">
        <v>63</v>
      </c>
      <c r="F353" s="10" t="s">
        <v>37</v>
      </c>
      <c r="G353" s="10">
        <v>20</v>
      </c>
      <c r="H353" s="10" t="s">
        <v>25</v>
      </c>
      <c r="I353" s="10" t="s">
        <v>27</v>
      </c>
      <c r="J353" s="10" t="s">
        <v>22</v>
      </c>
      <c r="K353" s="10" t="s">
        <v>23</v>
      </c>
      <c r="L353" s="10">
        <v>43</v>
      </c>
      <c r="M353" s="9" t="str">
        <f>+INDEX(index!$C$72:$C$79,MATCH(usda!$I353,index!$B$72:$B$79,0),1)</f>
        <v>Yield</v>
      </c>
    </row>
    <row r="354" spans="1:13" hidden="1" x14ac:dyDescent="0.2">
      <c r="A354" s="10" t="s">
        <v>17</v>
      </c>
      <c r="B354" s="10">
        <v>2018</v>
      </c>
      <c r="C354" s="10" t="s">
        <v>18</v>
      </c>
      <c r="D354" s="10"/>
      <c r="E354" s="10" t="s">
        <v>63</v>
      </c>
      <c r="F354" s="10" t="s">
        <v>38</v>
      </c>
      <c r="G354" s="10">
        <v>21</v>
      </c>
      <c r="H354" s="10" t="s">
        <v>20</v>
      </c>
      <c r="I354" s="10" t="s">
        <v>21</v>
      </c>
      <c r="J354" s="10" t="s">
        <v>22</v>
      </c>
      <c r="K354" s="10" t="s">
        <v>23</v>
      </c>
      <c r="L354" s="10">
        <v>215250000</v>
      </c>
      <c r="M354" s="9" t="str">
        <f>+INDEX(index!$C$72:$C$79,MATCH(usda!$I354,index!$B$72:$B$79,0),1)</f>
        <v>Production</v>
      </c>
    </row>
    <row r="355" spans="1:13" hidden="1" x14ac:dyDescent="0.2">
      <c r="A355" s="10" t="s">
        <v>17</v>
      </c>
      <c r="B355" s="10">
        <v>2018</v>
      </c>
      <c r="C355" s="10" t="s">
        <v>18</v>
      </c>
      <c r="D355" s="10"/>
      <c r="E355" s="10" t="s">
        <v>63</v>
      </c>
      <c r="F355" s="10" t="s">
        <v>38</v>
      </c>
      <c r="G355" s="10">
        <v>21</v>
      </c>
      <c r="H355" s="10" t="s">
        <v>20</v>
      </c>
      <c r="I355" s="10" t="s">
        <v>24</v>
      </c>
      <c r="J355" s="10" t="s">
        <v>22</v>
      </c>
      <c r="K355" s="10" t="s">
        <v>23</v>
      </c>
      <c r="L355" s="10">
        <v>175</v>
      </c>
      <c r="M355" s="9" t="str">
        <f>+INDEX(index!$C$72:$C$79,MATCH(usda!$I355,index!$B$72:$B$79,0),1)</f>
        <v>Yield</v>
      </c>
    </row>
    <row r="356" spans="1:13" hidden="1" x14ac:dyDescent="0.2">
      <c r="A356" s="10" t="s">
        <v>17</v>
      </c>
      <c r="B356" s="10">
        <v>2018</v>
      </c>
      <c r="C356" s="10" t="s">
        <v>18</v>
      </c>
      <c r="D356" s="10"/>
      <c r="E356" s="10" t="s">
        <v>63</v>
      </c>
      <c r="F356" s="10" t="s">
        <v>38</v>
      </c>
      <c r="G356" s="10">
        <v>21</v>
      </c>
      <c r="H356" s="10" t="s">
        <v>25</v>
      </c>
      <c r="I356" s="10" t="s">
        <v>26</v>
      </c>
      <c r="J356" s="10" t="s">
        <v>22</v>
      </c>
      <c r="K356" s="10" t="s">
        <v>23</v>
      </c>
      <c r="L356" s="10">
        <v>98430000</v>
      </c>
      <c r="M356" s="9" t="str">
        <f>+INDEX(index!$C$72:$C$79,MATCH(usda!$I356,index!$B$72:$B$79,0),1)</f>
        <v>Production</v>
      </c>
    </row>
    <row r="357" spans="1:13" hidden="1" x14ac:dyDescent="0.2">
      <c r="A357" s="10" t="s">
        <v>17</v>
      </c>
      <c r="B357" s="10">
        <v>2018</v>
      </c>
      <c r="C357" s="10" t="s">
        <v>18</v>
      </c>
      <c r="D357" s="10"/>
      <c r="E357" s="10" t="s">
        <v>63</v>
      </c>
      <c r="F357" s="10" t="s">
        <v>38</v>
      </c>
      <c r="G357" s="10">
        <v>21</v>
      </c>
      <c r="H357" s="10" t="s">
        <v>25</v>
      </c>
      <c r="I357" s="10" t="s">
        <v>27</v>
      </c>
      <c r="J357" s="10" t="s">
        <v>22</v>
      </c>
      <c r="K357" s="10" t="s">
        <v>23</v>
      </c>
      <c r="L357" s="10">
        <v>51</v>
      </c>
      <c r="M357" s="9" t="str">
        <f>+INDEX(index!$C$72:$C$79,MATCH(usda!$I357,index!$B$72:$B$79,0),1)</f>
        <v>Yield</v>
      </c>
    </row>
    <row r="358" spans="1:13" hidden="1" x14ac:dyDescent="0.2">
      <c r="A358" s="10" t="s">
        <v>17</v>
      </c>
      <c r="B358" s="10">
        <v>2018</v>
      </c>
      <c r="C358" s="10" t="s">
        <v>18</v>
      </c>
      <c r="D358" s="10"/>
      <c r="E358" s="10" t="s">
        <v>63</v>
      </c>
      <c r="F358" s="10" t="s">
        <v>39</v>
      </c>
      <c r="G358" s="10">
        <v>22</v>
      </c>
      <c r="H358" s="10" t="s">
        <v>20</v>
      </c>
      <c r="I358" s="10" t="s">
        <v>21</v>
      </c>
      <c r="J358" s="10" t="s">
        <v>22</v>
      </c>
      <c r="K358" s="10" t="s">
        <v>23</v>
      </c>
      <c r="L358" s="10">
        <v>77850000</v>
      </c>
      <c r="M358" s="9" t="str">
        <f>+INDEX(index!$C$72:$C$79,MATCH(usda!$I358,index!$B$72:$B$79,0),1)</f>
        <v>Production</v>
      </c>
    </row>
    <row r="359" spans="1:13" hidden="1" x14ac:dyDescent="0.2">
      <c r="A359" s="10" t="s">
        <v>17</v>
      </c>
      <c r="B359" s="10">
        <v>2018</v>
      </c>
      <c r="C359" s="10" t="s">
        <v>18</v>
      </c>
      <c r="D359" s="10"/>
      <c r="E359" s="10" t="s">
        <v>63</v>
      </c>
      <c r="F359" s="10" t="s">
        <v>39</v>
      </c>
      <c r="G359" s="10">
        <v>22</v>
      </c>
      <c r="H359" s="10" t="s">
        <v>20</v>
      </c>
      <c r="I359" s="10" t="s">
        <v>24</v>
      </c>
      <c r="J359" s="10" t="s">
        <v>22</v>
      </c>
      <c r="K359" s="10" t="s">
        <v>23</v>
      </c>
      <c r="L359" s="10">
        <v>173</v>
      </c>
      <c r="M359" s="9" t="str">
        <f>+INDEX(index!$C$72:$C$79,MATCH(usda!$I359,index!$B$72:$B$79,0),1)</f>
        <v>Yield</v>
      </c>
    </row>
    <row r="360" spans="1:13" hidden="1" x14ac:dyDescent="0.2">
      <c r="A360" s="10" t="s">
        <v>17</v>
      </c>
      <c r="B360" s="10">
        <v>2018</v>
      </c>
      <c r="C360" s="10" t="s">
        <v>18</v>
      </c>
      <c r="D360" s="10"/>
      <c r="E360" s="10" t="s">
        <v>63</v>
      </c>
      <c r="F360" s="10" t="s">
        <v>39</v>
      </c>
      <c r="G360" s="10">
        <v>22</v>
      </c>
      <c r="H360" s="10" t="s">
        <v>25</v>
      </c>
      <c r="I360" s="10" t="s">
        <v>26</v>
      </c>
      <c r="J360" s="10" t="s">
        <v>22</v>
      </c>
      <c r="K360" s="10" t="s">
        <v>23</v>
      </c>
      <c r="L360" s="10">
        <v>61285000</v>
      </c>
      <c r="M360" s="9" t="str">
        <f>+INDEX(index!$C$72:$C$79,MATCH(usda!$I360,index!$B$72:$B$79,0),1)</f>
        <v>Production</v>
      </c>
    </row>
    <row r="361" spans="1:13" hidden="1" x14ac:dyDescent="0.2">
      <c r="A361" s="10" t="s">
        <v>17</v>
      </c>
      <c r="B361" s="10">
        <v>2018</v>
      </c>
      <c r="C361" s="10" t="s">
        <v>18</v>
      </c>
      <c r="D361" s="10"/>
      <c r="E361" s="10" t="s">
        <v>63</v>
      </c>
      <c r="F361" s="10" t="s">
        <v>39</v>
      </c>
      <c r="G361" s="10">
        <v>22</v>
      </c>
      <c r="H361" s="10" t="s">
        <v>25</v>
      </c>
      <c r="I361" s="10" t="s">
        <v>27</v>
      </c>
      <c r="J361" s="10" t="s">
        <v>22</v>
      </c>
      <c r="K361" s="10" t="s">
        <v>23</v>
      </c>
      <c r="L361" s="10">
        <v>51.5</v>
      </c>
      <c r="M361" s="9" t="str">
        <f>+INDEX(index!$C$72:$C$79,MATCH(usda!$I361,index!$B$72:$B$79,0),1)</f>
        <v>Yield</v>
      </c>
    </row>
    <row r="362" spans="1:13" hidden="1" x14ac:dyDescent="0.2">
      <c r="A362" s="10" t="s">
        <v>17</v>
      </c>
      <c r="B362" s="10">
        <v>2018</v>
      </c>
      <c r="C362" s="10" t="s">
        <v>18</v>
      </c>
      <c r="D362" s="10"/>
      <c r="E362" s="10" t="s">
        <v>63</v>
      </c>
      <c r="F362" s="10" t="s">
        <v>40</v>
      </c>
      <c r="G362" s="10">
        <v>24</v>
      </c>
      <c r="H362" s="10" t="s">
        <v>20</v>
      </c>
      <c r="I362" s="10" t="s">
        <v>21</v>
      </c>
      <c r="J362" s="10" t="s">
        <v>22</v>
      </c>
      <c r="K362" s="10" t="s">
        <v>23</v>
      </c>
      <c r="L362" s="10">
        <v>56940000</v>
      </c>
      <c r="M362" s="9" t="str">
        <f>+INDEX(index!$C$72:$C$79,MATCH(usda!$I362,index!$B$72:$B$79,0),1)</f>
        <v>Production</v>
      </c>
    </row>
    <row r="363" spans="1:13" hidden="1" x14ac:dyDescent="0.2">
      <c r="A363" s="10" t="s">
        <v>17</v>
      </c>
      <c r="B363" s="10">
        <v>2018</v>
      </c>
      <c r="C363" s="10" t="s">
        <v>18</v>
      </c>
      <c r="D363" s="10"/>
      <c r="E363" s="10" t="s">
        <v>63</v>
      </c>
      <c r="F363" s="10" t="s">
        <v>40</v>
      </c>
      <c r="G363" s="10">
        <v>24</v>
      </c>
      <c r="H363" s="10" t="s">
        <v>20</v>
      </c>
      <c r="I363" s="10" t="s">
        <v>24</v>
      </c>
      <c r="J363" s="10" t="s">
        <v>22</v>
      </c>
      <c r="K363" s="10" t="s">
        <v>23</v>
      </c>
      <c r="L363" s="10">
        <v>146</v>
      </c>
      <c r="M363" s="9" t="str">
        <f>+INDEX(index!$C$72:$C$79,MATCH(usda!$I363,index!$B$72:$B$79,0),1)</f>
        <v>Yield</v>
      </c>
    </row>
    <row r="364" spans="1:13" hidden="1" x14ac:dyDescent="0.2">
      <c r="A364" s="10" t="s">
        <v>17</v>
      </c>
      <c r="B364" s="10">
        <v>2018</v>
      </c>
      <c r="C364" s="10" t="s">
        <v>18</v>
      </c>
      <c r="D364" s="10"/>
      <c r="E364" s="10" t="s">
        <v>63</v>
      </c>
      <c r="F364" s="10" t="s">
        <v>40</v>
      </c>
      <c r="G364" s="10">
        <v>24</v>
      </c>
      <c r="H364" s="10" t="s">
        <v>25</v>
      </c>
      <c r="I364" s="10" t="s">
        <v>26</v>
      </c>
      <c r="J364" s="10" t="s">
        <v>22</v>
      </c>
      <c r="K364" s="10" t="s">
        <v>23</v>
      </c>
      <c r="L364" s="10">
        <v>24463000</v>
      </c>
      <c r="M364" s="9" t="str">
        <f>+INDEX(index!$C$72:$C$79,MATCH(usda!$I364,index!$B$72:$B$79,0),1)</f>
        <v>Production</v>
      </c>
    </row>
    <row r="365" spans="1:13" hidden="1" x14ac:dyDescent="0.2">
      <c r="A365" s="10" t="s">
        <v>17</v>
      </c>
      <c r="B365" s="10">
        <v>2018</v>
      </c>
      <c r="C365" s="10" t="s">
        <v>18</v>
      </c>
      <c r="D365" s="10"/>
      <c r="E365" s="10" t="s">
        <v>63</v>
      </c>
      <c r="F365" s="10" t="s">
        <v>40</v>
      </c>
      <c r="G365" s="10">
        <v>24</v>
      </c>
      <c r="H365" s="10" t="s">
        <v>25</v>
      </c>
      <c r="I365" s="10" t="s">
        <v>27</v>
      </c>
      <c r="J365" s="10" t="s">
        <v>22</v>
      </c>
      <c r="K365" s="10" t="s">
        <v>23</v>
      </c>
      <c r="L365" s="10">
        <v>47.5</v>
      </c>
      <c r="M365" s="9" t="str">
        <f>+INDEX(index!$C$72:$C$79,MATCH(usda!$I365,index!$B$72:$B$79,0),1)</f>
        <v>Yield</v>
      </c>
    </row>
    <row r="366" spans="1:13" hidden="1" x14ac:dyDescent="0.2">
      <c r="A366" s="10" t="s">
        <v>17</v>
      </c>
      <c r="B366" s="10">
        <v>2018</v>
      </c>
      <c r="C366" s="10" t="s">
        <v>18</v>
      </c>
      <c r="D366" s="10"/>
      <c r="E366" s="10" t="s">
        <v>63</v>
      </c>
      <c r="F366" s="10" t="s">
        <v>41</v>
      </c>
      <c r="G366" s="10">
        <v>26</v>
      </c>
      <c r="H366" s="10" t="s">
        <v>20</v>
      </c>
      <c r="I366" s="10" t="s">
        <v>21</v>
      </c>
      <c r="J366" s="10" t="s">
        <v>22</v>
      </c>
      <c r="K366" s="10" t="s">
        <v>23</v>
      </c>
      <c r="L366" s="10">
        <v>296820000</v>
      </c>
      <c r="M366" s="9" t="str">
        <f>+INDEX(index!$C$72:$C$79,MATCH(usda!$I366,index!$B$72:$B$79,0),1)</f>
        <v>Production</v>
      </c>
    </row>
    <row r="367" spans="1:13" hidden="1" x14ac:dyDescent="0.2">
      <c r="A367" s="10" t="s">
        <v>17</v>
      </c>
      <c r="B367" s="10">
        <v>2018</v>
      </c>
      <c r="C367" s="10" t="s">
        <v>18</v>
      </c>
      <c r="D367" s="10"/>
      <c r="E367" s="10" t="s">
        <v>63</v>
      </c>
      <c r="F367" s="10" t="s">
        <v>41</v>
      </c>
      <c r="G367" s="10">
        <v>26</v>
      </c>
      <c r="H367" s="10" t="s">
        <v>20</v>
      </c>
      <c r="I367" s="10" t="s">
        <v>24</v>
      </c>
      <c r="J367" s="10" t="s">
        <v>22</v>
      </c>
      <c r="K367" s="10" t="s">
        <v>23</v>
      </c>
      <c r="L367" s="10">
        <v>153</v>
      </c>
      <c r="M367" s="9" t="str">
        <f>+INDEX(index!$C$72:$C$79,MATCH(usda!$I367,index!$B$72:$B$79,0),1)</f>
        <v>Yield</v>
      </c>
    </row>
    <row r="368" spans="1:13" hidden="1" x14ac:dyDescent="0.2">
      <c r="A368" s="10" t="s">
        <v>17</v>
      </c>
      <c r="B368" s="10">
        <v>2018</v>
      </c>
      <c r="C368" s="10" t="s">
        <v>18</v>
      </c>
      <c r="D368" s="10"/>
      <c r="E368" s="10" t="s">
        <v>63</v>
      </c>
      <c r="F368" s="10" t="s">
        <v>41</v>
      </c>
      <c r="G368" s="10">
        <v>26</v>
      </c>
      <c r="H368" s="10" t="s">
        <v>25</v>
      </c>
      <c r="I368" s="10" t="s">
        <v>26</v>
      </c>
      <c r="J368" s="10" t="s">
        <v>22</v>
      </c>
      <c r="K368" s="10" t="s">
        <v>23</v>
      </c>
      <c r="L368" s="10">
        <v>109725000</v>
      </c>
      <c r="M368" s="9" t="str">
        <f>+INDEX(index!$C$72:$C$79,MATCH(usda!$I368,index!$B$72:$B$79,0),1)</f>
        <v>Production</v>
      </c>
    </row>
    <row r="369" spans="1:13" hidden="1" x14ac:dyDescent="0.2">
      <c r="A369" s="10" t="s">
        <v>17</v>
      </c>
      <c r="B369" s="10">
        <v>2018</v>
      </c>
      <c r="C369" s="10" t="s">
        <v>18</v>
      </c>
      <c r="D369" s="10"/>
      <c r="E369" s="10" t="s">
        <v>63</v>
      </c>
      <c r="F369" s="10" t="s">
        <v>41</v>
      </c>
      <c r="G369" s="10">
        <v>26</v>
      </c>
      <c r="H369" s="10" t="s">
        <v>25</v>
      </c>
      <c r="I369" s="10" t="s">
        <v>27</v>
      </c>
      <c r="J369" s="10" t="s">
        <v>22</v>
      </c>
      <c r="K369" s="10" t="s">
        <v>23</v>
      </c>
      <c r="L369" s="10">
        <v>47.5</v>
      </c>
      <c r="M369" s="9" t="str">
        <f>+INDEX(index!$C$72:$C$79,MATCH(usda!$I369,index!$B$72:$B$79,0),1)</f>
        <v>Yield</v>
      </c>
    </row>
    <row r="370" spans="1:13" hidden="1" x14ac:dyDescent="0.2">
      <c r="A370" s="10" t="s">
        <v>17</v>
      </c>
      <c r="B370" s="10">
        <v>2018</v>
      </c>
      <c r="C370" s="10" t="s">
        <v>18</v>
      </c>
      <c r="D370" s="10"/>
      <c r="E370" s="10" t="s">
        <v>63</v>
      </c>
      <c r="F370" s="10" t="s">
        <v>42</v>
      </c>
      <c r="G370" s="10">
        <v>27</v>
      </c>
      <c r="H370" s="10" t="s">
        <v>20</v>
      </c>
      <c r="I370" s="10" t="s">
        <v>21</v>
      </c>
      <c r="J370" s="10" t="s">
        <v>22</v>
      </c>
      <c r="K370" s="10" t="s">
        <v>23</v>
      </c>
      <c r="L370" s="10">
        <v>1363180000</v>
      </c>
      <c r="M370" s="9" t="str">
        <f>+INDEX(index!$C$72:$C$79,MATCH(usda!$I370,index!$B$72:$B$79,0),1)</f>
        <v>Production</v>
      </c>
    </row>
    <row r="371" spans="1:13" hidden="1" x14ac:dyDescent="0.2">
      <c r="A371" s="10" t="s">
        <v>17</v>
      </c>
      <c r="B371" s="10">
        <v>2018</v>
      </c>
      <c r="C371" s="10" t="s">
        <v>18</v>
      </c>
      <c r="D371" s="10"/>
      <c r="E371" s="10" t="s">
        <v>63</v>
      </c>
      <c r="F371" s="10" t="s">
        <v>42</v>
      </c>
      <c r="G371" s="10">
        <v>27</v>
      </c>
      <c r="H371" s="10" t="s">
        <v>20</v>
      </c>
      <c r="I371" s="10" t="s">
        <v>24</v>
      </c>
      <c r="J371" s="10" t="s">
        <v>22</v>
      </c>
      <c r="K371" s="10" t="s">
        <v>23</v>
      </c>
      <c r="L371" s="10">
        <v>182</v>
      </c>
      <c r="M371" s="9" t="str">
        <f>+INDEX(index!$C$72:$C$79,MATCH(usda!$I371,index!$B$72:$B$79,0),1)</f>
        <v>Yield</v>
      </c>
    </row>
    <row r="372" spans="1:13" hidden="1" x14ac:dyDescent="0.2">
      <c r="A372" s="10" t="s">
        <v>17</v>
      </c>
      <c r="B372" s="10">
        <v>2018</v>
      </c>
      <c r="C372" s="10" t="s">
        <v>18</v>
      </c>
      <c r="D372" s="10"/>
      <c r="E372" s="10" t="s">
        <v>63</v>
      </c>
      <c r="F372" s="10" t="s">
        <v>42</v>
      </c>
      <c r="G372" s="10">
        <v>27</v>
      </c>
      <c r="H372" s="10" t="s">
        <v>25</v>
      </c>
      <c r="I372" s="10" t="s">
        <v>26</v>
      </c>
      <c r="J372" s="10" t="s">
        <v>22</v>
      </c>
      <c r="K372" s="10" t="s">
        <v>23</v>
      </c>
      <c r="L372" s="10">
        <v>374850000</v>
      </c>
      <c r="M372" s="9" t="str">
        <f>+INDEX(index!$C$72:$C$79,MATCH(usda!$I372,index!$B$72:$B$79,0),1)</f>
        <v>Production</v>
      </c>
    </row>
    <row r="373" spans="1:13" hidden="1" x14ac:dyDescent="0.2">
      <c r="A373" s="10" t="s">
        <v>17</v>
      </c>
      <c r="B373" s="10">
        <v>2018</v>
      </c>
      <c r="C373" s="10" t="s">
        <v>18</v>
      </c>
      <c r="D373" s="10"/>
      <c r="E373" s="10" t="s">
        <v>63</v>
      </c>
      <c r="F373" s="10" t="s">
        <v>42</v>
      </c>
      <c r="G373" s="10">
        <v>27</v>
      </c>
      <c r="H373" s="10" t="s">
        <v>25</v>
      </c>
      <c r="I373" s="10" t="s">
        <v>27</v>
      </c>
      <c r="J373" s="10" t="s">
        <v>22</v>
      </c>
      <c r="K373" s="10" t="s">
        <v>23</v>
      </c>
      <c r="L373" s="10">
        <v>49</v>
      </c>
      <c r="M373" s="9" t="str">
        <f>+INDEX(index!$C$72:$C$79,MATCH(usda!$I373,index!$B$72:$B$79,0),1)</f>
        <v>Yield</v>
      </c>
    </row>
    <row r="374" spans="1:13" hidden="1" x14ac:dyDescent="0.2">
      <c r="A374" s="10" t="s">
        <v>17</v>
      </c>
      <c r="B374" s="10">
        <v>2018</v>
      </c>
      <c r="C374" s="10" t="s">
        <v>18</v>
      </c>
      <c r="D374" s="10"/>
      <c r="E374" s="10" t="s">
        <v>63</v>
      </c>
      <c r="F374" s="10" t="s">
        <v>43</v>
      </c>
      <c r="G374" s="10">
        <v>28</v>
      </c>
      <c r="H374" s="10" t="s">
        <v>20</v>
      </c>
      <c r="I374" s="10" t="s">
        <v>21</v>
      </c>
      <c r="J374" s="10" t="s">
        <v>22</v>
      </c>
      <c r="K374" s="10" t="s">
        <v>23</v>
      </c>
      <c r="L374" s="10">
        <v>86025000</v>
      </c>
      <c r="M374" s="9" t="str">
        <f>+INDEX(index!$C$72:$C$79,MATCH(usda!$I374,index!$B$72:$B$79,0),1)</f>
        <v>Production</v>
      </c>
    </row>
    <row r="375" spans="1:13" hidden="1" x14ac:dyDescent="0.2">
      <c r="A375" s="10" t="s">
        <v>17</v>
      </c>
      <c r="B375" s="10">
        <v>2018</v>
      </c>
      <c r="C375" s="10" t="s">
        <v>18</v>
      </c>
      <c r="D375" s="10"/>
      <c r="E375" s="10" t="s">
        <v>63</v>
      </c>
      <c r="F375" s="10" t="s">
        <v>43</v>
      </c>
      <c r="G375" s="10">
        <v>28</v>
      </c>
      <c r="H375" s="10" t="s">
        <v>20</v>
      </c>
      <c r="I375" s="10" t="s">
        <v>24</v>
      </c>
      <c r="J375" s="10" t="s">
        <v>22</v>
      </c>
      <c r="K375" s="10" t="s">
        <v>23</v>
      </c>
      <c r="L375" s="10">
        <v>185</v>
      </c>
      <c r="M375" s="9" t="str">
        <f>+INDEX(index!$C$72:$C$79,MATCH(usda!$I375,index!$B$72:$B$79,0),1)</f>
        <v>Yield</v>
      </c>
    </row>
    <row r="376" spans="1:13" hidden="1" x14ac:dyDescent="0.2">
      <c r="A376" s="10" t="s">
        <v>17</v>
      </c>
      <c r="B376" s="10">
        <v>2018</v>
      </c>
      <c r="C376" s="10" t="s">
        <v>18</v>
      </c>
      <c r="D376" s="10"/>
      <c r="E376" s="10" t="s">
        <v>63</v>
      </c>
      <c r="F376" s="10" t="s">
        <v>43</v>
      </c>
      <c r="G376" s="10">
        <v>28</v>
      </c>
      <c r="H376" s="10" t="s">
        <v>25</v>
      </c>
      <c r="I376" s="10" t="s">
        <v>26</v>
      </c>
      <c r="J376" s="10" t="s">
        <v>22</v>
      </c>
      <c r="K376" s="10" t="s">
        <v>23</v>
      </c>
      <c r="L376" s="10">
        <v>118260000</v>
      </c>
      <c r="M376" s="9" t="str">
        <f>+INDEX(index!$C$72:$C$79,MATCH(usda!$I376,index!$B$72:$B$79,0),1)</f>
        <v>Production</v>
      </c>
    </row>
    <row r="377" spans="1:13" hidden="1" x14ac:dyDescent="0.2">
      <c r="A377" s="10" t="s">
        <v>17</v>
      </c>
      <c r="B377" s="10">
        <v>2018</v>
      </c>
      <c r="C377" s="10" t="s">
        <v>18</v>
      </c>
      <c r="D377" s="10"/>
      <c r="E377" s="10" t="s">
        <v>63</v>
      </c>
      <c r="F377" s="10" t="s">
        <v>43</v>
      </c>
      <c r="G377" s="10">
        <v>28</v>
      </c>
      <c r="H377" s="10" t="s">
        <v>25</v>
      </c>
      <c r="I377" s="10" t="s">
        <v>27</v>
      </c>
      <c r="J377" s="10" t="s">
        <v>22</v>
      </c>
      <c r="K377" s="10" t="s">
        <v>23</v>
      </c>
      <c r="L377" s="10">
        <v>54</v>
      </c>
      <c r="M377" s="9" t="str">
        <f>+INDEX(index!$C$72:$C$79,MATCH(usda!$I377,index!$B$72:$B$79,0),1)</f>
        <v>Yield</v>
      </c>
    </row>
    <row r="378" spans="1:13" hidden="1" x14ac:dyDescent="0.2">
      <c r="A378" s="10" t="s">
        <v>17</v>
      </c>
      <c r="B378" s="10">
        <v>2018</v>
      </c>
      <c r="C378" s="10" t="s">
        <v>18</v>
      </c>
      <c r="D378" s="10"/>
      <c r="E378" s="10" t="s">
        <v>63</v>
      </c>
      <c r="F378" s="10" t="s">
        <v>44</v>
      </c>
      <c r="G378" s="10">
        <v>29</v>
      </c>
      <c r="H378" s="10" t="s">
        <v>20</v>
      </c>
      <c r="I378" s="10" t="s">
        <v>21</v>
      </c>
      <c r="J378" s="10" t="s">
        <v>22</v>
      </c>
      <c r="K378" s="10" t="s">
        <v>23</v>
      </c>
      <c r="L378" s="10">
        <v>466200000</v>
      </c>
      <c r="M378" s="9" t="str">
        <f>+INDEX(index!$C$72:$C$79,MATCH(usda!$I378,index!$B$72:$B$79,0),1)</f>
        <v>Production</v>
      </c>
    </row>
    <row r="379" spans="1:13" hidden="1" x14ac:dyDescent="0.2">
      <c r="A379" s="10" t="s">
        <v>17</v>
      </c>
      <c r="B379" s="10">
        <v>2018</v>
      </c>
      <c r="C379" s="10" t="s">
        <v>18</v>
      </c>
      <c r="D379" s="10"/>
      <c r="E379" s="10" t="s">
        <v>63</v>
      </c>
      <c r="F379" s="10" t="s">
        <v>44</v>
      </c>
      <c r="G379" s="10">
        <v>29</v>
      </c>
      <c r="H379" s="10" t="s">
        <v>20</v>
      </c>
      <c r="I379" s="10" t="s">
        <v>24</v>
      </c>
      <c r="J379" s="10" t="s">
        <v>22</v>
      </c>
      <c r="K379" s="10" t="s">
        <v>23</v>
      </c>
      <c r="L379" s="10">
        <v>140</v>
      </c>
      <c r="M379" s="9" t="str">
        <f>+INDEX(index!$C$72:$C$79,MATCH(usda!$I379,index!$B$72:$B$79,0),1)</f>
        <v>Yield</v>
      </c>
    </row>
    <row r="380" spans="1:13" hidden="1" x14ac:dyDescent="0.2">
      <c r="A380" s="10" t="s">
        <v>17</v>
      </c>
      <c r="B380" s="10">
        <v>2018</v>
      </c>
      <c r="C380" s="10" t="s">
        <v>18</v>
      </c>
      <c r="D380" s="10"/>
      <c r="E380" s="10" t="s">
        <v>63</v>
      </c>
      <c r="F380" s="10" t="s">
        <v>44</v>
      </c>
      <c r="G380" s="10">
        <v>29</v>
      </c>
      <c r="H380" s="10" t="s">
        <v>25</v>
      </c>
      <c r="I380" s="10" t="s">
        <v>26</v>
      </c>
      <c r="J380" s="10" t="s">
        <v>22</v>
      </c>
      <c r="K380" s="10" t="s">
        <v>23</v>
      </c>
      <c r="L380" s="10">
        <v>257210000</v>
      </c>
      <c r="M380" s="9" t="str">
        <f>+INDEX(index!$C$72:$C$79,MATCH(usda!$I380,index!$B$72:$B$79,0),1)</f>
        <v>Production</v>
      </c>
    </row>
    <row r="381" spans="1:13" hidden="1" x14ac:dyDescent="0.2">
      <c r="A381" s="10" t="s">
        <v>17</v>
      </c>
      <c r="B381" s="10">
        <v>2018</v>
      </c>
      <c r="C381" s="10" t="s">
        <v>18</v>
      </c>
      <c r="D381" s="10"/>
      <c r="E381" s="10" t="s">
        <v>63</v>
      </c>
      <c r="F381" s="10" t="s">
        <v>44</v>
      </c>
      <c r="G381" s="10">
        <v>29</v>
      </c>
      <c r="H381" s="10" t="s">
        <v>25</v>
      </c>
      <c r="I381" s="10" t="s">
        <v>27</v>
      </c>
      <c r="J381" s="10" t="s">
        <v>22</v>
      </c>
      <c r="K381" s="10" t="s">
        <v>23</v>
      </c>
      <c r="L381" s="10">
        <v>44.5</v>
      </c>
      <c r="M381" s="9" t="str">
        <f>+INDEX(index!$C$72:$C$79,MATCH(usda!$I381,index!$B$72:$B$79,0),1)</f>
        <v>Yield</v>
      </c>
    </row>
    <row r="382" spans="1:13" hidden="1" x14ac:dyDescent="0.2">
      <c r="A382" s="10" t="s">
        <v>17</v>
      </c>
      <c r="B382" s="10">
        <v>2018</v>
      </c>
      <c r="C382" s="10" t="s">
        <v>18</v>
      </c>
      <c r="D382" s="10"/>
      <c r="E382" s="10" t="s">
        <v>63</v>
      </c>
      <c r="F382" s="10" t="s">
        <v>66</v>
      </c>
      <c r="G382" s="10">
        <v>30</v>
      </c>
      <c r="H382" s="10" t="s">
        <v>20</v>
      </c>
      <c r="I382" s="10" t="s">
        <v>21</v>
      </c>
      <c r="J382" s="10" t="s">
        <v>22</v>
      </c>
      <c r="K382" s="10" t="s">
        <v>23</v>
      </c>
      <c r="L382" s="10">
        <v>5780000</v>
      </c>
      <c r="M382" s="9" t="str">
        <f>+INDEX(index!$C$72:$C$79,MATCH(usda!$I382,index!$B$72:$B$79,0),1)</f>
        <v>Production</v>
      </c>
    </row>
    <row r="383" spans="1:13" hidden="1" x14ac:dyDescent="0.2">
      <c r="A383" s="10" t="s">
        <v>17</v>
      </c>
      <c r="B383" s="10">
        <v>2018</v>
      </c>
      <c r="C383" s="10" t="s">
        <v>18</v>
      </c>
      <c r="D383" s="10"/>
      <c r="E383" s="10" t="s">
        <v>63</v>
      </c>
      <c r="F383" s="10" t="s">
        <v>66</v>
      </c>
      <c r="G383" s="10">
        <v>30</v>
      </c>
      <c r="H383" s="10" t="s">
        <v>20</v>
      </c>
      <c r="I383" s="10" t="s">
        <v>24</v>
      </c>
      <c r="J383" s="10" t="s">
        <v>22</v>
      </c>
      <c r="K383" s="10" t="s">
        <v>23</v>
      </c>
      <c r="L383" s="10">
        <v>85</v>
      </c>
      <c r="M383" s="9" t="str">
        <f>+INDEX(index!$C$72:$C$79,MATCH(usda!$I383,index!$B$72:$B$79,0),1)</f>
        <v>Yield</v>
      </c>
    </row>
    <row r="384" spans="1:13" hidden="1" x14ac:dyDescent="0.2">
      <c r="A384" s="10" t="s">
        <v>17</v>
      </c>
      <c r="B384" s="10">
        <v>2018</v>
      </c>
      <c r="C384" s="10" t="s">
        <v>18</v>
      </c>
      <c r="D384" s="10"/>
      <c r="E384" s="10" t="s">
        <v>63</v>
      </c>
      <c r="F384" s="10" t="s">
        <v>45</v>
      </c>
      <c r="G384" s="10">
        <v>31</v>
      </c>
      <c r="H384" s="10" t="s">
        <v>20</v>
      </c>
      <c r="I384" s="10" t="s">
        <v>21</v>
      </c>
      <c r="J384" s="10" t="s">
        <v>22</v>
      </c>
      <c r="K384" s="10" t="s">
        <v>23</v>
      </c>
      <c r="L384" s="10">
        <v>1787520000</v>
      </c>
      <c r="M384" s="9" t="str">
        <f>+INDEX(index!$C$72:$C$79,MATCH(usda!$I384,index!$B$72:$B$79,0),1)</f>
        <v>Production</v>
      </c>
    </row>
    <row r="385" spans="1:13" hidden="1" x14ac:dyDescent="0.2">
      <c r="A385" s="10" t="s">
        <v>17</v>
      </c>
      <c r="B385" s="10">
        <v>2018</v>
      </c>
      <c r="C385" s="10" t="s">
        <v>18</v>
      </c>
      <c r="D385" s="10"/>
      <c r="E385" s="10" t="s">
        <v>63</v>
      </c>
      <c r="F385" s="10" t="s">
        <v>45</v>
      </c>
      <c r="G385" s="10">
        <v>31</v>
      </c>
      <c r="H385" s="10" t="s">
        <v>20</v>
      </c>
      <c r="I385" s="10" t="s">
        <v>24</v>
      </c>
      <c r="J385" s="10" t="s">
        <v>22</v>
      </c>
      <c r="K385" s="10" t="s">
        <v>23</v>
      </c>
      <c r="L385" s="10">
        <v>192</v>
      </c>
      <c r="M385" s="9" t="str">
        <f>+INDEX(index!$C$72:$C$79,MATCH(usda!$I385,index!$B$72:$B$79,0),1)</f>
        <v>Yield</v>
      </c>
    </row>
    <row r="386" spans="1:13" hidden="1" x14ac:dyDescent="0.2">
      <c r="A386" s="10" t="s">
        <v>17</v>
      </c>
      <c r="B386" s="10">
        <v>2018</v>
      </c>
      <c r="C386" s="10" t="s">
        <v>18</v>
      </c>
      <c r="D386" s="10"/>
      <c r="E386" s="10" t="s">
        <v>63</v>
      </c>
      <c r="F386" s="10" t="s">
        <v>45</v>
      </c>
      <c r="G386" s="10">
        <v>31</v>
      </c>
      <c r="H386" s="10" t="s">
        <v>25</v>
      </c>
      <c r="I386" s="10" t="s">
        <v>26</v>
      </c>
      <c r="J386" s="10" t="s">
        <v>22</v>
      </c>
      <c r="K386" s="10" t="s">
        <v>23</v>
      </c>
      <c r="L386" s="10">
        <v>324220000</v>
      </c>
      <c r="M386" s="9" t="str">
        <f>+INDEX(index!$C$72:$C$79,MATCH(usda!$I386,index!$B$72:$B$79,0),1)</f>
        <v>Production</v>
      </c>
    </row>
    <row r="387" spans="1:13" hidden="1" x14ac:dyDescent="0.2">
      <c r="A387" s="10" t="s">
        <v>17</v>
      </c>
      <c r="B387" s="10">
        <v>2018</v>
      </c>
      <c r="C387" s="10" t="s">
        <v>18</v>
      </c>
      <c r="D387" s="10"/>
      <c r="E387" s="10" t="s">
        <v>63</v>
      </c>
      <c r="F387" s="10" t="s">
        <v>45</v>
      </c>
      <c r="G387" s="10">
        <v>31</v>
      </c>
      <c r="H387" s="10" t="s">
        <v>25</v>
      </c>
      <c r="I387" s="10" t="s">
        <v>27</v>
      </c>
      <c r="J387" s="10" t="s">
        <v>22</v>
      </c>
      <c r="K387" s="10" t="s">
        <v>23</v>
      </c>
      <c r="L387" s="10">
        <v>58</v>
      </c>
      <c r="M387" s="9" t="str">
        <f>+INDEX(index!$C$72:$C$79,MATCH(usda!$I387,index!$B$72:$B$79,0),1)</f>
        <v>Yield</v>
      </c>
    </row>
    <row r="388" spans="1:13" hidden="1" x14ac:dyDescent="0.2">
      <c r="A388" s="10" t="s">
        <v>17</v>
      </c>
      <c r="B388" s="10">
        <v>2018</v>
      </c>
      <c r="C388" s="10" t="s">
        <v>18</v>
      </c>
      <c r="D388" s="10"/>
      <c r="E388" s="10" t="s">
        <v>63</v>
      </c>
      <c r="F388" s="10" t="s">
        <v>46</v>
      </c>
      <c r="G388" s="10">
        <v>34</v>
      </c>
      <c r="H388" s="10" t="s">
        <v>20</v>
      </c>
      <c r="I388" s="10" t="s">
        <v>21</v>
      </c>
      <c r="J388" s="10" t="s">
        <v>22</v>
      </c>
      <c r="K388" s="10" t="s">
        <v>23</v>
      </c>
      <c r="L388" s="10">
        <v>8601000</v>
      </c>
      <c r="M388" s="9" t="str">
        <f>+INDEX(index!$C$72:$C$79,MATCH(usda!$I388,index!$B$72:$B$79,0),1)</f>
        <v>Production</v>
      </c>
    </row>
    <row r="389" spans="1:13" hidden="1" x14ac:dyDescent="0.2">
      <c r="A389" s="10" t="s">
        <v>17</v>
      </c>
      <c r="B389" s="10">
        <v>2018</v>
      </c>
      <c r="C389" s="10" t="s">
        <v>18</v>
      </c>
      <c r="D389" s="10"/>
      <c r="E389" s="10" t="s">
        <v>63</v>
      </c>
      <c r="F389" s="10" t="s">
        <v>46</v>
      </c>
      <c r="G389" s="10">
        <v>34</v>
      </c>
      <c r="H389" s="10" t="s">
        <v>20</v>
      </c>
      <c r="I389" s="10" t="s">
        <v>24</v>
      </c>
      <c r="J389" s="10" t="s">
        <v>22</v>
      </c>
      <c r="K389" s="10" t="s">
        <v>23</v>
      </c>
      <c r="L389" s="10">
        <v>141</v>
      </c>
      <c r="M389" s="9" t="str">
        <f>+INDEX(index!$C$72:$C$79,MATCH(usda!$I389,index!$B$72:$B$79,0),1)</f>
        <v>Yield</v>
      </c>
    </row>
    <row r="390" spans="1:13" hidden="1" x14ac:dyDescent="0.2">
      <c r="A390" s="10" t="s">
        <v>17</v>
      </c>
      <c r="B390" s="10">
        <v>2018</v>
      </c>
      <c r="C390" s="10" t="s">
        <v>18</v>
      </c>
      <c r="D390" s="10"/>
      <c r="E390" s="10" t="s">
        <v>63</v>
      </c>
      <c r="F390" s="10" t="s">
        <v>46</v>
      </c>
      <c r="G390" s="10">
        <v>34</v>
      </c>
      <c r="H390" s="10" t="s">
        <v>25</v>
      </c>
      <c r="I390" s="10" t="s">
        <v>26</v>
      </c>
      <c r="J390" s="10" t="s">
        <v>22</v>
      </c>
      <c r="K390" s="10" t="s">
        <v>23</v>
      </c>
      <c r="L390" s="10">
        <v>4227000</v>
      </c>
      <c r="M390" s="9" t="str">
        <f>+INDEX(index!$C$72:$C$79,MATCH(usda!$I390,index!$B$72:$B$79,0),1)</f>
        <v>Production</v>
      </c>
    </row>
    <row r="391" spans="1:13" hidden="1" x14ac:dyDescent="0.2">
      <c r="A391" s="10" t="s">
        <v>17</v>
      </c>
      <c r="B391" s="10">
        <v>2018</v>
      </c>
      <c r="C391" s="10" t="s">
        <v>18</v>
      </c>
      <c r="D391" s="10"/>
      <c r="E391" s="10" t="s">
        <v>63</v>
      </c>
      <c r="F391" s="10" t="s">
        <v>46</v>
      </c>
      <c r="G391" s="10">
        <v>34</v>
      </c>
      <c r="H391" s="10" t="s">
        <v>25</v>
      </c>
      <c r="I391" s="10" t="s">
        <v>27</v>
      </c>
      <c r="J391" s="10" t="s">
        <v>22</v>
      </c>
      <c r="K391" s="10" t="s">
        <v>23</v>
      </c>
      <c r="L391" s="10">
        <v>39.5</v>
      </c>
      <c r="M391" s="9" t="str">
        <f>+INDEX(index!$C$72:$C$79,MATCH(usda!$I391,index!$B$72:$B$79,0),1)</f>
        <v>Yield</v>
      </c>
    </row>
    <row r="392" spans="1:13" hidden="1" x14ac:dyDescent="0.2">
      <c r="A392" s="10" t="s">
        <v>17</v>
      </c>
      <c r="B392" s="10">
        <v>2018</v>
      </c>
      <c r="C392" s="10" t="s">
        <v>18</v>
      </c>
      <c r="D392" s="10"/>
      <c r="E392" s="10" t="s">
        <v>63</v>
      </c>
      <c r="F392" s="10" t="s">
        <v>67</v>
      </c>
      <c r="G392" s="10">
        <v>35</v>
      </c>
      <c r="H392" s="10" t="s">
        <v>20</v>
      </c>
      <c r="I392" s="10" t="s">
        <v>21</v>
      </c>
      <c r="J392" s="10" t="s">
        <v>22</v>
      </c>
      <c r="K392" s="10" t="s">
        <v>23</v>
      </c>
      <c r="L392" s="10">
        <v>6545000</v>
      </c>
      <c r="M392" s="9" t="str">
        <f>+INDEX(index!$C$72:$C$79,MATCH(usda!$I392,index!$B$72:$B$79,0),1)</f>
        <v>Production</v>
      </c>
    </row>
    <row r="393" spans="1:13" hidden="1" x14ac:dyDescent="0.2">
      <c r="A393" s="10" t="s">
        <v>17</v>
      </c>
      <c r="B393" s="10">
        <v>2018</v>
      </c>
      <c r="C393" s="10" t="s">
        <v>18</v>
      </c>
      <c r="D393" s="10"/>
      <c r="E393" s="10" t="s">
        <v>63</v>
      </c>
      <c r="F393" s="10" t="s">
        <v>67</v>
      </c>
      <c r="G393" s="10">
        <v>35</v>
      </c>
      <c r="H393" s="10" t="s">
        <v>20</v>
      </c>
      <c r="I393" s="10" t="s">
        <v>24</v>
      </c>
      <c r="J393" s="10" t="s">
        <v>22</v>
      </c>
      <c r="K393" s="10" t="s">
        <v>23</v>
      </c>
      <c r="L393" s="10">
        <v>187</v>
      </c>
      <c r="M393" s="9" t="str">
        <f>+INDEX(index!$C$72:$C$79,MATCH(usda!$I393,index!$B$72:$B$79,0),1)</f>
        <v>Yield</v>
      </c>
    </row>
    <row r="394" spans="1:13" hidden="1" x14ac:dyDescent="0.2">
      <c r="A394" s="10" t="s">
        <v>17</v>
      </c>
      <c r="B394" s="10">
        <v>2018</v>
      </c>
      <c r="C394" s="10" t="s">
        <v>18</v>
      </c>
      <c r="D394" s="10"/>
      <c r="E394" s="10" t="s">
        <v>63</v>
      </c>
      <c r="F394" s="10" t="s">
        <v>47</v>
      </c>
      <c r="G394" s="10">
        <v>36</v>
      </c>
      <c r="H394" s="10" t="s">
        <v>20</v>
      </c>
      <c r="I394" s="10" t="s">
        <v>21</v>
      </c>
      <c r="J394" s="10" t="s">
        <v>22</v>
      </c>
      <c r="K394" s="10" t="s">
        <v>23</v>
      </c>
      <c r="L394" s="10">
        <v>102555000</v>
      </c>
      <c r="M394" s="9" t="str">
        <f>+INDEX(index!$C$72:$C$79,MATCH(usda!$I394,index!$B$72:$B$79,0),1)</f>
        <v>Production</v>
      </c>
    </row>
    <row r="395" spans="1:13" hidden="1" x14ac:dyDescent="0.2">
      <c r="A395" s="10" t="s">
        <v>17</v>
      </c>
      <c r="B395" s="10">
        <v>2018</v>
      </c>
      <c r="C395" s="10" t="s">
        <v>18</v>
      </c>
      <c r="D395" s="10"/>
      <c r="E395" s="10" t="s">
        <v>63</v>
      </c>
      <c r="F395" s="10" t="s">
        <v>47</v>
      </c>
      <c r="G395" s="10">
        <v>36</v>
      </c>
      <c r="H395" s="10" t="s">
        <v>20</v>
      </c>
      <c r="I395" s="10" t="s">
        <v>24</v>
      </c>
      <c r="J395" s="10" t="s">
        <v>22</v>
      </c>
      <c r="K395" s="10" t="s">
        <v>23</v>
      </c>
      <c r="L395" s="10">
        <v>159</v>
      </c>
      <c r="M395" s="9" t="str">
        <f>+INDEX(index!$C$72:$C$79,MATCH(usda!$I395,index!$B$72:$B$79,0),1)</f>
        <v>Yield</v>
      </c>
    </row>
    <row r="396" spans="1:13" hidden="1" x14ac:dyDescent="0.2">
      <c r="A396" s="10" t="s">
        <v>17</v>
      </c>
      <c r="B396" s="10">
        <v>2018</v>
      </c>
      <c r="C396" s="10" t="s">
        <v>18</v>
      </c>
      <c r="D396" s="10"/>
      <c r="E396" s="10" t="s">
        <v>63</v>
      </c>
      <c r="F396" s="10" t="s">
        <v>47</v>
      </c>
      <c r="G396" s="10">
        <v>36</v>
      </c>
      <c r="H396" s="10" t="s">
        <v>25</v>
      </c>
      <c r="I396" s="10" t="s">
        <v>26</v>
      </c>
      <c r="J396" s="10" t="s">
        <v>22</v>
      </c>
      <c r="K396" s="10" t="s">
        <v>23</v>
      </c>
      <c r="L396" s="10">
        <v>16900000</v>
      </c>
      <c r="M396" s="9" t="str">
        <f>+INDEX(index!$C$72:$C$79,MATCH(usda!$I396,index!$B$72:$B$79,0),1)</f>
        <v>Production</v>
      </c>
    </row>
    <row r="397" spans="1:13" hidden="1" x14ac:dyDescent="0.2">
      <c r="A397" s="10" t="s">
        <v>17</v>
      </c>
      <c r="B397" s="10">
        <v>2018</v>
      </c>
      <c r="C397" s="10" t="s">
        <v>18</v>
      </c>
      <c r="D397" s="10"/>
      <c r="E397" s="10" t="s">
        <v>63</v>
      </c>
      <c r="F397" s="10" t="s">
        <v>47</v>
      </c>
      <c r="G397" s="10">
        <v>36</v>
      </c>
      <c r="H397" s="10" t="s">
        <v>25</v>
      </c>
      <c r="I397" s="10" t="s">
        <v>27</v>
      </c>
      <c r="J397" s="10" t="s">
        <v>22</v>
      </c>
      <c r="K397" s="10" t="s">
        <v>23</v>
      </c>
      <c r="L397" s="10">
        <v>52</v>
      </c>
      <c r="M397" s="9" t="str">
        <f>+INDEX(index!$C$72:$C$79,MATCH(usda!$I397,index!$B$72:$B$79,0),1)</f>
        <v>Yield</v>
      </c>
    </row>
    <row r="398" spans="1:13" hidden="1" x14ac:dyDescent="0.2">
      <c r="A398" s="10" t="s">
        <v>17</v>
      </c>
      <c r="B398" s="10">
        <v>2018</v>
      </c>
      <c r="C398" s="10" t="s">
        <v>18</v>
      </c>
      <c r="D398" s="10"/>
      <c r="E398" s="10" t="s">
        <v>63</v>
      </c>
      <c r="F398" s="10" t="s">
        <v>48</v>
      </c>
      <c r="G398" s="10">
        <v>37</v>
      </c>
      <c r="H398" s="10" t="s">
        <v>20</v>
      </c>
      <c r="I398" s="10" t="s">
        <v>21</v>
      </c>
      <c r="J398" s="10" t="s">
        <v>22</v>
      </c>
      <c r="K398" s="10" t="s">
        <v>23</v>
      </c>
      <c r="L398" s="10">
        <v>93790000</v>
      </c>
      <c r="M398" s="9" t="str">
        <f>+INDEX(index!$C$72:$C$79,MATCH(usda!$I398,index!$B$72:$B$79,0),1)</f>
        <v>Production</v>
      </c>
    </row>
    <row r="399" spans="1:13" hidden="1" x14ac:dyDescent="0.2">
      <c r="A399" s="10" t="s">
        <v>17</v>
      </c>
      <c r="B399" s="10">
        <v>2018</v>
      </c>
      <c r="C399" s="10" t="s">
        <v>18</v>
      </c>
      <c r="D399" s="10"/>
      <c r="E399" s="10" t="s">
        <v>63</v>
      </c>
      <c r="F399" s="10" t="s">
        <v>48</v>
      </c>
      <c r="G399" s="10">
        <v>37</v>
      </c>
      <c r="H399" s="10" t="s">
        <v>20</v>
      </c>
      <c r="I399" s="10" t="s">
        <v>24</v>
      </c>
      <c r="J399" s="10" t="s">
        <v>22</v>
      </c>
      <c r="K399" s="10" t="s">
        <v>23</v>
      </c>
      <c r="L399" s="10">
        <v>113</v>
      </c>
      <c r="M399" s="9" t="str">
        <f>+INDEX(index!$C$72:$C$79,MATCH(usda!$I399,index!$B$72:$B$79,0),1)</f>
        <v>Yield</v>
      </c>
    </row>
    <row r="400" spans="1:13" hidden="1" x14ac:dyDescent="0.2">
      <c r="A400" s="10" t="s">
        <v>17</v>
      </c>
      <c r="B400" s="10">
        <v>2018</v>
      </c>
      <c r="C400" s="10" t="s">
        <v>18</v>
      </c>
      <c r="D400" s="10"/>
      <c r="E400" s="10" t="s">
        <v>63</v>
      </c>
      <c r="F400" s="10" t="s">
        <v>48</v>
      </c>
      <c r="G400" s="10">
        <v>37</v>
      </c>
      <c r="H400" s="10" t="s">
        <v>25</v>
      </c>
      <c r="I400" s="10" t="s">
        <v>26</v>
      </c>
      <c r="J400" s="10" t="s">
        <v>22</v>
      </c>
      <c r="K400" s="10" t="s">
        <v>23</v>
      </c>
      <c r="L400" s="10">
        <v>51810000</v>
      </c>
      <c r="M400" s="9" t="str">
        <f>+INDEX(index!$C$72:$C$79,MATCH(usda!$I400,index!$B$72:$B$79,0),1)</f>
        <v>Production</v>
      </c>
    </row>
    <row r="401" spans="1:13" hidden="1" x14ac:dyDescent="0.2">
      <c r="A401" s="10" t="s">
        <v>17</v>
      </c>
      <c r="B401" s="10">
        <v>2018</v>
      </c>
      <c r="C401" s="10" t="s">
        <v>18</v>
      </c>
      <c r="D401" s="10"/>
      <c r="E401" s="10" t="s">
        <v>63</v>
      </c>
      <c r="F401" s="10" t="s">
        <v>48</v>
      </c>
      <c r="G401" s="10">
        <v>37</v>
      </c>
      <c r="H401" s="10" t="s">
        <v>25</v>
      </c>
      <c r="I401" s="10" t="s">
        <v>27</v>
      </c>
      <c r="J401" s="10" t="s">
        <v>22</v>
      </c>
      <c r="K401" s="10" t="s">
        <v>23</v>
      </c>
      <c r="L401" s="10">
        <v>33</v>
      </c>
      <c r="M401" s="9" t="str">
        <f>+INDEX(index!$C$72:$C$79,MATCH(usda!$I401,index!$B$72:$B$79,0),1)</f>
        <v>Yield</v>
      </c>
    </row>
    <row r="402" spans="1:13" hidden="1" x14ac:dyDescent="0.2">
      <c r="A402" s="10" t="s">
        <v>17</v>
      </c>
      <c r="B402" s="10">
        <v>2018</v>
      </c>
      <c r="C402" s="10" t="s">
        <v>18</v>
      </c>
      <c r="D402" s="10"/>
      <c r="E402" s="10" t="s">
        <v>63</v>
      </c>
      <c r="F402" s="10" t="s">
        <v>49</v>
      </c>
      <c r="G402" s="10">
        <v>38</v>
      </c>
      <c r="H402" s="10" t="s">
        <v>20</v>
      </c>
      <c r="I402" s="10" t="s">
        <v>21</v>
      </c>
      <c r="J402" s="10" t="s">
        <v>22</v>
      </c>
      <c r="K402" s="10" t="s">
        <v>23</v>
      </c>
      <c r="L402" s="10">
        <v>448290000</v>
      </c>
      <c r="M402" s="9" t="str">
        <f>+INDEX(index!$C$72:$C$79,MATCH(usda!$I402,index!$B$72:$B$79,0),1)</f>
        <v>Production</v>
      </c>
    </row>
    <row r="403" spans="1:13" hidden="1" x14ac:dyDescent="0.2">
      <c r="A403" s="10" t="s">
        <v>17</v>
      </c>
      <c r="B403" s="10">
        <v>2018</v>
      </c>
      <c r="C403" s="10" t="s">
        <v>18</v>
      </c>
      <c r="D403" s="10"/>
      <c r="E403" s="10" t="s">
        <v>63</v>
      </c>
      <c r="F403" s="10" t="s">
        <v>49</v>
      </c>
      <c r="G403" s="10">
        <v>38</v>
      </c>
      <c r="H403" s="10" t="s">
        <v>20</v>
      </c>
      <c r="I403" s="10" t="s">
        <v>24</v>
      </c>
      <c r="J403" s="10" t="s">
        <v>22</v>
      </c>
      <c r="K403" s="10" t="s">
        <v>23</v>
      </c>
      <c r="L403" s="10">
        <v>153</v>
      </c>
      <c r="M403" s="9" t="str">
        <f>+INDEX(index!$C$72:$C$79,MATCH(usda!$I403,index!$B$72:$B$79,0),1)</f>
        <v>Yield</v>
      </c>
    </row>
    <row r="404" spans="1:13" hidden="1" x14ac:dyDescent="0.2">
      <c r="A404" s="10" t="s">
        <v>17</v>
      </c>
      <c r="B404" s="10">
        <v>2018</v>
      </c>
      <c r="C404" s="10" t="s">
        <v>18</v>
      </c>
      <c r="D404" s="10"/>
      <c r="E404" s="10" t="s">
        <v>63</v>
      </c>
      <c r="F404" s="10" t="s">
        <v>49</v>
      </c>
      <c r="G404" s="10">
        <v>38</v>
      </c>
      <c r="H404" s="10" t="s">
        <v>25</v>
      </c>
      <c r="I404" s="10" t="s">
        <v>26</v>
      </c>
      <c r="J404" s="10" t="s">
        <v>22</v>
      </c>
      <c r="K404" s="10" t="s">
        <v>23</v>
      </c>
      <c r="L404" s="10">
        <v>239400000</v>
      </c>
      <c r="M404" s="9" t="str">
        <f>+INDEX(index!$C$72:$C$79,MATCH(usda!$I404,index!$B$72:$B$79,0),1)</f>
        <v>Production</v>
      </c>
    </row>
    <row r="405" spans="1:13" hidden="1" x14ac:dyDescent="0.2">
      <c r="A405" s="10" t="s">
        <v>17</v>
      </c>
      <c r="B405" s="10">
        <v>2018</v>
      </c>
      <c r="C405" s="10" t="s">
        <v>18</v>
      </c>
      <c r="D405" s="10"/>
      <c r="E405" s="10" t="s">
        <v>63</v>
      </c>
      <c r="F405" s="10" t="s">
        <v>49</v>
      </c>
      <c r="G405" s="10">
        <v>38</v>
      </c>
      <c r="H405" s="10" t="s">
        <v>25</v>
      </c>
      <c r="I405" s="10" t="s">
        <v>27</v>
      </c>
      <c r="J405" s="10" t="s">
        <v>22</v>
      </c>
      <c r="K405" s="10" t="s">
        <v>23</v>
      </c>
      <c r="L405" s="10">
        <v>35</v>
      </c>
      <c r="M405" s="9" t="str">
        <f>+INDEX(index!$C$72:$C$79,MATCH(usda!$I405,index!$B$72:$B$79,0),1)</f>
        <v>Yield</v>
      </c>
    </row>
    <row r="406" spans="1:13" hidden="1" x14ac:dyDescent="0.2">
      <c r="A406" s="10" t="s">
        <v>17</v>
      </c>
      <c r="B406" s="10">
        <v>2018</v>
      </c>
      <c r="C406" s="10" t="s">
        <v>18</v>
      </c>
      <c r="D406" s="10"/>
      <c r="E406" s="10" t="s">
        <v>63</v>
      </c>
      <c r="F406" s="10" t="s">
        <v>50</v>
      </c>
      <c r="G406" s="10">
        <v>39</v>
      </c>
      <c r="H406" s="10" t="s">
        <v>20</v>
      </c>
      <c r="I406" s="10" t="s">
        <v>21</v>
      </c>
      <c r="J406" s="10" t="s">
        <v>22</v>
      </c>
      <c r="K406" s="10" t="s">
        <v>23</v>
      </c>
      <c r="L406" s="10">
        <v>617100000</v>
      </c>
      <c r="M406" s="9" t="str">
        <f>+INDEX(index!$C$72:$C$79,MATCH(usda!$I406,index!$B$72:$B$79,0),1)</f>
        <v>Production</v>
      </c>
    </row>
    <row r="407" spans="1:13" hidden="1" x14ac:dyDescent="0.2">
      <c r="A407" s="10" t="s">
        <v>17</v>
      </c>
      <c r="B407" s="10">
        <v>2018</v>
      </c>
      <c r="C407" s="10" t="s">
        <v>18</v>
      </c>
      <c r="D407" s="10"/>
      <c r="E407" s="10" t="s">
        <v>63</v>
      </c>
      <c r="F407" s="10" t="s">
        <v>50</v>
      </c>
      <c r="G407" s="10">
        <v>39</v>
      </c>
      <c r="H407" s="10" t="s">
        <v>20</v>
      </c>
      <c r="I407" s="10" t="s">
        <v>24</v>
      </c>
      <c r="J407" s="10" t="s">
        <v>22</v>
      </c>
      <c r="K407" s="10" t="s">
        <v>23</v>
      </c>
      <c r="L407" s="10">
        <v>187</v>
      </c>
      <c r="M407" s="9" t="str">
        <f>+INDEX(index!$C$72:$C$79,MATCH(usda!$I407,index!$B$72:$B$79,0),1)</f>
        <v>Yield</v>
      </c>
    </row>
    <row r="408" spans="1:13" hidden="1" x14ac:dyDescent="0.2">
      <c r="A408" s="10" t="s">
        <v>17</v>
      </c>
      <c r="B408" s="10">
        <v>2018</v>
      </c>
      <c r="C408" s="10" t="s">
        <v>18</v>
      </c>
      <c r="D408" s="10"/>
      <c r="E408" s="10" t="s">
        <v>63</v>
      </c>
      <c r="F408" s="10" t="s">
        <v>50</v>
      </c>
      <c r="G408" s="10">
        <v>39</v>
      </c>
      <c r="H408" s="10" t="s">
        <v>25</v>
      </c>
      <c r="I408" s="10" t="s">
        <v>26</v>
      </c>
      <c r="J408" s="10" t="s">
        <v>22</v>
      </c>
      <c r="K408" s="10" t="s">
        <v>23</v>
      </c>
      <c r="L408" s="10">
        <v>281120000</v>
      </c>
      <c r="M408" s="9" t="str">
        <f>+INDEX(index!$C$72:$C$79,MATCH(usda!$I408,index!$B$72:$B$79,0),1)</f>
        <v>Production</v>
      </c>
    </row>
    <row r="409" spans="1:13" hidden="1" x14ac:dyDescent="0.2">
      <c r="A409" s="10" t="s">
        <v>17</v>
      </c>
      <c r="B409" s="10">
        <v>2018</v>
      </c>
      <c r="C409" s="10" t="s">
        <v>18</v>
      </c>
      <c r="D409" s="10"/>
      <c r="E409" s="10" t="s">
        <v>63</v>
      </c>
      <c r="F409" s="10" t="s">
        <v>50</v>
      </c>
      <c r="G409" s="10">
        <v>39</v>
      </c>
      <c r="H409" s="10" t="s">
        <v>25</v>
      </c>
      <c r="I409" s="10" t="s">
        <v>27</v>
      </c>
      <c r="J409" s="10" t="s">
        <v>22</v>
      </c>
      <c r="K409" s="10" t="s">
        <v>23</v>
      </c>
      <c r="L409" s="10">
        <v>56</v>
      </c>
      <c r="M409" s="9" t="str">
        <f>+INDEX(index!$C$72:$C$79,MATCH(usda!$I409,index!$B$72:$B$79,0),1)</f>
        <v>Yield</v>
      </c>
    </row>
    <row r="410" spans="1:13" hidden="1" x14ac:dyDescent="0.2">
      <c r="A410" s="10" t="s">
        <v>17</v>
      </c>
      <c r="B410" s="10">
        <v>2018</v>
      </c>
      <c r="C410" s="10" t="s">
        <v>18</v>
      </c>
      <c r="D410" s="10"/>
      <c r="E410" s="10" t="s">
        <v>63</v>
      </c>
      <c r="F410" s="10" t="s">
        <v>51</v>
      </c>
      <c r="G410" s="10">
        <v>40</v>
      </c>
      <c r="H410" s="10" t="s">
        <v>20</v>
      </c>
      <c r="I410" s="10" t="s">
        <v>21</v>
      </c>
      <c r="J410" s="10" t="s">
        <v>22</v>
      </c>
      <c r="K410" s="10" t="s">
        <v>23</v>
      </c>
      <c r="L410" s="10">
        <v>37520000</v>
      </c>
      <c r="M410" s="9" t="str">
        <f>+INDEX(index!$C$72:$C$79,MATCH(usda!$I410,index!$B$72:$B$79,0),1)</f>
        <v>Production</v>
      </c>
    </row>
    <row r="411" spans="1:13" hidden="1" x14ac:dyDescent="0.2">
      <c r="A411" s="10" t="s">
        <v>17</v>
      </c>
      <c r="B411" s="10">
        <v>2018</v>
      </c>
      <c r="C411" s="10" t="s">
        <v>18</v>
      </c>
      <c r="D411" s="10"/>
      <c r="E411" s="10" t="s">
        <v>63</v>
      </c>
      <c r="F411" s="10" t="s">
        <v>51</v>
      </c>
      <c r="G411" s="10">
        <v>40</v>
      </c>
      <c r="H411" s="10" t="s">
        <v>20</v>
      </c>
      <c r="I411" s="10" t="s">
        <v>24</v>
      </c>
      <c r="J411" s="10" t="s">
        <v>22</v>
      </c>
      <c r="K411" s="10" t="s">
        <v>23</v>
      </c>
      <c r="L411" s="10">
        <v>134</v>
      </c>
      <c r="M411" s="9" t="str">
        <f>+INDEX(index!$C$72:$C$79,MATCH(usda!$I411,index!$B$72:$B$79,0),1)</f>
        <v>Yield</v>
      </c>
    </row>
    <row r="412" spans="1:13" hidden="1" x14ac:dyDescent="0.2">
      <c r="A412" s="10" t="s">
        <v>17</v>
      </c>
      <c r="B412" s="10">
        <v>2018</v>
      </c>
      <c r="C412" s="10" t="s">
        <v>18</v>
      </c>
      <c r="D412" s="10"/>
      <c r="E412" s="10" t="s">
        <v>63</v>
      </c>
      <c r="F412" s="10" t="s">
        <v>51</v>
      </c>
      <c r="G412" s="10">
        <v>40</v>
      </c>
      <c r="H412" s="10" t="s">
        <v>25</v>
      </c>
      <c r="I412" s="10" t="s">
        <v>26</v>
      </c>
      <c r="J412" s="10" t="s">
        <v>22</v>
      </c>
      <c r="K412" s="10" t="s">
        <v>23</v>
      </c>
      <c r="L412" s="10">
        <v>16800000</v>
      </c>
      <c r="M412" s="9" t="str">
        <f>+INDEX(index!$C$72:$C$79,MATCH(usda!$I412,index!$B$72:$B$79,0),1)</f>
        <v>Production</v>
      </c>
    </row>
    <row r="413" spans="1:13" hidden="1" x14ac:dyDescent="0.2">
      <c r="A413" s="10" t="s">
        <v>17</v>
      </c>
      <c r="B413" s="10">
        <v>2018</v>
      </c>
      <c r="C413" s="10" t="s">
        <v>18</v>
      </c>
      <c r="D413" s="10"/>
      <c r="E413" s="10" t="s">
        <v>63</v>
      </c>
      <c r="F413" s="10" t="s">
        <v>51</v>
      </c>
      <c r="G413" s="10">
        <v>40</v>
      </c>
      <c r="H413" s="10" t="s">
        <v>25</v>
      </c>
      <c r="I413" s="10" t="s">
        <v>27</v>
      </c>
      <c r="J413" s="10" t="s">
        <v>22</v>
      </c>
      <c r="K413" s="10" t="s">
        <v>23</v>
      </c>
      <c r="L413" s="10">
        <v>28</v>
      </c>
      <c r="M413" s="9" t="str">
        <f>+INDEX(index!$C$72:$C$79,MATCH(usda!$I413,index!$B$72:$B$79,0),1)</f>
        <v>Yield</v>
      </c>
    </row>
    <row r="414" spans="1:13" hidden="1" x14ac:dyDescent="0.2">
      <c r="A414" s="10" t="s">
        <v>17</v>
      </c>
      <c r="B414" s="10">
        <v>2018</v>
      </c>
      <c r="C414" s="10" t="s">
        <v>18</v>
      </c>
      <c r="D414" s="10"/>
      <c r="E414" s="10" t="s">
        <v>63</v>
      </c>
      <c r="F414" s="10" t="s">
        <v>68</v>
      </c>
      <c r="G414" s="10">
        <v>41</v>
      </c>
      <c r="H414" s="10" t="s">
        <v>20</v>
      </c>
      <c r="I414" s="10" t="s">
        <v>21</v>
      </c>
      <c r="J414" s="10" t="s">
        <v>22</v>
      </c>
      <c r="K414" s="10" t="s">
        <v>23</v>
      </c>
      <c r="L414" s="10">
        <v>8775000</v>
      </c>
      <c r="M414" s="9" t="str">
        <f>+INDEX(index!$C$72:$C$79,MATCH(usda!$I414,index!$B$72:$B$79,0),1)</f>
        <v>Production</v>
      </c>
    </row>
    <row r="415" spans="1:13" hidden="1" x14ac:dyDescent="0.2">
      <c r="A415" s="10" t="s">
        <v>17</v>
      </c>
      <c r="B415" s="10">
        <v>2018</v>
      </c>
      <c r="C415" s="10" t="s">
        <v>18</v>
      </c>
      <c r="D415" s="10"/>
      <c r="E415" s="10" t="s">
        <v>63</v>
      </c>
      <c r="F415" s="10" t="s">
        <v>68</v>
      </c>
      <c r="G415" s="10">
        <v>41</v>
      </c>
      <c r="H415" s="10" t="s">
        <v>20</v>
      </c>
      <c r="I415" s="10" t="s">
        <v>24</v>
      </c>
      <c r="J415" s="10" t="s">
        <v>22</v>
      </c>
      <c r="K415" s="10" t="s">
        <v>23</v>
      </c>
      <c r="L415" s="10">
        <v>195</v>
      </c>
      <c r="M415" s="9" t="str">
        <f>+INDEX(index!$C$72:$C$79,MATCH(usda!$I415,index!$B$72:$B$79,0),1)</f>
        <v>Yield</v>
      </c>
    </row>
    <row r="416" spans="1:13" hidden="1" x14ac:dyDescent="0.2">
      <c r="A416" s="10" t="s">
        <v>17</v>
      </c>
      <c r="B416" s="10">
        <v>2018</v>
      </c>
      <c r="C416" s="10" t="s">
        <v>18</v>
      </c>
      <c r="D416" s="10"/>
      <c r="E416" s="10" t="s">
        <v>63</v>
      </c>
      <c r="F416" s="10" t="s">
        <v>69</v>
      </c>
      <c r="G416" s="10"/>
      <c r="H416" s="10" t="s">
        <v>20</v>
      </c>
      <c r="I416" s="10" t="s">
        <v>21</v>
      </c>
      <c r="J416" s="10" t="s">
        <v>22</v>
      </c>
      <c r="K416" s="10" t="s">
        <v>23</v>
      </c>
      <c r="L416" s="10">
        <v>0</v>
      </c>
      <c r="M416" s="9" t="str">
        <f>+INDEX(index!$C$72:$C$79,MATCH(usda!$I416,index!$B$72:$B$79,0),1)</f>
        <v>Production</v>
      </c>
    </row>
    <row r="417" spans="1:13" hidden="1" x14ac:dyDescent="0.2">
      <c r="A417" s="10" t="s">
        <v>17</v>
      </c>
      <c r="B417" s="10">
        <v>2018</v>
      </c>
      <c r="C417" s="10" t="s">
        <v>18</v>
      </c>
      <c r="D417" s="10"/>
      <c r="E417" s="10" t="s">
        <v>63</v>
      </c>
      <c r="F417" s="10" t="s">
        <v>69</v>
      </c>
      <c r="G417" s="10"/>
      <c r="H417" s="10" t="s">
        <v>20</v>
      </c>
      <c r="I417" s="10" t="s">
        <v>24</v>
      </c>
      <c r="J417" s="10" t="s">
        <v>22</v>
      </c>
      <c r="K417" s="10" t="s">
        <v>23</v>
      </c>
      <c r="L417" s="10">
        <v>0</v>
      </c>
      <c r="M417" s="9" t="str">
        <f>+INDEX(index!$C$72:$C$79,MATCH(usda!$I417,index!$B$72:$B$79,0),1)</f>
        <v>Yield</v>
      </c>
    </row>
    <row r="418" spans="1:13" hidden="1" x14ac:dyDescent="0.2">
      <c r="A418" s="10" t="s">
        <v>17</v>
      </c>
      <c r="B418" s="10">
        <v>2018</v>
      </c>
      <c r="C418" s="10" t="s">
        <v>18</v>
      </c>
      <c r="D418" s="10"/>
      <c r="E418" s="10" t="s">
        <v>63</v>
      </c>
      <c r="F418" s="10" t="s">
        <v>69</v>
      </c>
      <c r="G418" s="10"/>
      <c r="H418" s="10" t="s">
        <v>25</v>
      </c>
      <c r="I418" s="10" t="s">
        <v>26</v>
      </c>
      <c r="J418" s="10" t="s">
        <v>22</v>
      </c>
      <c r="K418" s="10" t="s">
        <v>23</v>
      </c>
      <c r="L418" s="10">
        <v>0</v>
      </c>
      <c r="M418" s="9" t="str">
        <f>+INDEX(index!$C$72:$C$79,MATCH(usda!$I418,index!$B$72:$B$79,0),1)</f>
        <v>Production</v>
      </c>
    </row>
    <row r="419" spans="1:13" hidden="1" x14ac:dyDescent="0.2">
      <c r="A419" s="10" t="s">
        <v>17</v>
      </c>
      <c r="B419" s="10">
        <v>2018</v>
      </c>
      <c r="C419" s="10" t="s">
        <v>18</v>
      </c>
      <c r="D419" s="10"/>
      <c r="E419" s="10" t="s">
        <v>63</v>
      </c>
      <c r="F419" s="10" t="s">
        <v>69</v>
      </c>
      <c r="G419" s="10"/>
      <c r="H419" s="10" t="s">
        <v>25</v>
      </c>
      <c r="I419" s="10" t="s">
        <v>27</v>
      </c>
      <c r="J419" s="10" t="s">
        <v>22</v>
      </c>
      <c r="K419" s="10" t="s">
        <v>23</v>
      </c>
      <c r="L419" s="10">
        <v>0</v>
      </c>
      <c r="M419" s="9" t="str">
        <f>+INDEX(index!$C$72:$C$79,MATCH(usda!$I419,index!$B$72:$B$79,0),1)</f>
        <v>Yield</v>
      </c>
    </row>
    <row r="420" spans="1:13" hidden="1" x14ac:dyDescent="0.2">
      <c r="A420" s="10" t="s">
        <v>17</v>
      </c>
      <c r="B420" s="10">
        <v>2018</v>
      </c>
      <c r="C420" s="10" t="s">
        <v>18</v>
      </c>
      <c r="D420" s="10"/>
      <c r="E420" s="10" t="s">
        <v>63</v>
      </c>
      <c r="F420" s="10" t="s">
        <v>52</v>
      </c>
      <c r="G420" s="10">
        <v>42</v>
      </c>
      <c r="H420" s="10" t="s">
        <v>20</v>
      </c>
      <c r="I420" s="10" t="s">
        <v>21</v>
      </c>
      <c r="J420" s="10" t="s">
        <v>22</v>
      </c>
      <c r="K420" s="10" t="s">
        <v>23</v>
      </c>
      <c r="L420" s="10">
        <v>133000000</v>
      </c>
      <c r="M420" s="9" t="str">
        <f>+INDEX(index!$C$72:$C$79,MATCH(usda!$I420,index!$B$72:$B$79,0),1)</f>
        <v>Production</v>
      </c>
    </row>
    <row r="421" spans="1:13" hidden="1" x14ac:dyDescent="0.2">
      <c r="A421" s="10" t="s">
        <v>17</v>
      </c>
      <c r="B421" s="10">
        <v>2018</v>
      </c>
      <c r="C421" s="10" t="s">
        <v>18</v>
      </c>
      <c r="D421" s="10"/>
      <c r="E421" s="10" t="s">
        <v>63</v>
      </c>
      <c r="F421" s="10" t="s">
        <v>52</v>
      </c>
      <c r="G421" s="10">
        <v>42</v>
      </c>
      <c r="H421" s="10" t="s">
        <v>20</v>
      </c>
      <c r="I421" s="10" t="s">
        <v>24</v>
      </c>
      <c r="J421" s="10" t="s">
        <v>22</v>
      </c>
      <c r="K421" s="10" t="s">
        <v>23</v>
      </c>
      <c r="L421" s="10">
        <v>140</v>
      </c>
      <c r="M421" s="9" t="str">
        <f>+INDEX(index!$C$72:$C$79,MATCH(usda!$I421,index!$B$72:$B$79,0),1)</f>
        <v>Yield</v>
      </c>
    </row>
    <row r="422" spans="1:13" hidden="1" x14ac:dyDescent="0.2">
      <c r="A422" s="10" t="s">
        <v>17</v>
      </c>
      <c r="B422" s="10">
        <v>2018</v>
      </c>
      <c r="C422" s="10" t="s">
        <v>18</v>
      </c>
      <c r="D422" s="10"/>
      <c r="E422" s="10" t="s">
        <v>63</v>
      </c>
      <c r="F422" s="10" t="s">
        <v>52</v>
      </c>
      <c r="G422" s="10">
        <v>42</v>
      </c>
      <c r="H422" s="10" t="s">
        <v>25</v>
      </c>
      <c r="I422" s="10" t="s">
        <v>26</v>
      </c>
      <c r="J422" s="10" t="s">
        <v>22</v>
      </c>
      <c r="K422" s="10" t="s">
        <v>23</v>
      </c>
      <c r="L422" s="10">
        <v>28035000</v>
      </c>
      <c r="M422" s="9" t="str">
        <f>+INDEX(index!$C$72:$C$79,MATCH(usda!$I422,index!$B$72:$B$79,0),1)</f>
        <v>Production</v>
      </c>
    </row>
    <row r="423" spans="1:13" hidden="1" x14ac:dyDescent="0.2">
      <c r="A423" s="10" t="s">
        <v>17</v>
      </c>
      <c r="B423" s="10">
        <v>2018</v>
      </c>
      <c r="C423" s="10" t="s">
        <v>18</v>
      </c>
      <c r="D423" s="10"/>
      <c r="E423" s="10" t="s">
        <v>63</v>
      </c>
      <c r="F423" s="10" t="s">
        <v>52</v>
      </c>
      <c r="G423" s="10">
        <v>42</v>
      </c>
      <c r="H423" s="10" t="s">
        <v>25</v>
      </c>
      <c r="I423" s="10" t="s">
        <v>27</v>
      </c>
      <c r="J423" s="10" t="s">
        <v>22</v>
      </c>
      <c r="K423" s="10" t="s">
        <v>23</v>
      </c>
      <c r="L423" s="10">
        <v>44.5</v>
      </c>
      <c r="M423" s="9" t="str">
        <f>+INDEX(index!$C$72:$C$79,MATCH(usda!$I423,index!$B$72:$B$79,0),1)</f>
        <v>Yield</v>
      </c>
    </row>
    <row r="424" spans="1:13" hidden="1" x14ac:dyDescent="0.2">
      <c r="A424" s="10" t="s">
        <v>17</v>
      </c>
      <c r="B424" s="10">
        <v>2018</v>
      </c>
      <c r="C424" s="10" t="s">
        <v>18</v>
      </c>
      <c r="D424" s="10"/>
      <c r="E424" s="10" t="s">
        <v>63</v>
      </c>
      <c r="F424" s="10" t="s">
        <v>53</v>
      </c>
      <c r="G424" s="10">
        <v>45</v>
      </c>
      <c r="H424" s="10" t="s">
        <v>20</v>
      </c>
      <c r="I424" s="10" t="s">
        <v>21</v>
      </c>
      <c r="J424" s="10" t="s">
        <v>22</v>
      </c>
      <c r="K424" s="10" t="s">
        <v>23</v>
      </c>
      <c r="L424" s="10">
        <v>39370000</v>
      </c>
      <c r="M424" s="9" t="str">
        <f>+INDEX(index!$C$72:$C$79,MATCH(usda!$I424,index!$B$72:$B$79,0),1)</f>
        <v>Production</v>
      </c>
    </row>
    <row r="425" spans="1:13" hidden="1" x14ac:dyDescent="0.2">
      <c r="A425" s="10" t="s">
        <v>17</v>
      </c>
      <c r="B425" s="10">
        <v>2018</v>
      </c>
      <c r="C425" s="10" t="s">
        <v>18</v>
      </c>
      <c r="D425" s="10"/>
      <c r="E425" s="10" t="s">
        <v>63</v>
      </c>
      <c r="F425" s="10" t="s">
        <v>53</v>
      </c>
      <c r="G425" s="10">
        <v>45</v>
      </c>
      <c r="H425" s="10" t="s">
        <v>20</v>
      </c>
      <c r="I425" s="10" t="s">
        <v>24</v>
      </c>
      <c r="J425" s="10" t="s">
        <v>22</v>
      </c>
      <c r="K425" s="10" t="s">
        <v>23</v>
      </c>
      <c r="L425" s="10">
        <v>127</v>
      </c>
      <c r="M425" s="9" t="str">
        <f>+INDEX(index!$C$72:$C$79,MATCH(usda!$I425,index!$B$72:$B$79,0),1)</f>
        <v>Yield</v>
      </c>
    </row>
    <row r="426" spans="1:13" hidden="1" x14ac:dyDescent="0.2">
      <c r="A426" s="10" t="s">
        <v>17</v>
      </c>
      <c r="B426" s="10">
        <v>2018</v>
      </c>
      <c r="C426" s="10" t="s">
        <v>18</v>
      </c>
      <c r="D426" s="10"/>
      <c r="E426" s="10" t="s">
        <v>63</v>
      </c>
      <c r="F426" s="10" t="s">
        <v>53</v>
      </c>
      <c r="G426" s="10">
        <v>45</v>
      </c>
      <c r="H426" s="10" t="s">
        <v>25</v>
      </c>
      <c r="I426" s="10" t="s">
        <v>26</v>
      </c>
      <c r="J426" s="10" t="s">
        <v>22</v>
      </c>
      <c r="K426" s="10" t="s">
        <v>23</v>
      </c>
      <c r="L426" s="10">
        <v>9570000</v>
      </c>
      <c r="M426" s="9" t="str">
        <f>+INDEX(index!$C$72:$C$79,MATCH(usda!$I426,index!$B$72:$B$79,0),1)</f>
        <v>Production</v>
      </c>
    </row>
    <row r="427" spans="1:13" hidden="1" x14ac:dyDescent="0.2">
      <c r="A427" s="10" t="s">
        <v>17</v>
      </c>
      <c r="B427" s="10">
        <v>2018</v>
      </c>
      <c r="C427" s="10" t="s">
        <v>18</v>
      </c>
      <c r="D427" s="10"/>
      <c r="E427" s="10" t="s">
        <v>63</v>
      </c>
      <c r="F427" s="10" t="s">
        <v>53</v>
      </c>
      <c r="G427" s="10">
        <v>45</v>
      </c>
      <c r="H427" s="10" t="s">
        <v>25</v>
      </c>
      <c r="I427" s="10" t="s">
        <v>27</v>
      </c>
      <c r="J427" s="10" t="s">
        <v>22</v>
      </c>
      <c r="K427" s="10" t="s">
        <v>23</v>
      </c>
      <c r="L427" s="10">
        <v>29</v>
      </c>
      <c r="M427" s="9" t="str">
        <f>+INDEX(index!$C$72:$C$79,MATCH(usda!$I427,index!$B$72:$B$79,0),1)</f>
        <v>Yield</v>
      </c>
    </row>
    <row r="428" spans="1:13" hidden="1" x14ac:dyDescent="0.2">
      <c r="A428" s="10" t="s">
        <v>17</v>
      </c>
      <c r="B428" s="10">
        <v>2018</v>
      </c>
      <c r="C428" s="10" t="s">
        <v>18</v>
      </c>
      <c r="D428" s="10"/>
      <c r="E428" s="10" t="s">
        <v>63</v>
      </c>
      <c r="F428" s="10" t="s">
        <v>54</v>
      </c>
      <c r="G428" s="10">
        <v>46</v>
      </c>
      <c r="H428" s="10" t="s">
        <v>20</v>
      </c>
      <c r="I428" s="10" t="s">
        <v>21</v>
      </c>
      <c r="J428" s="10" t="s">
        <v>22</v>
      </c>
      <c r="K428" s="10" t="s">
        <v>23</v>
      </c>
      <c r="L428" s="10">
        <v>777600000</v>
      </c>
      <c r="M428" s="9" t="str">
        <f>+INDEX(index!$C$72:$C$79,MATCH(usda!$I428,index!$B$72:$B$79,0),1)</f>
        <v>Production</v>
      </c>
    </row>
    <row r="429" spans="1:13" hidden="1" x14ac:dyDescent="0.2">
      <c r="A429" s="10" t="s">
        <v>17</v>
      </c>
      <c r="B429" s="10">
        <v>2018</v>
      </c>
      <c r="C429" s="10" t="s">
        <v>18</v>
      </c>
      <c r="D429" s="10"/>
      <c r="E429" s="10" t="s">
        <v>63</v>
      </c>
      <c r="F429" s="10" t="s">
        <v>54</v>
      </c>
      <c r="G429" s="10">
        <v>46</v>
      </c>
      <c r="H429" s="10" t="s">
        <v>20</v>
      </c>
      <c r="I429" s="10" t="s">
        <v>24</v>
      </c>
      <c r="J429" s="10" t="s">
        <v>22</v>
      </c>
      <c r="K429" s="10" t="s">
        <v>23</v>
      </c>
      <c r="L429" s="10">
        <v>160</v>
      </c>
      <c r="M429" s="9" t="str">
        <f>+INDEX(index!$C$72:$C$79,MATCH(usda!$I429,index!$B$72:$B$79,0),1)</f>
        <v>Yield</v>
      </c>
    </row>
    <row r="430" spans="1:13" hidden="1" x14ac:dyDescent="0.2">
      <c r="A430" s="10" t="s">
        <v>17</v>
      </c>
      <c r="B430" s="10">
        <v>2018</v>
      </c>
      <c r="C430" s="10" t="s">
        <v>18</v>
      </c>
      <c r="D430" s="10"/>
      <c r="E430" s="10" t="s">
        <v>63</v>
      </c>
      <c r="F430" s="10" t="s">
        <v>54</v>
      </c>
      <c r="G430" s="10">
        <v>46</v>
      </c>
      <c r="H430" s="10" t="s">
        <v>25</v>
      </c>
      <c r="I430" s="10" t="s">
        <v>26</v>
      </c>
      <c r="J430" s="10" t="s">
        <v>22</v>
      </c>
      <c r="K430" s="10" t="s">
        <v>23</v>
      </c>
      <c r="L430" s="10">
        <v>251100000</v>
      </c>
      <c r="M430" s="9" t="str">
        <f>+INDEX(index!$C$72:$C$79,MATCH(usda!$I430,index!$B$72:$B$79,0),1)</f>
        <v>Production</v>
      </c>
    </row>
    <row r="431" spans="1:13" hidden="1" x14ac:dyDescent="0.2">
      <c r="A431" s="10" t="s">
        <v>17</v>
      </c>
      <c r="B431" s="10">
        <v>2018</v>
      </c>
      <c r="C431" s="10" t="s">
        <v>18</v>
      </c>
      <c r="D431" s="10"/>
      <c r="E431" s="10" t="s">
        <v>63</v>
      </c>
      <c r="F431" s="10" t="s">
        <v>54</v>
      </c>
      <c r="G431" s="10">
        <v>46</v>
      </c>
      <c r="H431" s="10" t="s">
        <v>25</v>
      </c>
      <c r="I431" s="10" t="s">
        <v>27</v>
      </c>
      <c r="J431" s="10" t="s">
        <v>22</v>
      </c>
      <c r="K431" s="10" t="s">
        <v>23</v>
      </c>
      <c r="L431" s="10">
        <v>45</v>
      </c>
      <c r="M431" s="9" t="str">
        <f>+INDEX(index!$C$72:$C$79,MATCH(usda!$I431,index!$B$72:$B$79,0),1)</f>
        <v>Yield</v>
      </c>
    </row>
    <row r="432" spans="1:13" hidden="1" x14ac:dyDescent="0.2">
      <c r="A432" s="10" t="s">
        <v>17</v>
      </c>
      <c r="B432" s="10">
        <v>2018</v>
      </c>
      <c r="C432" s="10" t="s">
        <v>18</v>
      </c>
      <c r="D432" s="10"/>
      <c r="E432" s="10" t="s">
        <v>63</v>
      </c>
      <c r="F432" s="10" t="s">
        <v>55</v>
      </c>
      <c r="G432" s="10">
        <v>47</v>
      </c>
      <c r="H432" s="10" t="s">
        <v>20</v>
      </c>
      <c r="I432" s="10" t="s">
        <v>21</v>
      </c>
      <c r="J432" s="10" t="s">
        <v>22</v>
      </c>
      <c r="K432" s="10" t="s">
        <v>23</v>
      </c>
      <c r="L432" s="10">
        <v>115920000</v>
      </c>
      <c r="M432" s="9" t="str">
        <f>+INDEX(index!$C$72:$C$79,MATCH(usda!$I432,index!$B$72:$B$79,0),1)</f>
        <v>Production</v>
      </c>
    </row>
    <row r="433" spans="1:13" hidden="1" x14ac:dyDescent="0.2">
      <c r="A433" s="10" t="s">
        <v>17</v>
      </c>
      <c r="B433" s="10">
        <v>2018</v>
      </c>
      <c r="C433" s="10" t="s">
        <v>18</v>
      </c>
      <c r="D433" s="10"/>
      <c r="E433" s="10" t="s">
        <v>63</v>
      </c>
      <c r="F433" s="10" t="s">
        <v>55</v>
      </c>
      <c r="G433" s="10">
        <v>47</v>
      </c>
      <c r="H433" s="10" t="s">
        <v>20</v>
      </c>
      <c r="I433" s="10" t="s">
        <v>24</v>
      </c>
      <c r="J433" s="10" t="s">
        <v>22</v>
      </c>
      <c r="K433" s="10" t="s">
        <v>23</v>
      </c>
      <c r="L433" s="10">
        <v>168</v>
      </c>
      <c r="M433" s="9" t="str">
        <f>+INDEX(index!$C$72:$C$79,MATCH(usda!$I433,index!$B$72:$B$79,0),1)</f>
        <v>Yield</v>
      </c>
    </row>
    <row r="434" spans="1:13" hidden="1" x14ac:dyDescent="0.2">
      <c r="A434" s="10" t="s">
        <v>17</v>
      </c>
      <c r="B434" s="10">
        <v>2018</v>
      </c>
      <c r="C434" s="10" t="s">
        <v>18</v>
      </c>
      <c r="D434" s="10"/>
      <c r="E434" s="10" t="s">
        <v>63</v>
      </c>
      <c r="F434" s="10" t="s">
        <v>55</v>
      </c>
      <c r="G434" s="10">
        <v>47</v>
      </c>
      <c r="H434" s="10" t="s">
        <v>25</v>
      </c>
      <c r="I434" s="10" t="s">
        <v>26</v>
      </c>
      <c r="J434" s="10" t="s">
        <v>22</v>
      </c>
      <c r="K434" s="10" t="s">
        <v>23</v>
      </c>
      <c r="L434" s="10">
        <v>75985000</v>
      </c>
      <c r="M434" s="9" t="str">
        <f>+INDEX(index!$C$72:$C$79,MATCH(usda!$I434,index!$B$72:$B$79,0),1)</f>
        <v>Production</v>
      </c>
    </row>
    <row r="435" spans="1:13" hidden="1" x14ac:dyDescent="0.2">
      <c r="A435" s="10" t="s">
        <v>17</v>
      </c>
      <c r="B435" s="10">
        <v>2018</v>
      </c>
      <c r="C435" s="10" t="s">
        <v>18</v>
      </c>
      <c r="D435" s="10"/>
      <c r="E435" s="10" t="s">
        <v>63</v>
      </c>
      <c r="F435" s="10" t="s">
        <v>55</v>
      </c>
      <c r="G435" s="10">
        <v>47</v>
      </c>
      <c r="H435" s="10" t="s">
        <v>25</v>
      </c>
      <c r="I435" s="10" t="s">
        <v>27</v>
      </c>
      <c r="J435" s="10" t="s">
        <v>22</v>
      </c>
      <c r="K435" s="10" t="s">
        <v>23</v>
      </c>
      <c r="L435" s="10">
        <v>45.5</v>
      </c>
      <c r="M435" s="9" t="str">
        <f>+INDEX(index!$C$72:$C$79,MATCH(usda!$I435,index!$B$72:$B$79,0),1)</f>
        <v>Yield</v>
      </c>
    </row>
    <row r="436" spans="1:13" hidden="1" x14ac:dyDescent="0.2">
      <c r="A436" s="10" t="s">
        <v>17</v>
      </c>
      <c r="B436" s="10">
        <v>2018</v>
      </c>
      <c r="C436" s="10" t="s">
        <v>18</v>
      </c>
      <c r="D436" s="10"/>
      <c r="E436" s="10" t="s">
        <v>63</v>
      </c>
      <c r="F436" s="10" t="s">
        <v>56</v>
      </c>
      <c r="G436" s="10">
        <v>48</v>
      </c>
      <c r="H436" s="10" t="s">
        <v>20</v>
      </c>
      <c r="I436" s="10" t="s">
        <v>21</v>
      </c>
      <c r="J436" s="10" t="s">
        <v>22</v>
      </c>
      <c r="K436" s="10" t="s">
        <v>23</v>
      </c>
      <c r="L436" s="10">
        <v>189000000</v>
      </c>
      <c r="M436" s="9" t="str">
        <f>+INDEX(index!$C$72:$C$79,MATCH(usda!$I436,index!$B$72:$B$79,0),1)</f>
        <v>Production</v>
      </c>
    </row>
    <row r="437" spans="1:13" hidden="1" x14ac:dyDescent="0.2">
      <c r="A437" s="10" t="s">
        <v>17</v>
      </c>
      <c r="B437" s="10">
        <v>2018</v>
      </c>
      <c r="C437" s="10" t="s">
        <v>18</v>
      </c>
      <c r="D437" s="10"/>
      <c r="E437" s="10" t="s">
        <v>63</v>
      </c>
      <c r="F437" s="10" t="s">
        <v>56</v>
      </c>
      <c r="G437" s="10">
        <v>48</v>
      </c>
      <c r="H437" s="10" t="s">
        <v>20</v>
      </c>
      <c r="I437" s="10" t="s">
        <v>24</v>
      </c>
      <c r="J437" s="10" t="s">
        <v>22</v>
      </c>
      <c r="K437" s="10" t="s">
        <v>23</v>
      </c>
      <c r="L437" s="10">
        <v>108</v>
      </c>
      <c r="M437" s="9" t="str">
        <f>+INDEX(index!$C$72:$C$79,MATCH(usda!$I437,index!$B$72:$B$79,0),1)</f>
        <v>Yield</v>
      </c>
    </row>
    <row r="438" spans="1:13" hidden="1" x14ac:dyDescent="0.2">
      <c r="A438" s="10" t="s">
        <v>17</v>
      </c>
      <c r="B438" s="10">
        <v>2018</v>
      </c>
      <c r="C438" s="10" t="s">
        <v>18</v>
      </c>
      <c r="D438" s="10"/>
      <c r="E438" s="10" t="s">
        <v>63</v>
      </c>
      <c r="F438" s="10" t="s">
        <v>56</v>
      </c>
      <c r="G438" s="10">
        <v>48</v>
      </c>
      <c r="H438" s="10" t="s">
        <v>25</v>
      </c>
      <c r="I438" s="10" t="s">
        <v>26</v>
      </c>
      <c r="J438" s="10" t="s">
        <v>22</v>
      </c>
      <c r="K438" s="10" t="s">
        <v>23</v>
      </c>
      <c r="L438" s="10">
        <v>4253000</v>
      </c>
      <c r="M438" s="9" t="str">
        <f>+INDEX(index!$C$72:$C$79,MATCH(usda!$I438,index!$B$72:$B$79,0),1)</f>
        <v>Production</v>
      </c>
    </row>
    <row r="439" spans="1:13" hidden="1" x14ac:dyDescent="0.2">
      <c r="A439" s="10" t="s">
        <v>17</v>
      </c>
      <c r="B439" s="10">
        <v>2018</v>
      </c>
      <c r="C439" s="10" t="s">
        <v>18</v>
      </c>
      <c r="D439" s="10"/>
      <c r="E439" s="10" t="s">
        <v>63</v>
      </c>
      <c r="F439" s="10" t="s">
        <v>56</v>
      </c>
      <c r="G439" s="10">
        <v>48</v>
      </c>
      <c r="H439" s="10" t="s">
        <v>25</v>
      </c>
      <c r="I439" s="10" t="s">
        <v>27</v>
      </c>
      <c r="J439" s="10" t="s">
        <v>22</v>
      </c>
      <c r="K439" s="10" t="s">
        <v>23</v>
      </c>
      <c r="L439" s="10">
        <v>31.5</v>
      </c>
      <c r="M439" s="9" t="str">
        <f>+INDEX(index!$C$72:$C$79,MATCH(usda!$I439,index!$B$72:$B$79,0),1)</f>
        <v>Yield</v>
      </c>
    </row>
    <row r="440" spans="1:13" hidden="1" x14ac:dyDescent="0.2">
      <c r="A440" s="10" t="s">
        <v>17</v>
      </c>
      <c r="B440" s="10">
        <v>2018</v>
      </c>
      <c r="C440" s="10" t="s">
        <v>18</v>
      </c>
      <c r="D440" s="10"/>
      <c r="E440" s="10" t="s">
        <v>63</v>
      </c>
      <c r="F440" s="10" t="s">
        <v>70</v>
      </c>
      <c r="G440" s="10">
        <v>49</v>
      </c>
      <c r="H440" s="10" t="s">
        <v>20</v>
      </c>
      <c r="I440" s="10" t="s">
        <v>21</v>
      </c>
      <c r="J440" s="10" t="s">
        <v>22</v>
      </c>
      <c r="K440" s="10" t="s">
        <v>23</v>
      </c>
      <c r="L440" s="10">
        <v>4004000</v>
      </c>
      <c r="M440" s="9" t="str">
        <f>+INDEX(index!$C$72:$C$79,MATCH(usda!$I440,index!$B$72:$B$79,0),1)</f>
        <v>Production</v>
      </c>
    </row>
    <row r="441" spans="1:13" hidden="1" x14ac:dyDescent="0.2">
      <c r="A441" s="10" t="s">
        <v>17</v>
      </c>
      <c r="B441" s="10">
        <v>2018</v>
      </c>
      <c r="C441" s="10" t="s">
        <v>18</v>
      </c>
      <c r="D441" s="10"/>
      <c r="E441" s="10" t="s">
        <v>63</v>
      </c>
      <c r="F441" s="10" t="s">
        <v>70</v>
      </c>
      <c r="G441" s="10">
        <v>49</v>
      </c>
      <c r="H441" s="10" t="s">
        <v>20</v>
      </c>
      <c r="I441" s="10" t="s">
        <v>24</v>
      </c>
      <c r="J441" s="10" t="s">
        <v>22</v>
      </c>
      <c r="K441" s="10" t="s">
        <v>23</v>
      </c>
      <c r="L441" s="10">
        <v>182</v>
      </c>
      <c r="M441" s="9" t="str">
        <f>+INDEX(index!$C$72:$C$79,MATCH(usda!$I441,index!$B$72:$B$79,0),1)</f>
        <v>Yield</v>
      </c>
    </row>
    <row r="442" spans="1:13" hidden="1" x14ac:dyDescent="0.2">
      <c r="A442" s="10" t="s">
        <v>17</v>
      </c>
      <c r="B442" s="10">
        <v>2018</v>
      </c>
      <c r="C442" s="10" t="s">
        <v>18</v>
      </c>
      <c r="D442" s="10"/>
      <c r="E442" s="10" t="s">
        <v>63</v>
      </c>
      <c r="F442" s="10" t="s">
        <v>57</v>
      </c>
      <c r="G442" s="10">
        <v>51</v>
      </c>
      <c r="H442" s="10" t="s">
        <v>20</v>
      </c>
      <c r="I442" s="10" t="s">
        <v>21</v>
      </c>
      <c r="J442" s="10" t="s">
        <v>22</v>
      </c>
      <c r="K442" s="10" t="s">
        <v>23</v>
      </c>
      <c r="L442" s="10">
        <v>47450000</v>
      </c>
      <c r="M442" s="9" t="str">
        <f>+INDEX(index!$C$72:$C$79,MATCH(usda!$I442,index!$B$72:$B$79,0),1)</f>
        <v>Production</v>
      </c>
    </row>
    <row r="443" spans="1:13" hidden="1" x14ac:dyDescent="0.2">
      <c r="A443" s="10" t="s">
        <v>17</v>
      </c>
      <c r="B443" s="10">
        <v>2018</v>
      </c>
      <c r="C443" s="10" t="s">
        <v>18</v>
      </c>
      <c r="D443" s="10"/>
      <c r="E443" s="10" t="s">
        <v>63</v>
      </c>
      <c r="F443" s="10" t="s">
        <v>57</v>
      </c>
      <c r="G443" s="10">
        <v>51</v>
      </c>
      <c r="H443" s="10" t="s">
        <v>20</v>
      </c>
      <c r="I443" s="10" t="s">
        <v>24</v>
      </c>
      <c r="J443" s="10" t="s">
        <v>22</v>
      </c>
      <c r="K443" s="10" t="s">
        <v>23</v>
      </c>
      <c r="L443" s="10">
        <v>146</v>
      </c>
      <c r="M443" s="9" t="str">
        <f>+INDEX(index!$C$72:$C$79,MATCH(usda!$I443,index!$B$72:$B$79,0),1)</f>
        <v>Yield</v>
      </c>
    </row>
    <row r="444" spans="1:13" hidden="1" x14ac:dyDescent="0.2">
      <c r="A444" s="10" t="s">
        <v>17</v>
      </c>
      <c r="B444" s="10">
        <v>2018</v>
      </c>
      <c r="C444" s="10" t="s">
        <v>18</v>
      </c>
      <c r="D444" s="10"/>
      <c r="E444" s="10" t="s">
        <v>63</v>
      </c>
      <c r="F444" s="10" t="s">
        <v>57</v>
      </c>
      <c r="G444" s="10">
        <v>51</v>
      </c>
      <c r="H444" s="10" t="s">
        <v>25</v>
      </c>
      <c r="I444" s="10" t="s">
        <v>26</v>
      </c>
      <c r="J444" s="10" t="s">
        <v>22</v>
      </c>
      <c r="K444" s="10" t="s">
        <v>23</v>
      </c>
      <c r="L444" s="10">
        <v>24780000</v>
      </c>
      <c r="M444" s="9" t="str">
        <f>+INDEX(index!$C$72:$C$79,MATCH(usda!$I444,index!$B$72:$B$79,0),1)</f>
        <v>Production</v>
      </c>
    </row>
    <row r="445" spans="1:13" hidden="1" x14ac:dyDescent="0.2">
      <c r="A445" s="10" t="s">
        <v>17</v>
      </c>
      <c r="B445" s="10">
        <v>2018</v>
      </c>
      <c r="C445" s="10" t="s">
        <v>18</v>
      </c>
      <c r="D445" s="10"/>
      <c r="E445" s="10" t="s">
        <v>63</v>
      </c>
      <c r="F445" s="10" t="s">
        <v>57</v>
      </c>
      <c r="G445" s="10">
        <v>51</v>
      </c>
      <c r="H445" s="10" t="s">
        <v>25</v>
      </c>
      <c r="I445" s="10" t="s">
        <v>27</v>
      </c>
      <c r="J445" s="10" t="s">
        <v>22</v>
      </c>
      <c r="K445" s="10" t="s">
        <v>23</v>
      </c>
      <c r="L445" s="10">
        <v>42</v>
      </c>
      <c r="M445" s="9" t="str">
        <f>+INDEX(index!$C$72:$C$79,MATCH(usda!$I445,index!$B$72:$B$79,0),1)</f>
        <v>Yield</v>
      </c>
    </row>
    <row r="446" spans="1:13" hidden="1" x14ac:dyDescent="0.2">
      <c r="A446" s="10" t="s">
        <v>17</v>
      </c>
      <c r="B446" s="10">
        <v>2018</v>
      </c>
      <c r="C446" s="10" t="s">
        <v>18</v>
      </c>
      <c r="D446" s="10"/>
      <c r="E446" s="10" t="s">
        <v>63</v>
      </c>
      <c r="F446" s="10" t="s">
        <v>58</v>
      </c>
      <c r="G446" s="10">
        <v>53</v>
      </c>
      <c r="H446" s="10" t="s">
        <v>20</v>
      </c>
      <c r="I446" s="10" t="s">
        <v>21</v>
      </c>
      <c r="J446" s="10" t="s">
        <v>22</v>
      </c>
      <c r="K446" s="10" t="s">
        <v>23</v>
      </c>
      <c r="L446" s="10">
        <v>18700000</v>
      </c>
      <c r="M446" s="9" t="str">
        <f>+INDEX(index!$C$72:$C$79,MATCH(usda!$I446,index!$B$72:$B$79,0),1)</f>
        <v>Production</v>
      </c>
    </row>
    <row r="447" spans="1:13" hidden="1" x14ac:dyDescent="0.2">
      <c r="A447" s="10" t="s">
        <v>17</v>
      </c>
      <c r="B447" s="10">
        <v>2018</v>
      </c>
      <c r="C447" s="10" t="s">
        <v>18</v>
      </c>
      <c r="D447" s="10"/>
      <c r="E447" s="10" t="s">
        <v>63</v>
      </c>
      <c r="F447" s="10" t="s">
        <v>58</v>
      </c>
      <c r="G447" s="10">
        <v>53</v>
      </c>
      <c r="H447" s="10" t="s">
        <v>20</v>
      </c>
      <c r="I447" s="10" t="s">
        <v>24</v>
      </c>
      <c r="J447" s="10" t="s">
        <v>22</v>
      </c>
      <c r="K447" s="10" t="s">
        <v>23</v>
      </c>
      <c r="L447" s="10">
        <v>220</v>
      </c>
      <c r="M447" s="9" t="str">
        <f>+INDEX(index!$C$72:$C$79,MATCH(usda!$I447,index!$B$72:$B$79,0),1)</f>
        <v>Yield</v>
      </c>
    </row>
    <row r="448" spans="1:13" hidden="1" x14ac:dyDescent="0.2">
      <c r="A448" s="10" t="s">
        <v>17</v>
      </c>
      <c r="B448" s="10">
        <v>2018</v>
      </c>
      <c r="C448" s="10" t="s">
        <v>18</v>
      </c>
      <c r="D448" s="10"/>
      <c r="E448" s="10" t="s">
        <v>63</v>
      </c>
      <c r="F448" s="10" t="s">
        <v>71</v>
      </c>
      <c r="G448" s="10">
        <v>54</v>
      </c>
      <c r="H448" s="10" t="s">
        <v>20</v>
      </c>
      <c r="I448" s="10" t="s">
        <v>21</v>
      </c>
      <c r="J448" s="10" t="s">
        <v>22</v>
      </c>
      <c r="K448" s="10" t="s">
        <v>23</v>
      </c>
      <c r="L448" s="10">
        <v>5016000</v>
      </c>
      <c r="M448" s="9" t="str">
        <f>+INDEX(index!$C$72:$C$79,MATCH(usda!$I448,index!$B$72:$B$79,0),1)</f>
        <v>Production</v>
      </c>
    </row>
    <row r="449" spans="1:13" hidden="1" x14ac:dyDescent="0.2">
      <c r="A449" s="10" t="s">
        <v>17</v>
      </c>
      <c r="B449" s="10">
        <v>2018</v>
      </c>
      <c r="C449" s="10" t="s">
        <v>18</v>
      </c>
      <c r="D449" s="10"/>
      <c r="E449" s="10" t="s">
        <v>63</v>
      </c>
      <c r="F449" s="10" t="s">
        <v>71</v>
      </c>
      <c r="G449" s="10">
        <v>54</v>
      </c>
      <c r="H449" s="10" t="s">
        <v>20</v>
      </c>
      <c r="I449" s="10" t="s">
        <v>24</v>
      </c>
      <c r="J449" s="10" t="s">
        <v>22</v>
      </c>
      <c r="K449" s="10" t="s">
        <v>23</v>
      </c>
      <c r="L449" s="10">
        <v>152</v>
      </c>
      <c r="M449" s="9" t="str">
        <f>+INDEX(index!$C$72:$C$79,MATCH(usda!$I449,index!$B$72:$B$79,0),1)</f>
        <v>Yield</v>
      </c>
    </row>
    <row r="450" spans="1:13" hidden="1" x14ac:dyDescent="0.2">
      <c r="A450" s="10" t="s">
        <v>17</v>
      </c>
      <c r="B450" s="10">
        <v>2018</v>
      </c>
      <c r="C450" s="10" t="s">
        <v>18</v>
      </c>
      <c r="D450" s="10"/>
      <c r="E450" s="10" t="s">
        <v>63</v>
      </c>
      <c r="F450" s="10" t="s">
        <v>71</v>
      </c>
      <c r="G450" s="10">
        <v>54</v>
      </c>
      <c r="H450" s="10" t="s">
        <v>25</v>
      </c>
      <c r="I450" s="10" t="s">
        <v>26</v>
      </c>
      <c r="J450" s="10" t="s">
        <v>22</v>
      </c>
      <c r="K450" s="10" t="s">
        <v>23</v>
      </c>
      <c r="L450" s="10">
        <v>1431000</v>
      </c>
      <c r="M450" s="9" t="str">
        <f>+INDEX(index!$C$72:$C$79,MATCH(usda!$I450,index!$B$72:$B$79,0),1)</f>
        <v>Production</v>
      </c>
    </row>
    <row r="451" spans="1:13" hidden="1" x14ac:dyDescent="0.2">
      <c r="A451" s="10" t="s">
        <v>17</v>
      </c>
      <c r="B451" s="10">
        <v>2018</v>
      </c>
      <c r="C451" s="10" t="s">
        <v>18</v>
      </c>
      <c r="D451" s="10"/>
      <c r="E451" s="10" t="s">
        <v>63</v>
      </c>
      <c r="F451" s="10" t="s">
        <v>71</v>
      </c>
      <c r="G451" s="10">
        <v>54</v>
      </c>
      <c r="H451" s="10" t="s">
        <v>25</v>
      </c>
      <c r="I451" s="10" t="s">
        <v>27</v>
      </c>
      <c r="J451" s="10" t="s">
        <v>22</v>
      </c>
      <c r="K451" s="10" t="s">
        <v>23</v>
      </c>
      <c r="L451" s="10">
        <v>53</v>
      </c>
      <c r="M451" s="9" t="str">
        <f>+INDEX(index!$C$72:$C$79,MATCH(usda!$I451,index!$B$72:$B$79,0),1)</f>
        <v>Yield</v>
      </c>
    </row>
    <row r="452" spans="1:13" hidden="1" x14ac:dyDescent="0.2">
      <c r="A452" s="10" t="s">
        <v>17</v>
      </c>
      <c r="B452" s="10">
        <v>2018</v>
      </c>
      <c r="C452" s="10" t="s">
        <v>18</v>
      </c>
      <c r="D452" s="10"/>
      <c r="E452" s="10" t="s">
        <v>63</v>
      </c>
      <c r="F452" s="10" t="s">
        <v>59</v>
      </c>
      <c r="G452" s="10">
        <v>55</v>
      </c>
      <c r="H452" s="10" t="s">
        <v>20</v>
      </c>
      <c r="I452" s="10" t="s">
        <v>21</v>
      </c>
      <c r="J452" s="10" t="s">
        <v>22</v>
      </c>
      <c r="K452" s="10" t="s">
        <v>23</v>
      </c>
      <c r="L452" s="10">
        <v>545240000</v>
      </c>
      <c r="M452" s="9" t="str">
        <f>+INDEX(index!$C$72:$C$79,MATCH(usda!$I452,index!$B$72:$B$79,0),1)</f>
        <v>Production</v>
      </c>
    </row>
    <row r="453" spans="1:13" hidden="1" x14ac:dyDescent="0.2">
      <c r="A453" s="10" t="s">
        <v>17</v>
      </c>
      <c r="B453" s="10">
        <v>2018</v>
      </c>
      <c r="C453" s="10" t="s">
        <v>18</v>
      </c>
      <c r="D453" s="10"/>
      <c r="E453" s="10" t="s">
        <v>63</v>
      </c>
      <c r="F453" s="10" t="s">
        <v>59</v>
      </c>
      <c r="G453" s="10">
        <v>55</v>
      </c>
      <c r="H453" s="10" t="s">
        <v>20</v>
      </c>
      <c r="I453" s="10" t="s">
        <v>24</v>
      </c>
      <c r="J453" s="10" t="s">
        <v>22</v>
      </c>
      <c r="K453" s="10" t="s">
        <v>23</v>
      </c>
      <c r="L453" s="10">
        <v>172</v>
      </c>
      <c r="M453" s="9" t="str">
        <f>+INDEX(index!$C$72:$C$79,MATCH(usda!$I453,index!$B$72:$B$79,0),1)</f>
        <v>Yield</v>
      </c>
    </row>
    <row r="454" spans="1:13" hidden="1" x14ac:dyDescent="0.2">
      <c r="A454" s="10" t="s">
        <v>17</v>
      </c>
      <c r="B454" s="10">
        <v>2018</v>
      </c>
      <c r="C454" s="10" t="s">
        <v>18</v>
      </c>
      <c r="D454" s="10"/>
      <c r="E454" s="10" t="s">
        <v>63</v>
      </c>
      <c r="F454" s="10" t="s">
        <v>59</v>
      </c>
      <c r="G454" s="10">
        <v>55</v>
      </c>
      <c r="H454" s="10" t="s">
        <v>25</v>
      </c>
      <c r="I454" s="10" t="s">
        <v>26</v>
      </c>
      <c r="J454" s="10" t="s">
        <v>22</v>
      </c>
      <c r="K454" s="10" t="s">
        <v>23</v>
      </c>
      <c r="L454" s="10">
        <v>104640000</v>
      </c>
      <c r="M454" s="9" t="str">
        <f>+INDEX(index!$C$72:$C$79,MATCH(usda!$I454,index!$B$72:$B$79,0),1)</f>
        <v>Production</v>
      </c>
    </row>
    <row r="455" spans="1:13" hidden="1" x14ac:dyDescent="0.2">
      <c r="A455" s="10" t="s">
        <v>17</v>
      </c>
      <c r="B455" s="10">
        <v>2018</v>
      </c>
      <c r="C455" s="10" t="s">
        <v>18</v>
      </c>
      <c r="D455" s="10"/>
      <c r="E455" s="10" t="s">
        <v>63</v>
      </c>
      <c r="F455" s="10" t="s">
        <v>59</v>
      </c>
      <c r="G455" s="10">
        <v>55</v>
      </c>
      <c r="H455" s="10" t="s">
        <v>25</v>
      </c>
      <c r="I455" s="10" t="s">
        <v>27</v>
      </c>
      <c r="J455" s="10" t="s">
        <v>22</v>
      </c>
      <c r="K455" s="10" t="s">
        <v>23</v>
      </c>
      <c r="L455" s="10">
        <v>48</v>
      </c>
      <c r="M455" s="9" t="str">
        <f>+INDEX(index!$C$72:$C$79,MATCH(usda!$I455,index!$B$72:$B$79,0),1)</f>
        <v>Yield</v>
      </c>
    </row>
    <row r="456" spans="1:13" hidden="1" x14ac:dyDescent="0.2">
      <c r="A456" s="10" t="s">
        <v>17</v>
      </c>
      <c r="B456" s="10">
        <v>2018</v>
      </c>
      <c r="C456" s="10" t="s">
        <v>18</v>
      </c>
      <c r="D456" s="10"/>
      <c r="E456" s="10" t="s">
        <v>63</v>
      </c>
      <c r="F456" s="10" t="s">
        <v>60</v>
      </c>
      <c r="G456" s="10">
        <v>56</v>
      </c>
      <c r="H456" s="10" t="s">
        <v>20</v>
      </c>
      <c r="I456" s="10" t="s">
        <v>21</v>
      </c>
      <c r="J456" s="10" t="s">
        <v>22</v>
      </c>
      <c r="K456" s="10" t="s">
        <v>23</v>
      </c>
      <c r="L456" s="10">
        <v>11480000</v>
      </c>
      <c r="M456" s="9" t="str">
        <f>+INDEX(index!$C$72:$C$79,MATCH(usda!$I456,index!$B$72:$B$79,0),1)</f>
        <v>Production</v>
      </c>
    </row>
    <row r="457" spans="1:13" hidden="1" x14ac:dyDescent="0.2">
      <c r="A457" s="10" t="s">
        <v>17</v>
      </c>
      <c r="B457" s="10">
        <v>2018</v>
      </c>
      <c r="C457" s="10" t="s">
        <v>18</v>
      </c>
      <c r="D457" s="10"/>
      <c r="E457" s="10" t="s">
        <v>63</v>
      </c>
      <c r="F457" s="10" t="s">
        <v>60</v>
      </c>
      <c r="G457" s="10">
        <v>56</v>
      </c>
      <c r="H457" s="10" t="s">
        <v>20</v>
      </c>
      <c r="I457" s="10" t="s">
        <v>24</v>
      </c>
      <c r="J457" s="10" t="s">
        <v>22</v>
      </c>
      <c r="K457" s="10" t="s">
        <v>23</v>
      </c>
      <c r="L457" s="10">
        <v>164</v>
      </c>
      <c r="M457" s="9" t="str">
        <f>+INDEX(index!$C$72:$C$79,MATCH(usda!$I457,index!$B$72:$B$79,0),1)</f>
        <v>Yield</v>
      </c>
    </row>
    <row r="458" spans="1:13" hidden="1" x14ac:dyDescent="0.2">
      <c r="A458" s="10" t="s">
        <v>17</v>
      </c>
      <c r="B458" s="10">
        <v>2016</v>
      </c>
      <c r="C458" s="10" t="s">
        <v>18</v>
      </c>
      <c r="D458" s="10"/>
      <c r="E458" s="10" t="s">
        <v>63</v>
      </c>
      <c r="F458" s="10" t="s">
        <v>19</v>
      </c>
      <c r="G458" s="10">
        <v>1</v>
      </c>
      <c r="H458" s="10" t="s">
        <v>20</v>
      </c>
      <c r="I458" s="10" t="s">
        <v>88</v>
      </c>
      <c r="J458" s="10" t="s">
        <v>22</v>
      </c>
      <c r="K458" s="10" t="s">
        <v>23</v>
      </c>
      <c r="L458" s="10">
        <v>330000</v>
      </c>
      <c r="M458" s="9" t="str">
        <f>+INDEX(index!$C$72:$C$79,MATCH(usda!$I458,index!$B$72:$B$79,0),1)</f>
        <v>Acres Planted</v>
      </c>
    </row>
    <row r="459" spans="1:13" hidden="1" x14ac:dyDescent="0.2">
      <c r="A459" s="10" t="s">
        <v>17</v>
      </c>
      <c r="B459" s="10">
        <v>2016</v>
      </c>
      <c r="C459" s="10" t="s">
        <v>18</v>
      </c>
      <c r="D459" s="10"/>
      <c r="E459" s="10" t="s">
        <v>63</v>
      </c>
      <c r="F459" s="10" t="s">
        <v>19</v>
      </c>
      <c r="G459" s="10">
        <v>1</v>
      </c>
      <c r="H459" s="10" t="s">
        <v>25</v>
      </c>
      <c r="I459" s="10" t="s">
        <v>89</v>
      </c>
      <c r="J459" s="10" t="s">
        <v>22</v>
      </c>
      <c r="K459" s="10" t="s">
        <v>23</v>
      </c>
      <c r="L459" s="10">
        <v>410000</v>
      </c>
      <c r="M459" s="9" t="str">
        <f>+INDEX(index!$C$72:$C$79,MATCH(usda!$I459,index!$B$72:$B$79,0),1)</f>
        <v>Acres Harvested</v>
      </c>
    </row>
    <row r="460" spans="1:13" hidden="1" x14ac:dyDescent="0.2">
      <c r="A460" s="10" t="s">
        <v>17</v>
      </c>
      <c r="B460" s="10">
        <v>2016</v>
      </c>
      <c r="C460" s="10" t="s">
        <v>18</v>
      </c>
      <c r="D460" s="10"/>
      <c r="E460" s="10" t="s">
        <v>63</v>
      </c>
      <c r="F460" s="10" t="s">
        <v>19</v>
      </c>
      <c r="G460" s="10">
        <v>1</v>
      </c>
      <c r="H460" s="10" t="s">
        <v>25</v>
      </c>
      <c r="I460" s="10" t="s">
        <v>90</v>
      </c>
      <c r="J460" s="10" t="s">
        <v>22</v>
      </c>
      <c r="K460" s="10" t="s">
        <v>23</v>
      </c>
      <c r="L460" s="10">
        <v>420000</v>
      </c>
      <c r="M460" s="9" t="str">
        <f>+INDEX(index!$C$72:$C$79,MATCH(usda!$I460,index!$B$72:$B$79,0),1)</f>
        <v>Acres Planted</v>
      </c>
    </row>
    <row r="461" spans="1:13" hidden="1" x14ac:dyDescent="0.2">
      <c r="A461" s="10" t="s">
        <v>17</v>
      </c>
      <c r="B461" s="10">
        <v>2016</v>
      </c>
      <c r="C461" s="10" t="s">
        <v>18</v>
      </c>
      <c r="D461" s="10"/>
      <c r="E461" s="10" t="s">
        <v>63</v>
      </c>
      <c r="F461" s="10" t="s">
        <v>64</v>
      </c>
      <c r="G461" s="10">
        <v>4</v>
      </c>
      <c r="H461" s="10" t="s">
        <v>20</v>
      </c>
      <c r="I461" s="10" t="s">
        <v>88</v>
      </c>
      <c r="J461" s="10" t="s">
        <v>22</v>
      </c>
      <c r="K461" s="10" t="s">
        <v>23</v>
      </c>
      <c r="L461" s="10">
        <v>95000</v>
      </c>
      <c r="M461" s="9" t="str">
        <f>+INDEX(index!$C$72:$C$79,MATCH(usda!$I461,index!$B$72:$B$79,0),1)</f>
        <v>Acres Planted</v>
      </c>
    </row>
    <row r="462" spans="1:13" hidden="1" x14ac:dyDescent="0.2">
      <c r="A462" s="10" t="s">
        <v>17</v>
      </c>
      <c r="B462" s="10">
        <v>2016</v>
      </c>
      <c r="C462" s="10" t="s">
        <v>18</v>
      </c>
      <c r="D462" s="10"/>
      <c r="E462" s="10" t="s">
        <v>63</v>
      </c>
      <c r="F462" s="10" t="s">
        <v>28</v>
      </c>
      <c r="G462" s="10">
        <v>5</v>
      </c>
      <c r="H462" s="10" t="s">
        <v>20</v>
      </c>
      <c r="I462" s="10" t="s">
        <v>88</v>
      </c>
      <c r="J462" s="10" t="s">
        <v>22</v>
      </c>
      <c r="K462" s="10" t="s">
        <v>23</v>
      </c>
      <c r="L462" s="10">
        <v>760000</v>
      </c>
      <c r="M462" s="9" t="str">
        <f>+INDEX(index!$C$72:$C$79,MATCH(usda!$I462,index!$B$72:$B$79,0),1)</f>
        <v>Acres Planted</v>
      </c>
    </row>
    <row r="463" spans="1:13" hidden="1" x14ac:dyDescent="0.2">
      <c r="A463" s="10" t="s">
        <v>17</v>
      </c>
      <c r="B463" s="10">
        <v>2016</v>
      </c>
      <c r="C463" s="10" t="s">
        <v>18</v>
      </c>
      <c r="D463" s="10"/>
      <c r="E463" s="10" t="s">
        <v>63</v>
      </c>
      <c r="F463" s="10" t="s">
        <v>28</v>
      </c>
      <c r="G463" s="10">
        <v>5</v>
      </c>
      <c r="H463" s="10" t="s">
        <v>25</v>
      </c>
      <c r="I463" s="10" t="s">
        <v>89</v>
      </c>
      <c r="J463" s="10" t="s">
        <v>22</v>
      </c>
      <c r="K463" s="10" t="s">
        <v>23</v>
      </c>
      <c r="L463" s="10">
        <v>3090000</v>
      </c>
      <c r="M463" s="9" t="str">
        <f>+INDEX(index!$C$72:$C$79,MATCH(usda!$I463,index!$B$72:$B$79,0),1)</f>
        <v>Acres Harvested</v>
      </c>
    </row>
    <row r="464" spans="1:13" hidden="1" x14ac:dyDescent="0.2">
      <c r="A464" s="10" t="s">
        <v>17</v>
      </c>
      <c r="B464" s="10">
        <v>2016</v>
      </c>
      <c r="C464" s="10" t="s">
        <v>18</v>
      </c>
      <c r="D464" s="10"/>
      <c r="E464" s="10" t="s">
        <v>63</v>
      </c>
      <c r="F464" s="10" t="s">
        <v>28</v>
      </c>
      <c r="G464" s="10">
        <v>5</v>
      </c>
      <c r="H464" s="10" t="s">
        <v>25</v>
      </c>
      <c r="I464" s="10" t="s">
        <v>90</v>
      </c>
      <c r="J464" s="10" t="s">
        <v>22</v>
      </c>
      <c r="K464" s="10" t="s">
        <v>23</v>
      </c>
      <c r="L464" s="10">
        <v>3130000</v>
      </c>
      <c r="M464" s="9" t="str">
        <f>+INDEX(index!$C$72:$C$79,MATCH(usda!$I464,index!$B$72:$B$79,0),1)</f>
        <v>Acres Planted</v>
      </c>
    </row>
    <row r="465" spans="1:13" hidden="1" x14ac:dyDescent="0.2">
      <c r="A465" s="10" t="s">
        <v>17</v>
      </c>
      <c r="B465" s="10">
        <v>2016</v>
      </c>
      <c r="C465" s="10" t="s">
        <v>18</v>
      </c>
      <c r="D465" s="10"/>
      <c r="E465" s="10" t="s">
        <v>63</v>
      </c>
      <c r="F465" s="10" t="s">
        <v>29</v>
      </c>
      <c r="G465" s="10">
        <v>6</v>
      </c>
      <c r="H465" s="10" t="s">
        <v>20</v>
      </c>
      <c r="I465" s="10" t="s">
        <v>88</v>
      </c>
      <c r="J465" s="10" t="s">
        <v>22</v>
      </c>
      <c r="K465" s="10" t="s">
        <v>23</v>
      </c>
      <c r="L465" s="10">
        <v>420000</v>
      </c>
      <c r="M465" s="9" t="str">
        <f>+INDEX(index!$C$72:$C$79,MATCH(usda!$I465,index!$B$72:$B$79,0),1)</f>
        <v>Acres Planted</v>
      </c>
    </row>
    <row r="466" spans="1:13" hidden="1" x14ac:dyDescent="0.2">
      <c r="A466" s="10" t="s">
        <v>17</v>
      </c>
      <c r="B466" s="10">
        <v>2016</v>
      </c>
      <c r="C466" s="10" t="s">
        <v>18</v>
      </c>
      <c r="D466" s="10"/>
      <c r="E466" s="10" t="s">
        <v>63</v>
      </c>
      <c r="F466" s="10" t="s">
        <v>30</v>
      </c>
      <c r="G466" s="10">
        <v>8</v>
      </c>
      <c r="H466" s="10" t="s">
        <v>20</v>
      </c>
      <c r="I466" s="10" t="s">
        <v>88</v>
      </c>
      <c r="J466" s="10" t="s">
        <v>22</v>
      </c>
      <c r="K466" s="10" t="s">
        <v>23</v>
      </c>
      <c r="L466" s="10">
        <v>1340000</v>
      </c>
      <c r="M466" s="9" t="str">
        <f>+INDEX(index!$C$72:$C$79,MATCH(usda!$I466,index!$B$72:$B$79,0),1)</f>
        <v>Acres Planted</v>
      </c>
    </row>
    <row r="467" spans="1:13" hidden="1" x14ac:dyDescent="0.2">
      <c r="A467" s="10" t="s">
        <v>17</v>
      </c>
      <c r="B467" s="10">
        <v>2016</v>
      </c>
      <c r="C467" s="10" t="s">
        <v>18</v>
      </c>
      <c r="D467" s="10"/>
      <c r="E467" s="10" t="s">
        <v>63</v>
      </c>
      <c r="F467" s="10" t="s">
        <v>72</v>
      </c>
      <c r="G467" s="10">
        <v>9</v>
      </c>
      <c r="H467" s="10" t="s">
        <v>20</v>
      </c>
      <c r="I467" s="10" t="s">
        <v>88</v>
      </c>
      <c r="J467" s="10" t="s">
        <v>22</v>
      </c>
      <c r="K467" s="10" t="s">
        <v>23</v>
      </c>
      <c r="L467" s="10">
        <v>25000</v>
      </c>
      <c r="M467" s="9" t="str">
        <f>+INDEX(index!$C$72:$C$79,MATCH(usda!$I467,index!$B$72:$B$79,0),1)</f>
        <v>Acres Planted</v>
      </c>
    </row>
    <row r="468" spans="1:13" hidden="1" x14ac:dyDescent="0.2">
      <c r="A468" s="10" t="s">
        <v>17</v>
      </c>
      <c r="B468" s="10">
        <v>2016</v>
      </c>
      <c r="C468" s="10" t="s">
        <v>18</v>
      </c>
      <c r="D468" s="10"/>
      <c r="E468" s="10" t="s">
        <v>63</v>
      </c>
      <c r="F468" s="10" t="s">
        <v>31</v>
      </c>
      <c r="G468" s="10">
        <v>10</v>
      </c>
      <c r="H468" s="10" t="s">
        <v>20</v>
      </c>
      <c r="I468" s="10" t="s">
        <v>88</v>
      </c>
      <c r="J468" s="10" t="s">
        <v>22</v>
      </c>
      <c r="K468" s="10" t="s">
        <v>23</v>
      </c>
      <c r="L468" s="10">
        <v>170000</v>
      </c>
      <c r="M468" s="9" t="str">
        <f>+INDEX(index!$C$72:$C$79,MATCH(usda!$I468,index!$B$72:$B$79,0),1)</f>
        <v>Acres Planted</v>
      </c>
    </row>
    <row r="469" spans="1:13" hidden="1" x14ac:dyDescent="0.2">
      <c r="A469" s="10" t="s">
        <v>17</v>
      </c>
      <c r="B469" s="10">
        <v>2016</v>
      </c>
      <c r="C469" s="10" t="s">
        <v>18</v>
      </c>
      <c r="D469" s="10"/>
      <c r="E469" s="10" t="s">
        <v>63</v>
      </c>
      <c r="F469" s="10" t="s">
        <v>31</v>
      </c>
      <c r="G469" s="10">
        <v>10</v>
      </c>
      <c r="H469" s="10" t="s">
        <v>25</v>
      </c>
      <c r="I469" s="10" t="s">
        <v>89</v>
      </c>
      <c r="J469" s="10" t="s">
        <v>22</v>
      </c>
      <c r="K469" s="10" t="s">
        <v>23</v>
      </c>
      <c r="L469" s="10">
        <v>163000</v>
      </c>
      <c r="M469" s="9" t="str">
        <f>+INDEX(index!$C$72:$C$79,MATCH(usda!$I469,index!$B$72:$B$79,0),1)</f>
        <v>Acres Harvested</v>
      </c>
    </row>
    <row r="470" spans="1:13" hidden="1" x14ac:dyDescent="0.2">
      <c r="A470" s="10" t="s">
        <v>17</v>
      </c>
      <c r="B470" s="10">
        <v>2016</v>
      </c>
      <c r="C470" s="10" t="s">
        <v>18</v>
      </c>
      <c r="D470" s="10"/>
      <c r="E470" s="10" t="s">
        <v>63</v>
      </c>
      <c r="F470" s="10" t="s">
        <v>31</v>
      </c>
      <c r="G470" s="10">
        <v>10</v>
      </c>
      <c r="H470" s="10" t="s">
        <v>25</v>
      </c>
      <c r="I470" s="10" t="s">
        <v>90</v>
      </c>
      <c r="J470" s="10" t="s">
        <v>22</v>
      </c>
      <c r="K470" s="10" t="s">
        <v>23</v>
      </c>
      <c r="L470" s="10">
        <v>165000</v>
      </c>
      <c r="M470" s="9" t="str">
        <f>+INDEX(index!$C$72:$C$79,MATCH(usda!$I470,index!$B$72:$B$79,0),1)</f>
        <v>Acres Planted</v>
      </c>
    </row>
    <row r="471" spans="1:13" hidden="1" x14ac:dyDescent="0.2">
      <c r="A471" s="10" t="s">
        <v>17</v>
      </c>
      <c r="B471" s="10">
        <v>2016</v>
      </c>
      <c r="C471" s="10" t="s">
        <v>18</v>
      </c>
      <c r="D471" s="10"/>
      <c r="E471" s="10" t="s">
        <v>63</v>
      </c>
      <c r="F471" s="10" t="s">
        <v>65</v>
      </c>
      <c r="G471" s="10">
        <v>12</v>
      </c>
      <c r="H471" s="10" t="s">
        <v>20</v>
      </c>
      <c r="I471" s="10" t="s">
        <v>88</v>
      </c>
      <c r="J471" s="10" t="s">
        <v>22</v>
      </c>
      <c r="K471" s="10" t="s">
        <v>23</v>
      </c>
      <c r="L471" s="10">
        <v>80000</v>
      </c>
      <c r="M471" s="9" t="str">
        <f>+INDEX(index!$C$72:$C$79,MATCH(usda!$I471,index!$B$72:$B$79,0),1)</f>
        <v>Acres Planted</v>
      </c>
    </row>
    <row r="472" spans="1:13" hidden="1" x14ac:dyDescent="0.2">
      <c r="A472" s="10" t="s">
        <v>17</v>
      </c>
      <c r="B472" s="10">
        <v>2016</v>
      </c>
      <c r="C472" s="10" t="s">
        <v>18</v>
      </c>
      <c r="D472" s="10"/>
      <c r="E472" s="10" t="s">
        <v>63</v>
      </c>
      <c r="F472" s="10" t="s">
        <v>65</v>
      </c>
      <c r="G472" s="10">
        <v>12</v>
      </c>
      <c r="H472" s="10" t="s">
        <v>25</v>
      </c>
      <c r="I472" s="10" t="s">
        <v>89</v>
      </c>
      <c r="J472" s="10" t="s">
        <v>22</v>
      </c>
      <c r="K472" s="10" t="s">
        <v>23</v>
      </c>
      <c r="L472" s="10">
        <v>29000</v>
      </c>
      <c r="M472" s="9" t="str">
        <f>+INDEX(index!$C$72:$C$79,MATCH(usda!$I472,index!$B$72:$B$79,0),1)</f>
        <v>Acres Harvested</v>
      </c>
    </row>
    <row r="473" spans="1:13" hidden="1" x14ac:dyDescent="0.2">
      <c r="A473" s="10" t="s">
        <v>17</v>
      </c>
      <c r="B473" s="10">
        <v>2016</v>
      </c>
      <c r="C473" s="10" t="s">
        <v>18</v>
      </c>
      <c r="D473" s="10"/>
      <c r="E473" s="10" t="s">
        <v>63</v>
      </c>
      <c r="F473" s="10" t="s">
        <v>65</v>
      </c>
      <c r="G473" s="10">
        <v>12</v>
      </c>
      <c r="H473" s="10" t="s">
        <v>25</v>
      </c>
      <c r="I473" s="10" t="s">
        <v>90</v>
      </c>
      <c r="J473" s="10" t="s">
        <v>22</v>
      </c>
      <c r="K473" s="10" t="s">
        <v>23</v>
      </c>
      <c r="L473" s="10">
        <v>31000</v>
      </c>
      <c r="M473" s="9" t="str">
        <f>+INDEX(index!$C$72:$C$79,MATCH(usda!$I473,index!$B$72:$B$79,0),1)</f>
        <v>Acres Planted</v>
      </c>
    </row>
    <row r="474" spans="1:13" hidden="1" x14ac:dyDescent="0.2">
      <c r="A474" s="10" t="s">
        <v>17</v>
      </c>
      <c r="B474" s="10">
        <v>2016</v>
      </c>
      <c r="C474" s="10" t="s">
        <v>18</v>
      </c>
      <c r="D474" s="10"/>
      <c r="E474" s="10" t="s">
        <v>63</v>
      </c>
      <c r="F474" s="10" t="s">
        <v>32</v>
      </c>
      <c r="G474" s="10">
        <v>13</v>
      </c>
      <c r="H474" s="10" t="s">
        <v>20</v>
      </c>
      <c r="I474" s="10" t="s">
        <v>88</v>
      </c>
      <c r="J474" s="10" t="s">
        <v>22</v>
      </c>
      <c r="K474" s="10" t="s">
        <v>23</v>
      </c>
      <c r="L474" s="10">
        <v>410000</v>
      </c>
      <c r="M474" s="9" t="str">
        <f>+INDEX(index!$C$72:$C$79,MATCH(usda!$I474,index!$B$72:$B$79,0),1)</f>
        <v>Acres Planted</v>
      </c>
    </row>
    <row r="475" spans="1:13" hidden="1" x14ac:dyDescent="0.2">
      <c r="A475" s="10" t="s">
        <v>17</v>
      </c>
      <c r="B475" s="10">
        <v>2016</v>
      </c>
      <c r="C475" s="10" t="s">
        <v>18</v>
      </c>
      <c r="D475" s="10"/>
      <c r="E475" s="10" t="s">
        <v>63</v>
      </c>
      <c r="F475" s="10" t="s">
        <v>32</v>
      </c>
      <c r="G475" s="10">
        <v>13</v>
      </c>
      <c r="H475" s="10" t="s">
        <v>25</v>
      </c>
      <c r="I475" s="10" t="s">
        <v>89</v>
      </c>
      <c r="J475" s="10" t="s">
        <v>22</v>
      </c>
      <c r="K475" s="10" t="s">
        <v>23</v>
      </c>
      <c r="L475" s="10">
        <v>240000</v>
      </c>
      <c r="M475" s="9" t="str">
        <f>+INDEX(index!$C$72:$C$79,MATCH(usda!$I475,index!$B$72:$B$79,0),1)</f>
        <v>Acres Harvested</v>
      </c>
    </row>
    <row r="476" spans="1:13" hidden="1" x14ac:dyDescent="0.2">
      <c r="A476" s="10" t="s">
        <v>17</v>
      </c>
      <c r="B476" s="10">
        <v>2016</v>
      </c>
      <c r="C476" s="10" t="s">
        <v>18</v>
      </c>
      <c r="D476" s="10"/>
      <c r="E476" s="10" t="s">
        <v>63</v>
      </c>
      <c r="F476" s="10" t="s">
        <v>32</v>
      </c>
      <c r="G476" s="10">
        <v>13</v>
      </c>
      <c r="H476" s="10" t="s">
        <v>25</v>
      </c>
      <c r="I476" s="10" t="s">
        <v>90</v>
      </c>
      <c r="J476" s="10" t="s">
        <v>22</v>
      </c>
      <c r="K476" s="10" t="s">
        <v>23</v>
      </c>
      <c r="L476" s="10">
        <v>260000</v>
      </c>
      <c r="M476" s="9" t="str">
        <f>+INDEX(index!$C$72:$C$79,MATCH(usda!$I476,index!$B$72:$B$79,0),1)</f>
        <v>Acres Planted</v>
      </c>
    </row>
    <row r="477" spans="1:13" hidden="1" x14ac:dyDescent="0.2">
      <c r="A477" s="10" t="s">
        <v>17</v>
      </c>
      <c r="B477" s="10">
        <v>2016</v>
      </c>
      <c r="C477" s="10" t="s">
        <v>18</v>
      </c>
      <c r="D477" s="10"/>
      <c r="E477" s="10" t="s">
        <v>63</v>
      </c>
      <c r="F477" s="10" t="s">
        <v>33</v>
      </c>
      <c r="G477" s="10">
        <v>16</v>
      </c>
      <c r="H477" s="10" t="s">
        <v>20</v>
      </c>
      <c r="I477" s="10" t="s">
        <v>88</v>
      </c>
      <c r="J477" s="10" t="s">
        <v>22</v>
      </c>
      <c r="K477" s="10" t="s">
        <v>23</v>
      </c>
      <c r="L477" s="10">
        <v>340000</v>
      </c>
      <c r="M477" s="9" t="str">
        <f>+INDEX(index!$C$72:$C$79,MATCH(usda!$I477,index!$B$72:$B$79,0),1)</f>
        <v>Acres Planted</v>
      </c>
    </row>
    <row r="478" spans="1:13" hidden="1" x14ac:dyDescent="0.2">
      <c r="A478" s="10" t="s">
        <v>17</v>
      </c>
      <c r="B478" s="10">
        <v>2016</v>
      </c>
      <c r="C478" s="10" t="s">
        <v>18</v>
      </c>
      <c r="D478" s="10"/>
      <c r="E478" s="10" t="s">
        <v>63</v>
      </c>
      <c r="F478" s="10" t="s">
        <v>34</v>
      </c>
      <c r="G478" s="10">
        <v>17</v>
      </c>
      <c r="H478" s="10" t="s">
        <v>20</v>
      </c>
      <c r="I478" s="10" t="s">
        <v>88</v>
      </c>
      <c r="J478" s="10" t="s">
        <v>22</v>
      </c>
      <c r="K478" s="10" t="s">
        <v>23</v>
      </c>
      <c r="L478" s="10">
        <v>11600000</v>
      </c>
      <c r="M478" s="9" t="str">
        <f>+INDEX(index!$C$72:$C$79,MATCH(usda!$I478,index!$B$72:$B$79,0),1)</f>
        <v>Acres Planted</v>
      </c>
    </row>
    <row r="479" spans="1:13" hidden="1" x14ac:dyDescent="0.2">
      <c r="A479" s="10" t="s">
        <v>17</v>
      </c>
      <c r="B479" s="10">
        <v>2016</v>
      </c>
      <c r="C479" s="10" t="s">
        <v>18</v>
      </c>
      <c r="D479" s="10"/>
      <c r="E479" s="10" t="s">
        <v>63</v>
      </c>
      <c r="F479" s="10" t="s">
        <v>34</v>
      </c>
      <c r="G479" s="10">
        <v>17</v>
      </c>
      <c r="H479" s="10" t="s">
        <v>25</v>
      </c>
      <c r="I479" s="10" t="s">
        <v>89</v>
      </c>
      <c r="J479" s="10" t="s">
        <v>22</v>
      </c>
      <c r="K479" s="10" t="s">
        <v>23</v>
      </c>
      <c r="L479" s="10">
        <v>10050000</v>
      </c>
      <c r="M479" s="9" t="str">
        <f>+INDEX(index!$C$72:$C$79,MATCH(usda!$I479,index!$B$72:$B$79,0),1)</f>
        <v>Acres Harvested</v>
      </c>
    </row>
    <row r="480" spans="1:13" hidden="1" x14ac:dyDescent="0.2">
      <c r="A480" s="10" t="s">
        <v>17</v>
      </c>
      <c r="B480" s="10">
        <v>2016</v>
      </c>
      <c r="C480" s="10" t="s">
        <v>18</v>
      </c>
      <c r="D480" s="10"/>
      <c r="E480" s="10" t="s">
        <v>63</v>
      </c>
      <c r="F480" s="10" t="s">
        <v>34</v>
      </c>
      <c r="G480" s="10">
        <v>17</v>
      </c>
      <c r="H480" s="10" t="s">
        <v>25</v>
      </c>
      <c r="I480" s="10" t="s">
        <v>90</v>
      </c>
      <c r="J480" s="10" t="s">
        <v>22</v>
      </c>
      <c r="K480" s="10" t="s">
        <v>23</v>
      </c>
      <c r="L480" s="10">
        <v>10100000</v>
      </c>
      <c r="M480" s="9" t="str">
        <f>+INDEX(index!$C$72:$C$79,MATCH(usda!$I480,index!$B$72:$B$79,0),1)</f>
        <v>Acres Planted</v>
      </c>
    </row>
    <row r="481" spans="1:13" hidden="1" x14ac:dyDescent="0.2">
      <c r="A481" s="10" t="s">
        <v>17</v>
      </c>
      <c r="B481" s="10">
        <v>2016</v>
      </c>
      <c r="C481" s="10" t="s">
        <v>18</v>
      </c>
      <c r="D481" s="10"/>
      <c r="E481" s="10" t="s">
        <v>63</v>
      </c>
      <c r="F481" s="10" t="s">
        <v>35</v>
      </c>
      <c r="G481" s="10">
        <v>18</v>
      </c>
      <c r="H481" s="10" t="s">
        <v>20</v>
      </c>
      <c r="I481" s="10" t="s">
        <v>88</v>
      </c>
      <c r="J481" s="10" t="s">
        <v>22</v>
      </c>
      <c r="K481" s="10" t="s">
        <v>23</v>
      </c>
      <c r="L481" s="10">
        <v>5600000</v>
      </c>
      <c r="M481" s="9" t="str">
        <f>+INDEX(index!$C$72:$C$79,MATCH(usda!$I481,index!$B$72:$B$79,0),1)</f>
        <v>Acres Planted</v>
      </c>
    </row>
    <row r="482" spans="1:13" hidden="1" x14ac:dyDescent="0.2">
      <c r="A482" s="10" t="s">
        <v>17</v>
      </c>
      <c r="B482" s="10">
        <v>2016</v>
      </c>
      <c r="C482" s="10" t="s">
        <v>18</v>
      </c>
      <c r="D482" s="10"/>
      <c r="E482" s="10" t="s">
        <v>63</v>
      </c>
      <c r="F482" s="10" t="s">
        <v>35</v>
      </c>
      <c r="G482" s="10">
        <v>18</v>
      </c>
      <c r="H482" s="10" t="s">
        <v>25</v>
      </c>
      <c r="I482" s="10" t="s">
        <v>89</v>
      </c>
      <c r="J482" s="10" t="s">
        <v>22</v>
      </c>
      <c r="K482" s="10" t="s">
        <v>23</v>
      </c>
      <c r="L482" s="10">
        <v>5630000</v>
      </c>
      <c r="M482" s="9" t="str">
        <f>+INDEX(index!$C$72:$C$79,MATCH(usda!$I482,index!$B$72:$B$79,0),1)</f>
        <v>Acres Harvested</v>
      </c>
    </row>
    <row r="483" spans="1:13" hidden="1" x14ac:dyDescent="0.2">
      <c r="A483" s="10" t="s">
        <v>17</v>
      </c>
      <c r="B483" s="10">
        <v>2016</v>
      </c>
      <c r="C483" s="10" t="s">
        <v>18</v>
      </c>
      <c r="D483" s="10"/>
      <c r="E483" s="10" t="s">
        <v>63</v>
      </c>
      <c r="F483" s="10" t="s">
        <v>35</v>
      </c>
      <c r="G483" s="10">
        <v>18</v>
      </c>
      <c r="H483" s="10" t="s">
        <v>25</v>
      </c>
      <c r="I483" s="10" t="s">
        <v>90</v>
      </c>
      <c r="J483" s="10" t="s">
        <v>22</v>
      </c>
      <c r="K483" s="10" t="s">
        <v>23</v>
      </c>
      <c r="L483" s="10">
        <v>5650000</v>
      </c>
      <c r="M483" s="9" t="str">
        <f>+INDEX(index!$C$72:$C$79,MATCH(usda!$I483,index!$B$72:$B$79,0),1)</f>
        <v>Acres Planted</v>
      </c>
    </row>
    <row r="484" spans="1:13" hidden="1" x14ac:dyDescent="0.2">
      <c r="A484" s="10" t="s">
        <v>17</v>
      </c>
      <c r="B484" s="10">
        <v>2016</v>
      </c>
      <c r="C484" s="10" t="s">
        <v>18</v>
      </c>
      <c r="D484" s="10"/>
      <c r="E484" s="10" t="s">
        <v>63</v>
      </c>
      <c r="F484" s="10" t="s">
        <v>36</v>
      </c>
      <c r="G484" s="10">
        <v>19</v>
      </c>
      <c r="H484" s="10" t="s">
        <v>20</v>
      </c>
      <c r="I484" s="10" t="s">
        <v>88</v>
      </c>
      <c r="J484" s="10" t="s">
        <v>22</v>
      </c>
      <c r="K484" s="10" t="s">
        <v>23</v>
      </c>
      <c r="L484" s="10">
        <v>13900000</v>
      </c>
      <c r="M484" s="9" t="str">
        <f>+INDEX(index!$C$72:$C$79,MATCH(usda!$I484,index!$B$72:$B$79,0),1)</f>
        <v>Acres Planted</v>
      </c>
    </row>
    <row r="485" spans="1:13" hidden="1" x14ac:dyDescent="0.2">
      <c r="A485" s="10" t="s">
        <v>17</v>
      </c>
      <c r="B485" s="10">
        <v>2016</v>
      </c>
      <c r="C485" s="10" t="s">
        <v>18</v>
      </c>
      <c r="D485" s="10"/>
      <c r="E485" s="10" t="s">
        <v>63</v>
      </c>
      <c r="F485" s="10" t="s">
        <v>36</v>
      </c>
      <c r="G485" s="10">
        <v>19</v>
      </c>
      <c r="H485" s="10" t="s">
        <v>25</v>
      </c>
      <c r="I485" s="10" t="s">
        <v>89</v>
      </c>
      <c r="J485" s="10" t="s">
        <v>22</v>
      </c>
      <c r="K485" s="10" t="s">
        <v>23</v>
      </c>
      <c r="L485" s="10">
        <v>9440000</v>
      </c>
      <c r="M485" s="9" t="str">
        <f>+INDEX(index!$C$72:$C$79,MATCH(usda!$I485,index!$B$72:$B$79,0),1)</f>
        <v>Acres Harvested</v>
      </c>
    </row>
    <row r="486" spans="1:13" hidden="1" x14ac:dyDescent="0.2">
      <c r="A486" s="10" t="s">
        <v>17</v>
      </c>
      <c r="B486" s="10">
        <v>2016</v>
      </c>
      <c r="C486" s="10" t="s">
        <v>18</v>
      </c>
      <c r="D486" s="10"/>
      <c r="E486" s="10" t="s">
        <v>63</v>
      </c>
      <c r="F486" s="10" t="s">
        <v>36</v>
      </c>
      <c r="G486" s="10">
        <v>19</v>
      </c>
      <c r="H486" s="10" t="s">
        <v>25</v>
      </c>
      <c r="I486" s="10" t="s">
        <v>90</v>
      </c>
      <c r="J486" s="10" t="s">
        <v>22</v>
      </c>
      <c r="K486" s="10" t="s">
        <v>23</v>
      </c>
      <c r="L486" s="10">
        <v>9500000</v>
      </c>
      <c r="M486" s="9" t="str">
        <f>+INDEX(index!$C$72:$C$79,MATCH(usda!$I486,index!$B$72:$B$79,0),1)</f>
        <v>Acres Planted</v>
      </c>
    </row>
    <row r="487" spans="1:13" hidden="1" x14ac:dyDescent="0.2">
      <c r="A487" s="10" t="s">
        <v>17</v>
      </c>
      <c r="B487" s="10">
        <v>2016</v>
      </c>
      <c r="C487" s="10" t="s">
        <v>18</v>
      </c>
      <c r="D487" s="10"/>
      <c r="E487" s="10" t="s">
        <v>63</v>
      </c>
      <c r="F487" s="10" t="s">
        <v>37</v>
      </c>
      <c r="G487" s="10">
        <v>20</v>
      </c>
      <c r="H487" s="10" t="s">
        <v>20</v>
      </c>
      <c r="I487" s="10" t="s">
        <v>88</v>
      </c>
      <c r="J487" s="10" t="s">
        <v>22</v>
      </c>
      <c r="K487" s="10" t="s">
        <v>23</v>
      </c>
      <c r="L487" s="10">
        <v>5100000</v>
      </c>
      <c r="M487" s="9" t="str">
        <f>+INDEX(index!$C$72:$C$79,MATCH(usda!$I487,index!$B$72:$B$79,0),1)</f>
        <v>Acres Planted</v>
      </c>
    </row>
    <row r="488" spans="1:13" hidden="1" x14ac:dyDescent="0.2">
      <c r="A488" s="10" t="s">
        <v>17</v>
      </c>
      <c r="B488" s="10">
        <v>2016</v>
      </c>
      <c r="C488" s="10" t="s">
        <v>18</v>
      </c>
      <c r="D488" s="10"/>
      <c r="E488" s="10" t="s">
        <v>63</v>
      </c>
      <c r="F488" s="10" t="s">
        <v>37</v>
      </c>
      <c r="G488" s="10">
        <v>20</v>
      </c>
      <c r="H488" s="10" t="s">
        <v>25</v>
      </c>
      <c r="I488" s="10" t="s">
        <v>89</v>
      </c>
      <c r="J488" s="10" t="s">
        <v>22</v>
      </c>
      <c r="K488" s="10" t="s">
        <v>23</v>
      </c>
      <c r="L488" s="10">
        <v>4010000</v>
      </c>
      <c r="M488" s="9" t="str">
        <f>+INDEX(index!$C$72:$C$79,MATCH(usda!$I488,index!$B$72:$B$79,0),1)</f>
        <v>Acres Harvested</v>
      </c>
    </row>
    <row r="489" spans="1:13" hidden="1" x14ac:dyDescent="0.2">
      <c r="A489" s="10" t="s">
        <v>17</v>
      </c>
      <c r="B489" s="10">
        <v>2016</v>
      </c>
      <c r="C489" s="10" t="s">
        <v>18</v>
      </c>
      <c r="D489" s="10"/>
      <c r="E489" s="10" t="s">
        <v>63</v>
      </c>
      <c r="F489" s="10" t="s">
        <v>37</v>
      </c>
      <c r="G489" s="10">
        <v>20</v>
      </c>
      <c r="H489" s="10" t="s">
        <v>25</v>
      </c>
      <c r="I489" s="10" t="s">
        <v>90</v>
      </c>
      <c r="J489" s="10" t="s">
        <v>22</v>
      </c>
      <c r="K489" s="10" t="s">
        <v>23</v>
      </c>
      <c r="L489" s="10">
        <v>4050000</v>
      </c>
      <c r="M489" s="9" t="str">
        <f>+INDEX(index!$C$72:$C$79,MATCH(usda!$I489,index!$B$72:$B$79,0),1)</f>
        <v>Acres Planted</v>
      </c>
    </row>
    <row r="490" spans="1:13" hidden="1" x14ac:dyDescent="0.2">
      <c r="A490" s="10" t="s">
        <v>17</v>
      </c>
      <c r="B490" s="10">
        <v>2016</v>
      </c>
      <c r="C490" s="10" t="s">
        <v>18</v>
      </c>
      <c r="D490" s="10"/>
      <c r="E490" s="10" t="s">
        <v>63</v>
      </c>
      <c r="F490" s="10" t="s">
        <v>38</v>
      </c>
      <c r="G490" s="10">
        <v>21</v>
      </c>
      <c r="H490" s="10" t="s">
        <v>20</v>
      </c>
      <c r="I490" s="10" t="s">
        <v>88</v>
      </c>
      <c r="J490" s="10" t="s">
        <v>22</v>
      </c>
      <c r="K490" s="10" t="s">
        <v>23</v>
      </c>
      <c r="L490" s="10">
        <v>1500000</v>
      </c>
      <c r="M490" s="9" t="str">
        <f>+INDEX(index!$C$72:$C$79,MATCH(usda!$I490,index!$B$72:$B$79,0),1)</f>
        <v>Acres Planted</v>
      </c>
    </row>
    <row r="491" spans="1:13" hidden="1" x14ac:dyDescent="0.2">
      <c r="A491" s="10" t="s">
        <v>17</v>
      </c>
      <c r="B491" s="10">
        <v>2016</v>
      </c>
      <c r="C491" s="10" t="s">
        <v>18</v>
      </c>
      <c r="D491" s="10"/>
      <c r="E491" s="10" t="s">
        <v>63</v>
      </c>
      <c r="F491" s="10" t="s">
        <v>38</v>
      </c>
      <c r="G491" s="10">
        <v>21</v>
      </c>
      <c r="H491" s="10" t="s">
        <v>25</v>
      </c>
      <c r="I491" s="10" t="s">
        <v>89</v>
      </c>
      <c r="J491" s="10" t="s">
        <v>22</v>
      </c>
      <c r="K491" s="10" t="s">
        <v>23</v>
      </c>
      <c r="L491" s="10">
        <v>1780000</v>
      </c>
      <c r="M491" s="9" t="str">
        <f>+INDEX(index!$C$72:$C$79,MATCH(usda!$I491,index!$B$72:$B$79,0),1)</f>
        <v>Acres Harvested</v>
      </c>
    </row>
    <row r="492" spans="1:13" hidden="1" x14ac:dyDescent="0.2">
      <c r="A492" s="10" t="s">
        <v>17</v>
      </c>
      <c r="B492" s="10">
        <v>2016</v>
      </c>
      <c r="C492" s="10" t="s">
        <v>18</v>
      </c>
      <c r="D492" s="10"/>
      <c r="E492" s="10" t="s">
        <v>63</v>
      </c>
      <c r="F492" s="10" t="s">
        <v>38</v>
      </c>
      <c r="G492" s="10">
        <v>21</v>
      </c>
      <c r="H492" s="10" t="s">
        <v>25</v>
      </c>
      <c r="I492" s="10" t="s">
        <v>90</v>
      </c>
      <c r="J492" s="10" t="s">
        <v>22</v>
      </c>
      <c r="K492" s="10" t="s">
        <v>23</v>
      </c>
      <c r="L492" s="10">
        <v>1790000</v>
      </c>
      <c r="M492" s="9" t="str">
        <f>+INDEX(index!$C$72:$C$79,MATCH(usda!$I492,index!$B$72:$B$79,0),1)</f>
        <v>Acres Planted</v>
      </c>
    </row>
    <row r="493" spans="1:13" hidden="1" x14ac:dyDescent="0.2">
      <c r="A493" s="10" t="s">
        <v>17</v>
      </c>
      <c r="B493" s="10">
        <v>2016</v>
      </c>
      <c r="C493" s="10" t="s">
        <v>18</v>
      </c>
      <c r="D493" s="10"/>
      <c r="E493" s="10" t="s">
        <v>63</v>
      </c>
      <c r="F493" s="10" t="s">
        <v>39</v>
      </c>
      <c r="G493" s="10">
        <v>22</v>
      </c>
      <c r="H493" s="10" t="s">
        <v>20</v>
      </c>
      <c r="I493" s="10" t="s">
        <v>88</v>
      </c>
      <c r="J493" s="10" t="s">
        <v>22</v>
      </c>
      <c r="K493" s="10" t="s">
        <v>23</v>
      </c>
      <c r="L493" s="10">
        <v>620000</v>
      </c>
      <c r="M493" s="9" t="str">
        <f>+INDEX(index!$C$72:$C$79,MATCH(usda!$I493,index!$B$72:$B$79,0),1)</f>
        <v>Acres Planted</v>
      </c>
    </row>
    <row r="494" spans="1:13" hidden="1" x14ac:dyDescent="0.2">
      <c r="A494" s="10" t="s">
        <v>17</v>
      </c>
      <c r="B494" s="10">
        <v>2016</v>
      </c>
      <c r="C494" s="10" t="s">
        <v>18</v>
      </c>
      <c r="D494" s="10"/>
      <c r="E494" s="10" t="s">
        <v>63</v>
      </c>
      <c r="F494" s="10" t="s">
        <v>39</v>
      </c>
      <c r="G494" s="10">
        <v>22</v>
      </c>
      <c r="H494" s="10" t="s">
        <v>25</v>
      </c>
      <c r="I494" s="10" t="s">
        <v>89</v>
      </c>
      <c r="J494" s="10" t="s">
        <v>22</v>
      </c>
      <c r="K494" s="10" t="s">
        <v>23</v>
      </c>
      <c r="L494" s="10">
        <v>1190000</v>
      </c>
      <c r="M494" s="9" t="str">
        <f>+INDEX(index!$C$72:$C$79,MATCH(usda!$I494,index!$B$72:$B$79,0),1)</f>
        <v>Acres Harvested</v>
      </c>
    </row>
    <row r="495" spans="1:13" hidden="1" x14ac:dyDescent="0.2">
      <c r="A495" s="10" t="s">
        <v>17</v>
      </c>
      <c r="B495" s="10">
        <v>2016</v>
      </c>
      <c r="C495" s="10" t="s">
        <v>18</v>
      </c>
      <c r="D495" s="10"/>
      <c r="E495" s="10" t="s">
        <v>63</v>
      </c>
      <c r="F495" s="10" t="s">
        <v>39</v>
      </c>
      <c r="G495" s="10">
        <v>22</v>
      </c>
      <c r="H495" s="10" t="s">
        <v>25</v>
      </c>
      <c r="I495" s="10" t="s">
        <v>90</v>
      </c>
      <c r="J495" s="10" t="s">
        <v>22</v>
      </c>
      <c r="K495" s="10" t="s">
        <v>23</v>
      </c>
      <c r="L495" s="10">
        <v>1230000</v>
      </c>
      <c r="M495" s="9" t="str">
        <f>+INDEX(index!$C$72:$C$79,MATCH(usda!$I495,index!$B$72:$B$79,0),1)</f>
        <v>Acres Planted</v>
      </c>
    </row>
    <row r="496" spans="1:13" hidden="1" x14ac:dyDescent="0.2">
      <c r="A496" s="10" t="s">
        <v>17</v>
      </c>
      <c r="B496" s="10">
        <v>2016</v>
      </c>
      <c r="C496" s="10" t="s">
        <v>18</v>
      </c>
      <c r="D496" s="10"/>
      <c r="E496" s="10" t="s">
        <v>63</v>
      </c>
      <c r="F496" s="10" t="s">
        <v>73</v>
      </c>
      <c r="G496" s="10">
        <v>23</v>
      </c>
      <c r="H496" s="10" t="s">
        <v>20</v>
      </c>
      <c r="I496" s="10" t="s">
        <v>88</v>
      </c>
      <c r="J496" s="10" t="s">
        <v>22</v>
      </c>
      <c r="K496" s="10" t="s">
        <v>23</v>
      </c>
      <c r="L496" s="10">
        <v>31000</v>
      </c>
      <c r="M496" s="9" t="str">
        <f>+INDEX(index!$C$72:$C$79,MATCH(usda!$I496,index!$B$72:$B$79,0),1)</f>
        <v>Acres Planted</v>
      </c>
    </row>
    <row r="497" spans="1:13" hidden="1" x14ac:dyDescent="0.2">
      <c r="A497" s="10" t="s">
        <v>17</v>
      </c>
      <c r="B497" s="10">
        <v>2016</v>
      </c>
      <c r="C497" s="10" t="s">
        <v>18</v>
      </c>
      <c r="D497" s="10"/>
      <c r="E497" s="10" t="s">
        <v>63</v>
      </c>
      <c r="F497" s="10" t="s">
        <v>40</v>
      </c>
      <c r="G497" s="10">
        <v>24</v>
      </c>
      <c r="H497" s="10" t="s">
        <v>20</v>
      </c>
      <c r="I497" s="10" t="s">
        <v>88</v>
      </c>
      <c r="J497" s="10" t="s">
        <v>22</v>
      </c>
      <c r="K497" s="10" t="s">
        <v>23</v>
      </c>
      <c r="L497" s="10">
        <v>460000</v>
      </c>
      <c r="M497" s="9" t="str">
        <f>+INDEX(index!$C$72:$C$79,MATCH(usda!$I497,index!$B$72:$B$79,0),1)</f>
        <v>Acres Planted</v>
      </c>
    </row>
    <row r="498" spans="1:13" hidden="1" x14ac:dyDescent="0.2">
      <c r="A498" s="10" t="s">
        <v>17</v>
      </c>
      <c r="B498" s="10">
        <v>2016</v>
      </c>
      <c r="C498" s="10" t="s">
        <v>18</v>
      </c>
      <c r="D498" s="10"/>
      <c r="E498" s="10" t="s">
        <v>63</v>
      </c>
      <c r="F498" s="10" t="s">
        <v>40</v>
      </c>
      <c r="G498" s="10">
        <v>24</v>
      </c>
      <c r="H498" s="10" t="s">
        <v>25</v>
      </c>
      <c r="I498" s="10" t="s">
        <v>89</v>
      </c>
      <c r="J498" s="10" t="s">
        <v>22</v>
      </c>
      <c r="K498" s="10" t="s">
        <v>23</v>
      </c>
      <c r="L498" s="10">
        <v>515000</v>
      </c>
      <c r="M498" s="9" t="str">
        <f>+INDEX(index!$C$72:$C$79,MATCH(usda!$I498,index!$B$72:$B$79,0),1)</f>
        <v>Acres Harvested</v>
      </c>
    </row>
    <row r="499" spans="1:13" hidden="1" x14ac:dyDescent="0.2">
      <c r="A499" s="10" t="s">
        <v>17</v>
      </c>
      <c r="B499" s="10">
        <v>2016</v>
      </c>
      <c r="C499" s="10" t="s">
        <v>18</v>
      </c>
      <c r="D499" s="10"/>
      <c r="E499" s="10" t="s">
        <v>63</v>
      </c>
      <c r="F499" s="10" t="s">
        <v>40</v>
      </c>
      <c r="G499" s="10">
        <v>24</v>
      </c>
      <c r="H499" s="10" t="s">
        <v>25</v>
      </c>
      <c r="I499" s="10" t="s">
        <v>90</v>
      </c>
      <c r="J499" s="10" t="s">
        <v>22</v>
      </c>
      <c r="K499" s="10" t="s">
        <v>23</v>
      </c>
      <c r="L499" s="10">
        <v>520000</v>
      </c>
      <c r="M499" s="9" t="str">
        <f>+INDEX(index!$C$72:$C$79,MATCH(usda!$I499,index!$B$72:$B$79,0),1)</f>
        <v>Acres Planted</v>
      </c>
    </row>
    <row r="500" spans="1:13" hidden="1" x14ac:dyDescent="0.2">
      <c r="A500" s="10" t="s">
        <v>17</v>
      </c>
      <c r="B500" s="10">
        <v>2016</v>
      </c>
      <c r="C500" s="10" t="s">
        <v>18</v>
      </c>
      <c r="D500" s="10"/>
      <c r="E500" s="10" t="s">
        <v>63</v>
      </c>
      <c r="F500" s="10" t="s">
        <v>74</v>
      </c>
      <c r="G500" s="10">
        <v>25</v>
      </c>
      <c r="H500" s="10" t="s">
        <v>20</v>
      </c>
      <c r="I500" s="10" t="s">
        <v>88</v>
      </c>
      <c r="J500" s="10" t="s">
        <v>22</v>
      </c>
      <c r="K500" s="10" t="s">
        <v>23</v>
      </c>
      <c r="L500" s="10">
        <v>16000</v>
      </c>
      <c r="M500" s="9" t="str">
        <f>+INDEX(index!$C$72:$C$79,MATCH(usda!$I500,index!$B$72:$B$79,0),1)</f>
        <v>Acres Planted</v>
      </c>
    </row>
    <row r="501" spans="1:13" hidden="1" x14ac:dyDescent="0.2">
      <c r="A501" s="10" t="s">
        <v>17</v>
      </c>
      <c r="B501" s="10">
        <v>2016</v>
      </c>
      <c r="C501" s="10" t="s">
        <v>18</v>
      </c>
      <c r="D501" s="10"/>
      <c r="E501" s="10" t="s">
        <v>63</v>
      </c>
      <c r="F501" s="10" t="s">
        <v>41</v>
      </c>
      <c r="G501" s="10">
        <v>26</v>
      </c>
      <c r="H501" s="10" t="s">
        <v>20</v>
      </c>
      <c r="I501" s="10" t="s">
        <v>88</v>
      </c>
      <c r="J501" s="10" t="s">
        <v>22</v>
      </c>
      <c r="K501" s="10" t="s">
        <v>23</v>
      </c>
      <c r="L501" s="10">
        <v>2400000</v>
      </c>
      <c r="M501" s="9" t="str">
        <f>+INDEX(index!$C$72:$C$79,MATCH(usda!$I501,index!$B$72:$B$79,0),1)</f>
        <v>Acres Planted</v>
      </c>
    </row>
    <row r="502" spans="1:13" hidden="1" x14ac:dyDescent="0.2">
      <c r="A502" s="10" t="s">
        <v>17</v>
      </c>
      <c r="B502" s="10">
        <v>2016</v>
      </c>
      <c r="C502" s="10" t="s">
        <v>18</v>
      </c>
      <c r="D502" s="10"/>
      <c r="E502" s="10" t="s">
        <v>63</v>
      </c>
      <c r="F502" s="10" t="s">
        <v>41</v>
      </c>
      <c r="G502" s="10">
        <v>26</v>
      </c>
      <c r="H502" s="10" t="s">
        <v>25</v>
      </c>
      <c r="I502" s="10" t="s">
        <v>89</v>
      </c>
      <c r="J502" s="10" t="s">
        <v>22</v>
      </c>
      <c r="K502" s="10" t="s">
        <v>23</v>
      </c>
      <c r="L502" s="10">
        <v>2060000</v>
      </c>
      <c r="M502" s="9" t="str">
        <f>+INDEX(index!$C$72:$C$79,MATCH(usda!$I502,index!$B$72:$B$79,0),1)</f>
        <v>Acres Harvested</v>
      </c>
    </row>
    <row r="503" spans="1:13" hidden="1" x14ac:dyDescent="0.2">
      <c r="A503" s="10" t="s">
        <v>17</v>
      </c>
      <c r="B503" s="10">
        <v>2016</v>
      </c>
      <c r="C503" s="10" t="s">
        <v>18</v>
      </c>
      <c r="D503" s="10"/>
      <c r="E503" s="10" t="s">
        <v>63</v>
      </c>
      <c r="F503" s="10" t="s">
        <v>41</v>
      </c>
      <c r="G503" s="10">
        <v>26</v>
      </c>
      <c r="H503" s="10" t="s">
        <v>25</v>
      </c>
      <c r="I503" s="10" t="s">
        <v>90</v>
      </c>
      <c r="J503" s="10" t="s">
        <v>22</v>
      </c>
      <c r="K503" s="10" t="s">
        <v>23</v>
      </c>
      <c r="L503" s="10">
        <v>2070000</v>
      </c>
      <c r="M503" s="9" t="str">
        <f>+INDEX(index!$C$72:$C$79,MATCH(usda!$I503,index!$B$72:$B$79,0),1)</f>
        <v>Acres Planted</v>
      </c>
    </row>
    <row r="504" spans="1:13" hidden="1" x14ac:dyDescent="0.2">
      <c r="A504" s="10" t="s">
        <v>17</v>
      </c>
      <c r="B504" s="10">
        <v>2016</v>
      </c>
      <c r="C504" s="10" t="s">
        <v>18</v>
      </c>
      <c r="D504" s="10"/>
      <c r="E504" s="10" t="s">
        <v>63</v>
      </c>
      <c r="F504" s="10" t="s">
        <v>42</v>
      </c>
      <c r="G504" s="10">
        <v>27</v>
      </c>
      <c r="H504" s="10" t="s">
        <v>20</v>
      </c>
      <c r="I504" s="10" t="s">
        <v>88</v>
      </c>
      <c r="J504" s="10" t="s">
        <v>22</v>
      </c>
      <c r="K504" s="10" t="s">
        <v>23</v>
      </c>
      <c r="L504" s="10">
        <v>8450000</v>
      </c>
      <c r="M504" s="9" t="str">
        <f>+INDEX(index!$C$72:$C$79,MATCH(usda!$I504,index!$B$72:$B$79,0),1)</f>
        <v>Acres Planted</v>
      </c>
    </row>
    <row r="505" spans="1:13" hidden="1" x14ac:dyDescent="0.2">
      <c r="A505" s="10" t="s">
        <v>17</v>
      </c>
      <c r="B505" s="10">
        <v>2016</v>
      </c>
      <c r="C505" s="10" t="s">
        <v>18</v>
      </c>
      <c r="D505" s="10"/>
      <c r="E505" s="10" t="s">
        <v>63</v>
      </c>
      <c r="F505" s="10" t="s">
        <v>42</v>
      </c>
      <c r="G505" s="10">
        <v>27</v>
      </c>
      <c r="H505" s="10" t="s">
        <v>25</v>
      </c>
      <c r="I505" s="10" t="s">
        <v>89</v>
      </c>
      <c r="J505" s="10" t="s">
        <v>22</v>
      </c>
      <c r="K505" s="10" t="s">
        <v>23</v>
      </c>
      <c r="L505" s="10">
        <v>7490000</v>
      </c>
      <c r="M505" s="9" t="str">
        <f>+INDEX(index!$C$72:$C$79,MATCH(usda!$I505,index!$B$72:$B$79,0),1)</f>
        <v>Acres Harvested</v>
      </c>
    </row>
    <row r="506" spans="1:13" hidden="1" x14ac:dyDescent="0.2">
      <c r="A506" s="10" t="s">
        <v>17</v>
      </c>
      <c r="B506" s="10">
        <v>2016</v>
      </c>
      <c r="C506" s="10" t="s">
        <v>18</v>
      </c>
      <c r="D506" s="10"/>
      <c r="E506" s="10" t="s">
        <v>63</v>
      </c>
      <c r="F506" s="10" t="s">
        <v>42</v>
      </c>
      <c r="G506" s="10">
        <v>27</v>
      </c>
      <c r="H506" s="10" t="s">
        <v>25</v>
      </c>
      <c r="I506" s="10" t="s">
        <v>90</v>
      </c>
      <c r="J506" s="10" t="s">
        <v>22</v>
      </c>
      <c r="K506" s="10" t="s">
        <v>23</v>
      </c>
      <c r="L506" s="10">
        <v>7550000</v>
      </c>
      <c r="M506" s="9" t="str">
        <f>+INDEX(index!$C$72:$C$79,MATCH(usda!$I506,index!$B$72:$B$79,0),1)</f>
        <v>Acres Planted</v>
      </c>
    </row>
    <row r="507" spans="1:13" hidden="1" x14ac:dyDescent="0.2">
      <c r="A507" s="10" t="s">
        <v>17</v>
      </c>
      <c r="B507" s="10">
        <v>2016</v>
      </c>
      <c r="C507" s="10" t="s">
        <v>18</v>
      </c>
      <c r="D507" s="10"/>
      <c r="E507" s="10" t="s">
        <v>63</v>
      </c>
      <c r="F507" s="10" t="s">
        <v>43</v>
      </c>
      <c r="G507" s="10">
        <v>28</v>
      </c>
      <c r="H507" s="10" t="s">
        <v>20</v>
      </c>
      <c r="I507" s="10" t="s">
        <v>88</v>
      </c>
      <c r="J507" s="10" t="s">
        <v>22</v>
      </c>
      <c r="K507" s="10" t="s">
        <v>23</v>
      </c>
      <c r="L507" s="10">
        <v>750000</v>
      </c>
      <c r="M507" s="9" t="str">
        <f>+INDEX(index!$C$72:$C$79,MATCH(usda!$I507,index!$B$72:$B$79,0),1)</f>
        <v>Acres Planted</v>
      </c>
    </row>
    <row r="508" spans="1:13" hidden="1" x14ac:dyDescent="0.2">
      <c r="A508" s="10" t="s">
        <v>17</v>
      </c>
      <c r="B508" s="10">
        <v>2016</v>
      </c>
      <c r="C508" s="10" t="s">
        <v>18</v>
      </c>
      <c r="D508" s="10"/>
      <c r="E508" s="10" t="s">
        <v>63</v>
      </c>
      <c r="F508" s="10" t="s">
        <v>43</v>
      </c>
      <c r="G508" s="10">
        <v>28</v>
      </c>
      <c r="H508" s="10" t="s">
        <v>25</v>
      </c>
      <c r="I508" s="10" t="s">
        <v>89</v>
      </c>
      <c r="J508" s="10" t="s">
        <v>22</v>
      </c>
      <c r="K508" s="10" t="s">
        <v>23</v>
      </c>
      <c r="L508" s="10">
        <v>2020000</v>
      </c>
      <c r="M508" s="9" t="str">
        <f>+INDEX(index!$C$72:$C$79,MATCH(usda!$I508,index!$B$72:$B$79,0),1)</f>
        <v>Acres Harvested</v>
      </c>
    </row>
    <row r="509" spans="1:13" hidden="1" x14ac:dyDescent="0.2">
      <c r="A509" s="10" t="s">
        <v>17</v>
      </c>
      <c r="B509" s="10">
        <v>2016</v>
      </c>
      <c r="C509" s="10" t="s">
        <v>18</v>
      </c>
      <c r="D509" s="10"/>
      <c r="E509" s="10" t="s">
        <v>63</v>
      </c>
      <c r="F509" s="10" t="s">
        <v>43</v>
      </c>
      <c r="G509" s="10">
        <v>28</v>
      </c>
      <c r="H509" s="10" t="s">
        <v>25</v>
      </c>
      <c r="I509" s="10" t="s">
        <v>90</v>
      </c>
      <c r="J509" s="10" t="s">
        <v>22</v>
      </c>
      <c r="K509" s="10" t="s">
        <v>23</v>
      </c>
      <c r="L509" s="10">
        <v>2040000</v>
      </c>
      <c r="M509" s="9" t="str">
        <f>+INDEX(index!$C$72:$C$79,MATCH(usda!$I509,index!$B$72:$B$79,0),1)</f>
        <v>Acres Planted</v>
      </c>
    </row>
    <row r="510" spans="1:13" hidden="1" x14ac:dyDescent="0.2">
      <c r="A510" s="10" t="s">
        <v>17</v>
      </c>
      <c r="B510" s="10">
        <v>2016</v>
      </c>
      <c r="C510" s="10" t="s">
        <v>18</v>
      </c>
      <c r="D510" s="10"/>
      <c r="E510" s="10" t="s">
        <v>63</v>
      </c>
      <c r="F510" s="10" t="s">
        <v>44</v>
      </c>
      <c r="G510" s="10">
        <v>29</v>
      </c>
      <c r="H510" s="10" t="s">
        <v>20</v>
      </c>
      <c r="I510" s="10" t="s">
        <v>88</v>
      </c>
      <c r="J510" s="10" t="s">
        <v>22</v>
      </c>
      <c r="K510" s="10" t="s">
        <v>23</v>
      </c>
      <c r="L510" s="10">
        <v>3650000</v>
      </c>
      <c r="M510" s="9" t="str">
        <f>+INDEX(index!$C$72:$C$79,MATCH(usda!$I510,index!$B$72:$B$79,0),1)</f>
        <v>Acres Planted</v>
      </c>
    </row>
    <row r="511" spans="1:13" hidden="1" x14ac:dyDescent="0.2">
      <c r="A511" s="10" t="s">
        <v>17</v>
      </c>
      <c r="B511" s="10">
        <v>2016</v>
      </c>
      <c r="C511" s="10" t="s">
        <v>18</v>
      </c>
      <c r="D511" s="10"/>
      <c r="E511" s="10" t="s">
        <v>63</v>
      </c>
      <c r="F511" s="10" t="s">
        <v>44</v>
      </c>
      <c r="G511" s="10">
        <v>29</v>
      </c>
      <c r="H511" s="10" t="s">
        <v>25</v>
      </c>
      <c r="I511" s="10" t="s">
        <v>89</v>
      </c>
      <c r="J511" s="10" t="s">
        <v>22</v>
      </c>
      <c r="K511" s="10" t="s">
        <v>23</v>
      </c>
      <c r="L511" s="10">
        <v>5540000</v>
      </c>
      <c r="M511" s="9" t="str">
        <f>+INDEX(index!$C$72:$C$79,MATCH(usda!$I511,index!$B$72:$B$79,0),1)</f>
        <v>Acres Harvested</v>
      </c>
    </row>
    <row r="512" spans="1:13" hidden="1" x14ac:dyDescent="0.2">
      <c r="A512" s="10" t="s">
        <v>17</v>
      </c>
      <c r="B512" s="10">
        <v>2016</v>
      </c>
      <c r="C512" s="10" t="s">
        <v>18</v>
      </c>
      <c r="D512" s="10"/>
      <c r="E512" s="10" t="s">
        <v>63</v>
      </c>
      <c r="F512" s="10" t="s">
        <v>44</v>
      </c>
      <c r="G512" s="10">
        <v>29</v>
      </c>
      <c r="H512" s="10" t="s">
        <v>25</v>
      </c>
      <c r="I512" s="10" t="s">
        <v>90</v>
      </c>
      <c r="J512" s="10" t="s">
        <v>22</v>
      </c>
      <c r="K512" s="10" t="s">
        <v>23</v>
      </c>
      <c r="L512" s="10">
        <v>5600000</v>
      </c>
      <c r="M512" s="9" t="str">
        <f>+INDEX(index!$C$72:$C$79,MATCH(usda!$I512,index!$B$72:$B$79,0),1)</f>
        <v>Acres Planted</v>
      </c>
    </row>
    <row r="513" spans="1:13" hidden="1" x14ac:dyDescent="0.2">
      <c r="A513" s="10" t="s">
        <v>17</v>
      </c>
      <c r="B513" s="10">
        <v>2016</v>
      </c>
      <c r="C513" s="10" t="s">
        <v>18</v>
      </c>
      <c r="D513" s="10"/>
      <c r="E513" s="10" t="s">
        <v>63</v>
      </c>
      <c r="F513" s="10" t="s">
        <v>66</v>
      </c>
      <c r="G513" s="10">
        <v>30</v>
      </c>
      <c r="H513" s="10" t="s">
        <v>20</v>
      </c>
      <c r="I513" s="10" t="s">
        <v>88</v>
      </c>
      <c r="J513" s="10" t="s">
        <v>22</v>
      </c>
      <c r="K513" s="10" t="s">
        <v>23</v>
      </c>
      <c r="L513" s="10">
        <v>115000</v>
      </c>
      <c r="M513" s="9" t="str">
        <f>+INDEX(index!$C$72:$C$79,MATCH(usda!$I513,index!$B$72:$B$79,0),1)</f>
        <v>Acres Planted</v>
      </c>
    </row>
    <row r="514" spans="1:13" hidden="1" x14ac:dyDescent="0.2">
      <c r="A514" s="10" t="s">
        <v>17</v>
      </c>
      <c r="B514" s="10">
        <v>2016</v>
      </c>
      <c r="C514" s="10" t="s">
        <v>18</v>
      </c>
      <c r="D514" s="10"/>
      <c r="E514" s="10" t="s">
        <v>63</v>
      </c>
      <c r="F514" s="10" t="s">
        <v>45</v>
      </c>
      <c r="G514" s="10">
        <v>31</v>
      </c>
      <c r="H514" s="10" t="s">
        <v>20</v>
      </c>
      <c r="I514" s="10" t="s">
        <v>88</v>
      </c>
      <c r="J514" s="10" t="s">
        <v>22</v>
      </c>
      <c r="K514" s="10" t="s">
        <v>23</v>
      </c>
      <c r="L514" s="10">
        <v>9850000</v>
      </c>
      <c r="M514" s="9" t="str">
        <f>+INDEX(index!$C$72:$C$79,MATCH(usda!$I514,index!$B$72:$B$79,0),1)</f>
        <v>Acres Planted</v>
      </c>
    </row>
    <row r="515" spans="1:13" hidden="1" x14ac:dyDescent="0.2">
      <c r="A515" s="10" t="s">
        <v>17</v>
      </c>
      <c r="B515" s="10">
        <v>2016</v>
      </c>
      <c r="C515" s="10" t="s">
        <v>18</v>
      </c>
      <c r="D515" s="10"/>
      <c r="E515" s="10" t="s">
        <v>63</v>
      </c>
      <c r="F515" s="10" t="s">
        <v>45</v>
      </c>
      <c r="G515" s="10">
        <v>31</v>
      </c>
      <c r="H515" s="10" t="s">
        <v>25</v>
      </c>
      <c r="I515" s="10" t="s">
        <v>89</v>
      </c>
      <c r="J515" s="10" t="s">
        <v>22</v>
      </c>
      <c r="K515" s="10" t="s">
        <v>23</v>
      </c>
      <c r="L515" s="10">
        <v>5150000</v>
      </c>
      <c r="M515" s="9" t="str">
        <f>+INDEX(index!$C$72:$C$79,MATCH(usda!$I515,index!$B$72:$B$79,0),1)</f>
        <v>Acres Harvested</v>
      </c>
    </row>
    <row r="516" spans="1:13" hidden="1" x14ac:dyDescent="0.2">
      <c r="A516" s="10" t="s">
        <v>17</v>
      </c>
      <c r="B516" s="10">
        <v>2016</v>
      </c>
      <c r="C516" s="10" t="s">
        <v>18</v>
      </c>
      <c r="D516" s="10"/>
      <c r="E516" s="10" t="s">
        <v>63</v>
      </c>
      <c r="F516" s="10" t="s">
        <v>45</v>
      </c>
      <c r="G516" s="10">
        <v>31</v>
      </c>
      <c r="H516" s="10" t="s">
        <v>25</v>
      </c>
      <c r="I516" s="10" t="s">
        <v>90</v>
      </c>
      <c r="J516" s="10" t="s">
        <v>22</v>
      </c>
      <c r="K516" s="10" t="s">
        <v>23</v>
      </c>
      <c r="L516" s="10">
        <v>5200000</v>
      </c>
      <c r="M516" s="9" t="str">
        <f>+INDEX(index!$C$72:$C$79,MATCH(usda!$I516,index!$B$72:$B$79,0),1)</f>
        <v>Acres Planted</v>
      </c>
    </row>
    <row r="517" spans="1:13" hidden="1" x14ac:dyDescent="0.2">
      <c r="A517" s="10" t="s">
        <v>17</v>
      </c>
      <c r="B517" s="10">
        <v>2016</v>
      </c>
      <c r="C517" s="10" t="s">
        <v>18</v>
      </c>
      <c r="D517" s="10"/>
      <c r="E517" s="10" t="s">
        <v>63</v>
      </c>
      <c r="F517" s="10" t="s">
        <v>75</v>
      </c>
      <c r="G517" s="10">
        <v>32</v>
      </c>
      <c r="H517" s="10" t="s">
        <v>20</v>
      </c>
      <c r="I517" s="10" t="s">
        <v>88</v>
      </c>
      <c r="J517" s="10" t="s">
        <v>22</v>
      </c>
      <c r="K517" s="10" t="s">
        <v>23</v>
      </c>
      <c r="L517" s="10">
        <v>11000</v>
      </c>
      <c r="M517" s="9" t="str">
        <f>+INDEX(index!$C$72:$C$79,MATCH(usda!$I517,index!$B$72:$B$79,0),1)</f>
        <v>Acres Planted</v>
      </c>
    </row>
    <row r="518" spans="1:13" hidden="1" x14ac:dyDescent="0.2">
      <c r="A518" s="10" t="s">
        <v>17</v>
      </c>
      <c r="B518" s="10">
        <v>2016</v>
      </c>
      <c r="C518" s="10" t="s">
        <v>18</v>
      </c>
      <c r="D518" s="10"/>
      <c r="E518" s="10" t="s">
        <v>63</v>
      </c>
      <c r="F518" s="10" t="s">
        <v>76</v>
      </c>
      <c r="G518" s="10">
        <v>33</v>
      </c>
      <c r="H518" s="10" t="s">
        <v>20</v>
      </c>
      <c r="I518" s="10" t="s">
        <v>88</v>
      </c>
      <c r="J518" s="10" t="s">
        <v>22</v>
      </c>
      <c r="K518" s="10" t="s">
        <v>23</v>
      </c>
      <c r="L518" s="10">
        <v>15000</v>
      </c>
      <c r="M518" s="9" t="str">
        <f>+INDEX(index!$C$72:$C$79,MATCH(usda!$I518,index!$B$72:$B$79,0),1)</f>
        <v>Acres Planted</v>
      </c>
    </row>
    <row r="519" spans="1:13" hidden="1" x14ac:dyDescent="0.2">
      <c r="A519" s="10" t="s">
        <v>17</v>
      </c>
      <c r="B519" s="10">
        <v>2016</v>
      </c>
      <c r="C519" s="10" t="s">
        <v>18</v>
      </c>
      <c r="D519" s="10"/>
      <c r="E519" s="10" t="s">
        <v>63</v>
      </c>
      <c r="F519" s="10" t="s">
        <v>46</v>
      </c>
      <c r="G519" s="10">
        <v>34</v>
      </c>
      <c r="H519" s="10" t="s">
        <v>20</v>
      </c>
      <c r="I519" s="10" t="s">
        <v>88</v>
      </c>
      <c r="J519" s="10" t="s">
        <v>22</v>
      </c>
      <c r="K519" s="10" t="s">
        <v>23</v>
      </c>
      <c r="L519" s="10">
        <v>80000</v>
      </c>
      <c r="M519" s="9" t="str">
        <f>+INDEX(index!$C$72:$C$79,MATCH(usda!$I519,index!$B$72:$B$79,0),1)</f>
        <v>Acres Planted</v>
      </c>
    </row>
    <row r="520" spans="1:13" hidden="1" x14ac:dyDescent="0.2">
      <c r="A520" s="10" t="s">
        <v>17</v>
      </c>
      <c r="B520" s="10">
        <v>2016</v>
      </c>
      <c r="C520" s="10" t="s">
        <v>18</v>
      </c>
      <c r="D520" s="10"/>
      <c r="E520" s="10" t="s">
        <v>63</v>
      </c>
      <c r="F520" s="10" t="s">
        <v>46</v>
      </c>
      <c r="G520" s="10">
        <v>34</v>
      </c>
      <c r="H520" s="10" t="s">
        <v>25</v>
      </c>
      <c r="I520" s="10" t="s">
        <v>89</v>
      </c>
      <c r="J520" s="10" t="s">
        <v>22</v>
      </c>
      <c r="K520" s="10" t="s">
        <v>23</v>
      </c>
      <c r="L520" s="10">
        <v>98000</v>
      </c>
      <c r="M520" s="9" t="str">
        <f>+INDEX(index!$C$72:$C$79,MATCH(usda!$I520,index!$B$72:$B$79,0),1)</f>
        <v>Acres Harvested</v>
      </c>
    </row>
    <row r="521" spans="1:13" hidden="1" x14ac:dyDescent="0.2">
      <c r="A521" s="10" t="s">
        <v>17</v>
      </c>
      <c r="B521" s="10">
        <v>2016</v>
      </c>
      <c r="C521" s="10" t="s">
        <v>18</v>
      </c>
      <c r="D521" s="10"/>
      <c r="E521" s="10" t="s">
        <v>63</v>
      </c>
      <c r="F521" s="10" t="s">
        <v>46</v>
      </c>
      <c r="G521" s="10">
        <v>34</v>
      </c>
      <c r="H521" s="10" t="s">
        <v>25</v>
      </c>
      <c r="I521" s="10" t="s">
        <v>90</v>
      </c>
      <c r="J521" s="10" t="s">
        <v>22</v>
      </c>
      <c r="K521" s="10" t="s">
        <v>23</v>
      </c>
      <c r="L521" s="10">
        <v>100000</v>
      </c>
      <c r="M521" s="9" t="str">
        <f>+INDEX(index!$C$72:$C$79,MATCH(usda!$I521,index!$B$72:$B$79,0),1)</f>
        <v>Acres Planted</v>
      </c>
    </row>
    <row r="522" spans="1:13" hidden="1" x14ac:dyDescent="0.2">
      <c r="A522" s="10" t="s">
        <v>17</v>
      </c>
      <c r="B522" s="10">
        <v>2016</v>
      </c>
      <c r="C522" s="10" t="s">
        <v>18</v>
      </c>
      <c r="D522" s="10"/>
      <c r="E522" s="10" t="s">
        <v>63</v>
      </c>
      <c r="F522" s="10" t="s">
        <v>67</v>
      </c>
      <c r="G522" s="10">
        <v>35</v>
      </c>
      <c r="H522" s="10" t="s">
        <v>20</v>
      </c>
      <c r="I522" s="10" t="s">
        <v>88</v>
      </c>
      <c r="J522" s="10" t="s">
        <v>22</v>
      </c>
      <c r="K522" s="10" t="s">
        <v>23</v>
      </c>
      <c r="L522" s="10">
        <v>120000</v>
      </c>
      <c r="M522" s="9" t="str">
        <f>+INDEX(index!$C$72:$C$79,MATCH(usda!$I522,index!$B$72:$B$79,0),1)</f>
        <v>Acres Planted</v>
      </c>
    </row>
    <row r="523" spans="1:13" hidden="1" x14ac:dyDescent="0.2">
      <c r="A523" s="10" t="s">
        <v>17</v>
      </c>
      <c r="B523" s="10">
        <v>2016</v>
      </c>
      <c r="C523" s="10" t="s">
        <v>18</v>
      </c>
      <c r="D523" s="10"/>
      <c r="E523" s="10" t="s">
        <v>63</v>
      </c>
      <c r="F523" s="10" t="s">
        <v>47</v>
      </c>
      <c r="G523" s="10">
        <v>36</v>
      </c>
      <c r="H523" s="10" t="s">
        <v>20</v>
      </c>
      <c r="I523" s="10" t="s">
        <v>88</v>
      </c>
      <c r="J523" s="10" t="s">
        <v>22</v>
      </c>
      <c r="K523" s="10" t="s">
        <v>23</v>
      </c>
      <c r="L523" s="10">
        <v>1100000</v>
      </c>
      <c r="M523" s="9" t="str">
        <f>+INDEX(index!$C$72:$C$79,MATCH(usda!$I523,index!$B$72:$B$79,0),1)</f>
        <v>Acres Planted</v>
      </c>
    </row>
    <row r="524" spans="1:13" hidden="1" x14ac:dyDescent="0.2">
      <c r="A524" s="10" t="s">
        <v>17</v>
      </c>
      <c r="B524" s="10">
        <v>2016</v>
      </c>
      <c r="C524" s="10" t="s">
        <v>18</v>
      </c>
      <c r="D524" s="10"/>
      <c r="E524" s="10" t="s">
        <v>63</v>
      </c>
      <c r="F524" s="10" t="s">
        <v>47</v>
      </c>
      <c r="G524" s="10">
        <v>36</v>
      </c>
      <c r="H524" s="10" t="s">
        <v>25</v>
      </c>
      <c r="I524" s="10" t="s">
        <v>89</v>
      </c>
      <c r="J524" s="10" t="s">
        <v>22</v>
      </c>
      <c r="K524" s="10" t="s">
        <v>23</v>
      </c>
      <c r="L524" s="10">
        <v>320000</v>
      </c>
      <c r="M524" s="9" t="str">
        <f>+INDEX(index!$C$72:$C$79,MATCH(usda!$I524,index!$B$72:$B$79,0),1)</f>
        <v>Acres Harvested</v>
      </c>
    </row>
    <row r="525" spans="1:13" hidden="1" x14ac:dyDescent="0.2">
      <c r="A525" s="10" t="s">
        <v>17</v>
      </c>
      <c r="B525" s="10">
        <v>2016</v>
      </c>
      <c r="C525" s="10" t="s">
        <v>18</v>
      </c>
      <c r="D525" s="10"/>
      <c r="E525" s="10" t="s">
        <v>63</v>
      </c>
      <c r="F525" s="10" t="s">
        <v>47</v>
      </c>
      <c r="G525" s="10">
        <v>36</v>
      </c>
      <c r="H525" s="10" t="s">
        <v>25</v>
      </c>
      <c r="I525" s="10" t="s">
        <v>90</v>
      </c>
      <c r="J525" s="10" t="s">
        <v>22</v>
      </c>
      <c r="K525" s="10" t="s">
        <v>23</v>
      </c>
      <c r="L525" s="10">
        <v>330000</v>
      </c>
      <c r="M525" s="9" t="str">
        <f>+INDEX(index!$C$72:$C$79,MATCH(usda!$I525,index!$B$72:$B$79,0),1)</f>
        <v>Acres Planted</v>
      </c>
    </row>
    <row r="526" spans="1:13" hidden="1" x14ac:dyDescent="0.2">
      <c r="A526" s="10" t="s">
        <v>17</v>
      </c>
      <c r="B526" s="10">
        <v>2016</v>
      </c>
      <c r="C526" s="10" t="s">
        <v>18</v>
      </c>
      <c r="D526" s="10"/>
      <c r="E526" s="10" t="s">
        <v>63</v>
      </c>
      <c r="F526" s="10" t="s">
        <v>48</v>
      </c>
      <c r="G526" s="10">
        <v>37</v>
      </c>
      <c r="H526" s="10" t="s">
        <v>20</v>
      </c>
      <c r="I526" s="10" t="s">
        <v>88</v>
      </c>
      <c r="J526" s="10" t="s">
        <v>22</v>
      </c>
      <c r="K526" s="10" t="s">
        <v>23</v>
      </c>
      <c r="L526" s="10">
        <v>1000000</v>
      </c>
      <c r="M526" s="9" t="str">
        <f>+INDEX(index!$C$72:$C$79,MATCH(usda!$I526,index!$B$72:$B$79,0),1)</f>
        <v>Acres Planted</v>
      </c>
    </row>
    <row r="527" spans="1:13" hidden="1" x14ac:dyDescent="0.2">
      <c r="A527" s="10" t="s">
        <v>17</v>
      </c>
      <c r="B527" s="10">
        <v>2016</v>
      </c>
      <c r="C527" s="10" t="s">
        <v>18</v>
      </c>
      <c r="D527" s="10"/>
      <c r="E527" s="10" t="s">
        <v>63</v>
      </c>
      <c r="F527" s="10" t="s">
        <v>48</v>
      </c>
      <c r="G527" s="10">
        <v>37</v>
      </c>
      <c r="H527" s="10" t="s">
        <v>25</v>
      </c>
      <c r="I527" s="10" t="s">
        <v>89</v>
      </c>
      <c r="J527" s="10" t="s">
        <v>22</v>
      </c>
      <c r="K527" s="10" t="s">
        <v>23</v>
      </c>
      <c r="L527" s="10">
        <v>1660000</v>
      </c>
      <c r="M527" s="9" t="str">
        <f>+INDEX(index!$C$72:$C$79,MATCH(usda!$I527,index!$B$72:$B$79,0),1)</f>
        <v>Acres Harvested</v>
      </c>
    </row>
    <row r="528" spans="1:13" hidden="1" x14ac:dyDescent="0.2">
      <c r="A528" s="10" t="s">
        <v>17</v>
      </c>
      <c r="B528" s="10">
        <v>2016</v>
      </c>
      <c r="C528" s="10" t="s">
        <v>18</v>
      </c>
      <c r="D528" s="10"/>
      <c r="E528" s="10" t="s">
        <v>63</v>
      </c>
      <c r="F528" s="10" t="s">
        <v>48</v>
      </c>
      <c r="G528" s="10">
        <v>37</v>
      </c>
      <c r="H528" s="10" t="s">
        <v>25</v>
      </c>
      <c r="I528" s="10" t="s">
        <v>90</v>
      </c>
      <c r="J528" s="10" t="s">
        <v>22</v>
      </c>
      <c r="K528" s="10" t="s">
        <v>23</v>
      </c>
      <c r="L528" s="10">
        <v>1690000</v>
      </c>
      <c r="M528" s="9" t="str">
        <f>+INDEX(index!$C$72:$C$79,MATCH(usda!$I528,index!$B$72:$B$79,0),1)</f>
        <v>Acres Planted</v>
      </c>
    </row>
    <row r="529" spans="1:13" hidden="1" x14ac:dyDescent="0.2">
      <c r="A529" s="10" t="s">
        <v>17</v>
      </c>
      <c r="B529" s="10">
        <v>2016</v>
      </c>
      <c r="C529" s="10" t="s">
        <v>18</v>
      </c>
      <c r="D529" s="10"/>
      <c r="E529" s="10" t="s">
        <v>63</v>
      </c>
      <c r="F529" s="10" t="s">
        <v>49</v>
      </c>
      <c r="G529" s="10">
        <v>38</v>
      </c>
      <c r="H529" s="10" t="s">
        <v>20</v>
      </c>
      <c r="I529" s="10" t="s">
        <v>88</v>
      </c>
      <c r="J529" s="10" t="s">
        <v>22</v>
      </c>
      <c r="K529" s="10" t="s">
        <v>23</v>
      </c>
      <c r="L529" s="10">
        <v>3450000</v>
      </c>
      <c r="M529" s="9" t="str">
        <f>+INDEX(index!$C$72:$C$79,MATCH(usda!$I529,index!$B$72:$B$79,0),1)</f>
        <v>Acres Planted</v>
      </c>
    </row>
    <row r="530" spans="1:13" hidden="1" x14ac:dyDescent="0.2">
      <c r="A530" s="10" t="s">
        <v>17</v>
      </c>
      <c r="B530" s="10">
        <v>2016</v>
      </c>
      <c r="C530" s="10" t="s">
        <v>18</v>
      </c>
      <c r="D530" s="10"/>
      <c r="E530" s="10" t="s">
        <v>63</v>
      </c>
      <c r="F530" s="10" t="s">
        <v>49</v>
      </c>
      <c r="G530" s="10">
        <v>38</v>
      </c>
      <c r="H530" s="10" t="s">
        <v>25</v>
      </c>
      <c r="I530" s="10" t="s">
        <v>89</v>
      </c>
      <c r="J530" s="10" t="s">
        <v>22</v>
      </c>
      <c r="K530" s="10" t="s">
        <v>23</v>
      </c>
      <c r="L530" s="10">
        <v>5990000</v>
      </c>
      <c r="M530" s="9" t="str">
        <f>+INDEX(index!$C$72:$C$79,MATCH(usda!$I530,index!$B$72:$B$79,0),1)</f>
        <v>Acres Harvested</v>
      </c>
    </row>
    <row r="531" spans="1:13" hidden="1" x14ac:dyDescent="0.2">
      <c r="A531" s="10" t="s">
        <v>17</v>
      </c>
      <c r="B531" s="10">
        <v>2016</v>
      </c>
      <c r="C531" s="10" t="s">
        <v>18</v>
      </c>
      <c r="D531" s="10"/>
      <c r="E531" s="10" t="s">
        <v>63</v>
      </c>
      <c r="F531" s="10" t="s">
        <v>49</v>
      </c>
      <c r="G531" s="10">
        <v>38</v>
      </c>
      <c r="H531" s="10" t="s">
        <v>25</v>
      </c>
      <c r="I531" s="10" t="s">
        <v>90</v>
      </c>
      <c r="J531" s="10" t="s">
        <v>22</v>
      </c>
      <c r="K531" s="10" t="s">
        <v>23</v>
      </c>
      <c r="L531" s="10">
        <v>6050000</v>
      </c>
      <c r="M531" s="9" t="str">
        <f>+INDEX(index!$C$72:$C$79,MATCH(usda!$I531,index!$B$72:$B$79,0),1)</f>
        <v>Acres Planted</v>
      </c>
    </row>
    <row r="532" spans="1:13" hidden="1" x14ac:dyDescent="0.2">
      <c r="A532" s="10" t="s">
        <v>17</v>
      </c>
      <c r="B532" s="10">
        <v>2016</v>
      </c>
      <c r="C532" s="10" t="s">
        <v>18</v>
      </c>
      <c r="D532" s="10"/>
      <c r="E532" s="10" t="s">
        <v>63</v>
      </c>
      <c r="F532" s="10" t="s">
        <v>50</v>
      </c>
      <c r="G532" s="10">
        <v>39</v>
      </c>
      <c r="H532" s="10" t="s">
        <v>20</v>
      </c>
      <c r="I532" s="10" t="s">
        <v>88</v>
      </c>
      <c r="J532" s="10" t="s">
        <v>22</v>
      </c>
      <c r="K532" s="10" t="s">
        <v>23</v>
      </c>
      <c r="L532" s="10">
        <v>3550000</v>
      </c>
      <c r="M532" s="9" t="str">
        <f>+INDEX(index!$C$72:$C$79,MATCH(usda!$I532,index!$B$72:$B$79,0),1)</f>
        <v>Acres Planted</v>
      </c>
    </row>
    <row r="533" spans="1:13" hidden="1" x14ac:dyDescent="0.2">
      <c r="A533" s="10" t="s">
        <v>17</v>
      </c>
      <c r="B533" s="10">
        <v>2016</v>
      </c>
      <c r="C533" s="10" t="s">
        <v>18</v>
      </c>
      <c r="D533" s="10"/>
      <c r="E533" s="10" t="s">
        <v>63</v>
      </c>
      <c r="F533" s="10" t="s">
        <v>50</v>
      </c>
      <c r="G533" s="10">
        <v>39</v>
      </c>
      <c r="H533" s="10" t="s">
        <v>25</v>
      </c>
      <c r="I533" s="10" t="s">
        <v>89</v>
      </c>
      <c r="J533" s="10" t="s">
        <v>22</v>
      </c>
      <c r="K533" s="10" t="s">
        <v>23</v>
      </c>
      <c r="L533" s="10">
        <v>4840000</v>
      </c>
      <c r="M533" s="9" t="str">
        <f>+INDEX(index!$C$72:$C$79,MATCH(usda!$I533,index!$B$72:$B$79,0),1)</f>
        <v>Acres Harvested</v>
      </c>
    </row>
    <row r="534" spans="1:13" hidden="1" x14ac:dyDescent="0.2">
      <c r="A534" s="10" t="s">
        <v>17</v>
      </c>
      <c r="B534" s="10">
        <v>2016</v>
      </c>
      <c r="C534" s="10" t="s">
        <v>18</v>
      </c>
      <c r="D534" s="10"/>
      <c r="E534" s="10" t="s">
        <v>63</v>
      </c>
      <c r="F534" s="10" t="s">
        <v>50</v>
      </c>
      <c r="G534" s="10">
        <v>39</v>
      </c>
      <c r="H534" s="10" t="s">
        <v>25</v>
      </c>
      <c r="I534" s="10" t="s">
        <v>90</v>
      </c>
      <c r="J534" s="10" t="s">
        <v>22</v>
      </c>
      <c r="K534" s="10" t="s">
        <v>23</v>
      </c>
      <c r="L534" s="10">
        <v>4850000</v>
      </c>
      <c r="M534" s="9" t="str">
        <f>+INDEX(index!$C$72:$C$79,MATCH(usda!$I534,index!$B$72:$B$79,0),1)</f>
        <v>Acres Planted</v>
      </c>
    </row>
    <row r="535" spans="1:13" hidden="1" x14ac:dyDescent="0.2">
      <c r="A535" s="10" t="s">
        <v>17</v>
      </c>
      <c r="B535" s="10">
        <v>2016</v>
      </c>
      <c r="C535" s="10" t="s">
        <v>18</v>
      </c>
      <c r="D535" s="10"/>
      <c r="E535" s="10" t="s">
        <v>63</v>
      </c>
      <c r="F535" s="10" t="s">
        <v>51</v>
      </c>
      <c r="G535" s="10">
        <v>40</v>
      </c>
      <c r="H535" s="10" t="s">
        <v>20</v>
      </c>
      <c r="I535" s="10" t="s">
        <v>88</v>
      </c>
      <c r="J535" s="10" t="s">
        <v>22</v>
      </c>
      <c r="K535" s="10" t="s">
        <v>23</v>
      </c>
      <c r="L535" s="10">
        <v>400000</v>
      </c>
      <c r="M535" s="9" t="str">
        <f>+INDEX(index!$C$72:$C$79,MATCH(usda!$I535,index!$B$72:$B$79,0),1)</f>
        <v>Acres Planted</v>
      </c>
    </row>
    <row r="536" spans="1:13" hidden="1" x14ac:dyDescent="0.2">
      <c r="A536" s="10" t="s">
        <v>17</v>
      </c>
      <c r="B536" s="10">
        <v>2016</v>
      </c>
      <c r="C536" s="10" t="s">
        <v>18</v>
      </c>
      <c r="D536" s="10"/>
      <c r="E536" s="10" t="s">
        <v>63</v>
      </c>
      <c r="F536" s="10" t="s">
        <v>51</v>
      </c>
      <c r="G536" s="10">
        <v>40</v>
      </c>
      <c r="H536" s="10" t="s">
        <v>25</v>
      </c>
      <c r="I536" s="10" t="s">
        <v>89</v>
      </c>
      <c r="J536" s="10" t="s">
        <v>22</v>
      </c>
      <c r="K536" s="10" t="s">
        <v>23</v>
      </c>
      <c r="L536" s="10">
        <v>470000</v>
      </c>
      <c r="M536" s="9" t="str">
        <f>+INDEX(index!$C$72:$C$79,MATCH(usda!$I536,index!$B$72:$B$79,0),1)</f>
        <v>Acres Harvested</v>
      </c>
    </row>
    <row r="537" spans="1:13" hidden="1" x14ac:dyDescent="0.2">
      <c r="A537" s="10" t="s">
        <v>17</v>
      </c>
      <c r="B537" s="10">
        <v>2016</v>
      </c>
      <c r="C537" s="10" t="s">
        <v>18</v>
      </c>
      <c r="D537" s="10"/>
      <c r="E537" s="10" t="s">
        <v>63</v>
      </c>
      <c r="F537" s="10" t="s">
        <v>51</v>
      </c>
      <c r="G537" s="10">
        <v>40</v>
      </c>
      <c r="H537" s="10" t="s">
        <v>25</v>
      </c>
      <c r="I537" s="10" t="s">
        <v>90</v>
      </c>
      <c r="J537" s="10" t="s">
        <v>22</v>
      </c>
      <c r="K537" s="10" t="s">
        <v>23</v>
      </c>
      <c r="L537" s="10">
        <v>485000</v>
      </c>
      <c r="M537" s="9" t="str">
        <f>+INDEX(index!$C$72:$C$79,MATCH(usda!$I537,index!$B$72:$B$79,0),1)</f>
        <v>Acres Planted</v>
      </c>
    </row>
    <row r="538" spans="1:13" hidden="1" x14ac:dyDescent="0.2">
      <c r="A538" s="10" t="s">
        <v>17</v>
      </c>
      <c r="B538" s="10">
        <v>2016</v>
      </c>
      <c r="C538" s="10" t="s">
        <v>18</v>
      </c>
      <c r="D538" s="10"/>
      <c r="E538" s="10" t="s">
        <v>63</v>
      </c>
      <c r="F538" s="10" t="s">
        <v>68</v>
      </c>
      <c r="G538" s="10">
        <v>41</v>
      </c>
      <c r="H538" s="10" t="s">
        <v>20</v>
      </c>
      <c r="I538" s="10" t="s">
        <v>88</v>
      </c>
      <c r="J538" s="10" t="s">
        <v>22</v>
      </c>
      <c r="K538" s="10" t="s">
        <v>23</v>
      </c>
      <c r="L538" s="10">
        <v>80000</v>
      </c>
      <c r="M538" s="9" t="str">
        <f>+INDEX(index!$C$72:$C$79,MATCH(usda!$I538,index!$B$72:$B$79,0),1)</f>
        <v>Acres Planted</v>
      </c>
    </row>
    <row r="539" spans="1:13" hidden="1" x14ac:dyDescent="0.2">
      <c r="A539" s="10" t="s">
        <v>17</v>
      </c>
      <c r="B539" s="10">
        <v>2016</v>
      </c>
      <c r="C539" s="10" t="s">
        <v>18</v>
      </c>
      <c r="D539" s="10"/>
      <c r="E539" s="10" t="s">
        <v>63</v>
      </c>
      <c r="F539" s="10" t="s">
        <v>69</v>
      </c>
      <c r="G539" s="10"/>
      <c r="H539" s="10" t="s">
        <v>20</v>
      </c>
      <c r="I539" s="10" t="s">
        <v>88</v>
      </c>
      <c r="J539" s="10" t="s">
        <v>22</v>
      </c>
      <c r="K539" s="10" t="s">
        <v>23</v>
      </c>
      <c r="L539" s="10">
        <v>0</v>
      </c>
      <c r="M539" s="9" t="str">
        <f>+INDEX(index!$C$72:$C$79,MATCH(usda!$I539,index!$B$72:$B$79,0),1)</f>
        <v>Acres Planted</v>
      </c>
    </row>
    <row r="540" spans="1:13" hidden="1" x14ac:dyDescent="0.2">
      <c r="A540" s="10" t="s">
        <v>17</v>
      </c>
      <c r="B540" s="10">
        <v>2016</v>
      </c>
      <c r="C540" s="10" t="s">
        <v>18</v>
      </c>
      <c r="D540" s="10"/>
      <c r="E540" s="10" t="s">
        <v>63</v>
      </c>
      <c r="F540" s="10" t="s">
        <v>69</v>
      </c>
      <c r="G540" s="10"/>
      <c r="H540" s="10" t="s">
        <v>25</v>
      </c>
      <c r="I540" s="10" t="s">
        <v>89</v>
      </c>
      <c r="J540" s="10" t="s">
        <v>22</v>
      </c>
      <c r="K540" s="10" t="s">
        <v>23</v>
      </c>
      <c r="L540" s="10">
        <v>0</v>
      </c>
      <c r="M540" s="9" t="str">
        <f>+INDEX(index!$C$72:$C$79,MATCH(usda!$I540,index!$B$72:$B$79,0),1)</f>
        <v>Acres Harvested</v>
      </c>
    </row>
    <row r="541" spans="1:13" hidden="1" x14ac:dyDescent="0.2">
      <c r="A541" s="10" t="s">
        <v>17</v>
      </c>
      <c r="B541" s="10">
        <v>2016</v>
      </c>
      <c r="C541" s="10" t="s">
        <v>18</v>
      </c>
      <c r="D541" s="10"/>
      <c r="E541" s="10" t="s">
        <v>63</v>
      </c>
      <c r="F541" s="10" t="s">
        <v>69</v>
      </c>
      <c r="G541" s="10"/>
      <c r="H541" s="10" t="s">
        <v>25</v>
      </c>
      <c r="I541" s="10" t="s">
        <v>90</v>
      </c>
      <c r="J541" s="10" t="s">
        <v>22</v>
      </c>
      <c r="K541" s="10" t="s">
        <v>23</v>
      </c>
      <c r="L541" s="10">
        <v>0</v>
      </c>
      <c r="M541" s="9" t="str">
        <f>+INDEX(index!$C$72:$C$79,MATCH(usda!$I541,index!$B$72:$B$79,0),1)</f>
        <v>Acres Planted</v>
      </c>
    </row>
    <row r="542" spans="1:13" hidden="1" x14ac:dyDescent="0.2">
      <c r="A542" s="10" t="s">
        <v>17</v>
      </c>
      <c r="B542" s="10">
        <v>2016</v>
      </c>
      <c r="C542" s="10" t="s">
        <v>18</v>
      </c>
      <c r="D542" s="10"/>
      <c r="E542" s="10" t="s">
        <v>63</v>
      </c>
      <c r="F542" s="10" t="s">
        <v>52</v>
      </c>
      <c r="G542" s="10">
        <v>42</v>
      </c>
      <c r="H542" s="10" t="s">
        <v>20</v>
      </c>
      <c r="I542" s="10" t="s">
        <v>88</v>
      </c>
      <c r="J542" s="10" t="s">
        <v>22</v>
      </c>
      <c r="K542" s="10" t="s">
        <v>23</v>
      </c>
      <c r="L542" s="10">
        <v>1400000</v>
      </c>
      <c r="M542" s="9" t="str">
        <f>+INDEX(index!$C$72:$C$79,MATCH(usda!$I542,index!$B$72:$B$79,0),1)</f>
        <v>Acres Planted</v>
      </c>
    </row>
    <row r="543" spans="1:13" hidden="1" x14ac:dyDescent="0.2">
      <c r="A543" s="10" t="s">
        <v>17</v>
      </c>
      <c r="B543" s="10">
        <v>2016</v>
      </c>
      <c r="C543" s="10" t="s">
        <v>18</v>
      </c>
      <c r="D543" s="10"/>
      <c r="E543" s="10" t="s">
        <v>63</v>
      </c>
      <c r="F543" s="10" t="s">
        <v>52</v>
      </c>
      <c r="G543" s="10">
        <v>42</v>
      </c>
      <c r="H543" s="10" t="s">
        <v>25</v>
      </c>
      <c r="I543" s="10" t="s">
        <v>89</v>
      </c>
      <c r="J543" s="10" t="s">
        <v>22</v>
      </c>
      <c r="K543" s="10" t="s">
        <v>23</v>
      </c>
      <c r="L543" s="10">
        <v>595000</v>
      </c>
      <c r="M543" s="9" t="str">
        <f>+INDEX(index!$C$72:$C$79,MATCH(usda!$I543,index!$B$72:$B$79,0),1)</f>
        <v>Acres Harvested</v>
      </c>
    </row>
    <row r="544" spans="1:13" hidden="1" x14ac:dyDescent="0.2">
      <c r="A544" s="10" t="s">
        <v>17</v>
      </c>
      <c r="B544" s="10">
        <v>2016</v>
      </c>
      <c r="C544" s="10" t="s">
        <v>18</v>
      </c>
      <c r="D544" s="10"/>
      <c r="E544" s="10" t="s">
        <v>63</v>
      </c>
      <c r="F544" s="10" t="s">
        <v>52</v>
      </c>
      <c r="G544" s="10">
        <v>42</v>
      </c>
      <c r="H544" s="10" t="s">
        <v>25</v>
      </c>
      <c r="I544" s="10" t="s">
        <v>90</v>
      </c>
      <c r="J544" s="10" t="s">
        <v>22</v>
      </c>
      <c r="K544" s="10" t="s">
        <v>23</v>
      </c>
      <c r="L544" s="10">
        <v>600000</v>
      </c>
      <c r="M544" s="9" t="str">
        <f>+INDEX(index!$C$72:$C$79,MATCH(usda!$I544,index!$B$72:$B$79,0),1)</f>
        <v>Acres Planted</v>
      </c>
    </row>
    <row r="545" spans="1:13" hidden="1" x14ac:dyDescent="0.2">
      <c r="A545" s="10" t="s">
        <v>17</v>
      </c>
      <c r="B545" s="10">
        <v>2016</v>
      </c>
      <c r="C545" s="10" t="s">
        <v>18</v>
      </c>
      <c r="D545" s="10"/>
      <c r="E545" s="10" t="s">
        <v>63</v>
      </c>
      <c r="F545" s="10" t="s">
        <v>77</v>
      </c>
      <c r="G545" s="10">
        <v>44</v>
      </c>
      <c r="H545" s="10" t="s">
        <v>20</v>
      </c>
      <c r="I545" s="10" t="s">
        <v>88</v>
      </c>
      <c r="J545" s="10" t="s">
        <v>22</v>
      </c>
      <c r="K545" s="10" t="s">
        <v>23</v>
      </c>
      <c r="L545" s="10">
        <v>2000</v>
      </c>
      <c r="M545" s="9" t="str">
        <f>+INDEX(index!$C$72:$C$79,MATCH(usda!$I545,index!$B$72:$B$79,0),1)</f>
        <v>Acres Planted</v>
      </c>
    </row>
    <row r="546" spans="1:13" hidden="1" x14ac:dyDescent="0.2">
      <c r="A546" s="10" t="s">
        <v>17</v>
      </c>
      <c r="B546" s="10">
        <v>2016</v>
      </c>
      <c r="C546" s="10" t="s">
        <v>18</v>
      </c>
      <c r="D546" s="10"/>
      <c r="E546" s="10" t="s">
        <v>63</v>
      </c>
      <c r="F546" s="10" t="s">
        <v>53</v>
      </c>
      <c r="G546" s="10">
        <v>45</v>
      </c>
      <c r="H546" s="10" t="s">
        <v>20</v>
      </c>
      <c r="I546" s="10" t="s">
        <v>88</v>
      </c>
      <c r="J546" s="10" t="s">
        <v>22</v>
      </c>
      <c r="K546" s="10" t="s">
        <v>23</v>
      </c>
      <c r="L546" s="10">
        <v>375000</v>
      </c>
      <c r="M546" s="9" t="str">
        <f>+INDEX(index!$C$72:$C$79,MATCH(usda!$I546,index!$B$72:$B$79,0),1)</f>
        <v>Acres Planted</v>
      </c>
    </row>
    <row r="547" spans="1:13" hidden="1" x14ac:dyDescent="0.2">
      <c r="A547" s="10" t="s">
        <v>17</v>
      </c>
      <c r="B547" s="10">
        <v>2016</v>
      </c>
      <c r="C547" s="10" t="s">
        <v>18</v>
      </c>
      <c r="D547" s="10"/>
      <c r="E547" s="10" t="s">
        <v>63</v>
      </c>
      <c r="F547" s="10" t="s">
        <v>53</v>
      </c>
      <c r="G547" s="10">
        <v>45</v>
      </c>
      <c r="H547" s="10" t="s">
        <v>25</v>
      </c>
      <c r="I547" s="10" t="s">
        <v>89</v>
      </c>
      <c r="J547" s="10" t="s">
        <v>22</v>
      </c>
      <c r="K547" s="10" t="s">
        <v>23</v>
      </c>
      <c r="L547" s="10">
        <v>405000</v>
      </c>
      <c r="M547" s="9" t="str">
        <f>+INDEX(index!$C$72:$C$79,MATCH(usda!$I547,index!$B$72:$B$79,0),1)</f>
        <v>Acres Harvested</v>
      </c>
    </row>
    <row r="548" spans="1:13" hidden="1" x14ac:dyDescent="0.2">
      <c r="A548" s="10" t="s">
        <v>17</v>
      </c>
      <c r="B548" s="10">
        <v>2016</v>
      </c>
      <c r="C548" s="10" t="s">
        <v>18</v>
      </c>
      <c r="D548" s="10"/>
      <c r="E548" s="10" t="s">
        <v>63</v>
      </c>
      <c r="F548" s="10" t="s">
        <v>53</v>
      </c>
      <c r="G548" s="10">
        <v>45</v>
      </c>
      <c r="H548" s="10" t="s">
        <v>25</v>
      </c>
      <c r="I548" s="10" t="s">
        <v>90</v>
      </c>
      <c r="J548" s="10" t="s">
        <v>22</v>
      </c>
      <c r="K548" s="10" t="s">
        <v>23</v>
      </c>
      <c r="L548" s="10">
        <v>420000</v>
      </c>
      <c r="M548" s="9" t="str">
        <f>+INDEX(index!$C$72:$C$79,MATCH(usda!$I548,index!$B$72:$B$79,0),1)</f>
        <v>Acres Planted</v>
      </c>
    </row>
    <row r="549" spans="1:13" hidden="1" x14ac:dyDescent="0.2">
      <c r="A549" s="10" t="s">
        <v>17</v>
      </c>
      <c r="B549" s="10">
        <v>2016</v>
      </c>
      <c r="C549" s="10" t="s">
        <v>18</v>
      </c>
      <c r="D549" s="10"/>
      <c r="E549" s="10" t="s">
        <v>63</v>
      </c>
      <c r="F549" s="10" t="s">
        <v>54</v>
      </c>
      <c r="G549" s="10">
        <v>46</v>
      </c>
      <c r="H549" s="10" t="s">
        <v>20</v>
      </c>
      <c r="I549" s="10" t="s">
        <v>88</v>
      </c>
      <c r="J549" s="10" t="s">
        <v>22</v>
      </c>
      <c r="K549" s="10" t="s">
        <v>23</v>
      </c>
      <c r="L549" s="10">
        <v>5600000</v>
      </c>
      <c r="M549" s="9" t="str">
        <f>+INDEX(index!$C$72:$C$79,MATCH(usda!$I549,index!$B$72:$B$79,0),1)</f>
        <v>Acres Planted</v>
      </c>
    </row>
    <row r="550" spans="1:13" hidden="1" x14ac:dyDescent="0.2">
      <c r="A550" s="10" t="s">
        <v>17</v>
      </c>
      <c r="B550" s="10">
        <v>2016</v>
      </c>
      <c r="C550" s="10" t="s">
        <v>18</v>
      </c>
      <c r="D550" s="10"/>
      <c r="E550" s="10" t="s">
        <v>63</v>
      </c>
      <c r="F550" s="10" t="s">
        <v>54</v>
      </c>
      <c r="G550" s="10">
        <v>46</v>
      </c>
      <c r="H550" s="10" t="s">
        <v>25</v>
      </c>
      <c r="I550" s="10" t="s">
        <v>89</v>
      </c>
      <c r="J550" s="10" t="s">
        <v>22</v>
      </c>
      <c r="K550" s="10" t="s">
        <v>23</v>
      </c>
      <c r="L550" s="10">
        <v>5170000</v>
      </c>
      <c r="M550" s="9" t="str">
        <f>+INDEX(index!$C$72:$C$79,MATCH(usda!$I550,index!$B$72:$B$79,0),1)</f>
        <v>Acres Harvested</v>
      </c>
    </row>
    <row r="551" spans="1:13" hidden="1" x14ac:dyDescent="0.2">
      <c r="A551" s="10" t="s">
        <v>17</v>
      </c>
      <c r="B551" s="10">
        <v>2016</v>
      </c>
      <c r="C551" s="10" t="s">
        <v>18</v>
      </c>
      <c r="D551" s="10"/>
      <c r="E551" s="10" t="s">
        <v>63</v>
      </c>
      <c r="F551" s="10" t="s">
        <v>54</v>
      </c>
      <c r="G551" s="10">
        <v>46</v>
      </c>
      <c r="H551" s="10" t="s">
        <v>25</v>
      </c>
      <c r="I551" s="10" t="s">
        <v>90</v>
      </c>
      <c r="J551" s="10" t="s">
        <v>22</v>
      </c>
      <c r="K551" s="10" t="s">
        <v>23</v>
      </c>
      <c r="L551" s="10">
        <v>5200000</v>
      </c>
      <c r="M551" s="9" t="str">
        <f>+INDEX(index!$C$72:$C$79,MATCH(usda!$I551,index!$B$72:$B$79,0),1)</f>
        <v>Acres Planted</v>
      </c>
    </row>
    <row r="552" spans="1:13" hidden="1" x14ac:dyDescent="0.2">
      <c r="A552" s="10" t="s">
        <v>17</v>
      </c>
      <c r="B552" s="10">
        <v>2016</v>
      </c>
      <c r="C552" s="10" t="s">
        <v>18</v>
      </c>
      <c r="D552" s="10"/>
      <c r="E552" s="10" t="s">
        <v>63</v>
      </c>
      <c r="F552" s="10" t="s">
        <v>55</v>
      </c>
      <c r="G552" s="10">
        <v>47</v>
      </c>
      <c r="H552" s="10" t="s">
        <v>20</v>
      </c>
      <c r="I552" s="10" t="s">
        <v>88</v>
      </c>
      <c r="J552" s="10" t="s">
        <v>22</v>
      </c>
      <c r="K552" s="10" t="s">
        <v>23</v>
      </c>
      <c r="L552" s="10">
        <v>880000</v>
      </c>
      <c r="M552" s="9" t="str">
        <f>+INDEX(index!$C$72:$C$79,MATCH(usda!$I552,index!$B$72:$B$79,0),1)</f>
        <v>Acres Planted</v>
      </c>
    </row>
    <row r="553" spans="1:13" hidden="1" x14ac:dyDescent="0.2">
      <c r="A553" s="10" t="s">
        <v>17</v>
      </c>
      <c r="B553" s="10">
        <v>2016</v>
      </c>
      <c r="C553" s="10" t="s">
        <v>18</v>
      </c>
      <c r="D553" s="10"/>
      <c r="E553" s="10" t="s">
        <v>63</v>
      </c>
      <c r="F553" s="10" t="s">
        <v>55</v>
      </c>
      <c r="G553" s="10">
        <v>47</v>
      </c>
      <c r="H553" s="10" t="s">
        <v>25</v>
      </c>
      <c r="I553" s="10" t="s">
        <v>89</v>
      </c>
      <c r="J553" s="10" t="s">
        <v>22</v>
      </c>
      <c r="K553" s="10" t="s">
        <v>23</v>
      </c>
      <c r="L553" s="10">
        <v>1630000</v>
      </c>
      <c r="M553" s="9" t="str">
        <f>+INDEX(index!$C$72:$C$79,MATCH(usda!$I553,index!$B$72:$B$79,0),1)</f>
        <v>Acres Harvested</v>
      </c>
    </row>
    <row r="554" spans="1:13" hidden="1" x14ac:dyDescent="0.2">
      <c r="A554" s="10" t="s">
        <v>17</v>
      </c>
      <c r="B554" s="10">
        <v>2016</v>
      </c>
      <c r="C554" s="10" t="s">
        <v>18</v>
      </c>
      <c r="D554" s="10"/>
      <c r="E554" s="10" t="s">
        <v>63</v>
      </c>
      <c r="F554" s="10" t="s">
        <v>55</v>
      </c>
      <c r="G554" s="10">
        <v>47</v>
      </c>
      <c r="H554" s="10" t="s">
        <v>25</v>
      </c>
      <c r="I554" s="10" t="s">
        <v>90</v>
      </c>
      <c r="J554" s="10" t="s">
        <v>22</v>
      </c>
      <c r="K554" s="10" t="s">
        <v>23</v>
      </c>
      <c r="L554" s="10">
        <v>1660000</v>
      </c>
      <c r="M554" s="9" t="str">
        <f>+INDEX(index!$C$72:$C$79,MATCH(usda!$I554,index!$B$72:$B$79,0),1)</f>
        <v>Acres Planted</v>
      </c>
    </row>
    <row r="555" spans="1:13" hidden="1" x14ac:dyDescent="0.2">
      <c r="A555" s="10" t="s">
        <v>17</v>
      </c>
      <c r="B555" s="10">
        <v>2016</v>
      </c>
      <c r="C555" s="10" t="s">
        <v>18</v>
      </c>
      <c r="D555" s="10"/>
      <c r="E555" s="10" t="s">
        <v>63</v>
      </c>
      <c r="F555" s="10" t="s">
        <v>56</v>
      </c>
      <c r="G555" s="10">
        <v>48</v>
      </c>
      <c r="H555" s="10" t="s">
        <v>20</v>
      </c>
      <c r="I555" s="10" t="s">
        <v>88</v>
      </c>
      <c r="J555" s="10" t="s">
        <v>22</v>
      </c>
      <c r="K555" s="10" t="s">
        <v>23</v>
      </c>
      <c r="L555" s="10">
        <v>2900000</v>
      </c>
      <c r="M555" s="9" t="str">
        <f>+INDEX(index!$C$72:$C$79,MATCH(usda!$I555,index!$B$72:$B$79,0),1)</f>
        <v>Acres Planted</v>
      </c>
    </row>
    <row r="556" spans="1:13" hidden="1" x14ac:dyDescent="0.2">
      <c r="A556" s="10" t="s">
        <v>17</v>
      </c>
      <c r="B556" s="10">
        <v>2016</v>
      </c>
      <c r="C556" s="10" t="s">
        <v>18</v>
      </c>
      <c r="D556" s="10"/>
      <c r="E556" s="10" t="s">
        <v>63</v>
      </c>
      <c r="F556" s="10" t="s">
        <v>56</v>
      </c>
      <c r="G556" s="10">
        <v>48</v>
      </c>
      <c r="H556" s="10" t="s">
        <v>25</v>
      </c>
      <c r="I556" s="10" t="s">
        <v>89</v>
      </c>
      <c r="J556" s="10" t="s">
        <v>22</v>
      </c>
      <c r="K556" s="10" t="s">
        <v>23</v>
      </c>
      <c r="L556" s="10">
        <v>145000</v>
      </c>
      <c r="M556" s="9" t="str">
        <f>+INDEX(index!$C$72:$C$79,MATCH(usda!$I556,index!$B$72:$B$79,0),1)</f>
        <v>Acres Harvested</v>
      </c>
    </row>
    <row r="557" spans="1:13" hidden="1" x14ac:dyDescent="0.2">
      <c r="A557" s="10" t="s">
        <v>17</v>
      </c>
      <c r="B557" s="10">
        <v>2016</v>
      </c>
      <c r="C557" s="10" t="s">
        <v>18</v>
      </c>
      <c r="D557" s="10"/>
      <c r="E557" s="10" t="s">
        <v>63</v>
      </c>
      <c r="F557" s="10" t="s">
        <v>56</v>
      </c>
      <c r="G557" s="10">
        <v>48</v>
      </c>
      <c r="H557" s="10" t="s">
        <v>25</v>
      </c>
      <c r="I557" s="10" t="s">
        <v>90</v>
      </c>
      <c r="J557" s="10" t="s">
        <v>22</v>
      </c>
      <c r="K557" s="10" t="s">
        <v>23</v>
      </c>
      <c r="L557" s="10">
        <v>165000</v>
      </c>
      <c r="M557" s="9" t="str">
        <f>+INDEX(index!$C$72:$C$79,MATCH(usda!$I557,index!$B$72:$B$79,0),1)</f>
        <v>Acres Planted</v>
      </c>
    </row>
    <row r="558" spans="1:13" hidden="1" x14ac:dyDescent="0.2">
      <c r="A558" s="10" t="s">
        <v>17</v>
      </c>
      <c r="B558" s="10">
        <v>2016</v>
      </c>
      <c r="C558" s="10" t="s">
        <v>18</v>
      </c>
      <c r="D558" s="10"/>
      <c r="E558" s="10" t="s">
        <v>63</v>
      </c>
      <c r="F558" s="10" t="s">
        <v>70</v>
      </c>
      <c r="G558" s="10">
        <v>49</v>
      </c>
      <c r="H558" s="10" t="s">
        <v>20</v>
      </c>
      <c r="I558" s="10" t="s">
        <v>88</v>
      </c>
      <c r="J558" s="10" t="s">
        <v>22</v>
      </c>
      <c r="K558" s="10" t="s">
        <v>23</v>
      </c>
      <c r="L558" s="10">
        <v>80000</v>
      </c>
      <c r="M558" s="9" t="str">
        <f>+INDEX(index!$C$72:$C$79,MATCH(usda!$I558,index!$B$72:$B$79,0),1)</f>
        <v>Acres Planted</v>
      </c>
    </row>
    <row r="559" spans="1:13" hidden="1" x14ac:dyDescent="0.2">
      <c r="A559" s="10" t="s">
        <v>17</v>
      </c>
      <c r="B559" s="10">
        <v>2016</v>
      </c>
      <c r="C559" s="10" t="s">
        <v>18</v>
      </c>
      <c r="D559" s="10"/>
      <c r="E559" s="10" t="s">
        <v>63</v>
      </c>
      <c r="F559" s="10" t="s">
        <v>78</v>
      </c>
      <c r="G559" s="10">
        <v>50</v>
      </c>
      <c r="H559" s="10" t="s">
        <v>20</v>
      </c>
      <c r="I559" s="10" t="s">
        <v>88</v>
      </c>
      <c r="J559" s="10" t="s">
        <v>22</v>
      </c>
      <c r="K559" s="10" t="s">
        <v>23</v>
      </c>
      <c r="L559" s="10">
        <v>90000</v>
      </c>
      <c r="M559" s="9" t="str">
        <f>+INDEX(index!$C$72:$C$79,MATCH(usda!$I559,index!$B$72:$B$79,0),1)</f>
        <v>Acres Planted</v>
      </c>
    </row>
    <row r="560" spans="1:13" hidden="1" x14ac:dyDescent="0.2">
      <c r="A560" s="10" t="s">
        <v>17</v>
      </c>
      <c r="B560" s="10">
        <v>2016</v>
      </c>
      <c r="C560" s="10" t="s">
        <v>18</v>
      </c>
      <c r="D560" s="10"/>
      <c r="E560" s="10" t="s">
        <v>63</v>
      </c>
      <c r="F560" s="10" t="s">
        <v>57</v>
      </c>
      <c r="G560" s="10">
        <v>51</v>
      </c>
      <c r="H560" s="10" t="s">
        <v>20</v>
      </c>
      <c r="I560" s="10" t="s">
        <v>88</v>
      </c>
      <c r="J560" s="10" t="s">
        <v>22</v>
      </c>
      <c r="K560" s="10" t="s">
        <v>23</v>
      </c>
      <c r="L560" s="10">
        <v>490000</v>
      </c>
      <c r="M560" s="9" t="str">
        <f>+INDEX(index!$C$72:$C$79,MATCH(usda!$I560,index!$B$72:$B$79,0),1)</f>
        <v>Acres Planted</v>
      </c>
    </row>
    <row r="561" spans="1:13" hidden="1" x14ac:dyDescent="0.2">
      <c r="A561" s="10" t="s">
        <v>17</v>
      </c>
      <c r="B561" s="10">
        <v>2016</v>
      </c>
      <c r="C561" s="10" t="s">
        <v>18</v>
      </c>
      <c r="D561" s="10"/>
      <c r="E561" s="10" t="s">
        <v>63</v>
      </c>
      <c r="F561" s="10" t="s">
        <v>57</v>
      </c>
      <c r="G561" s="10">
        <v>51</v>
      </c>
      <c r="H561" s="10" t="s">
        <v>25</v>
      </c>
      <c r="I561" s="10" t="s">
        <v>89</v>
      </c>
      <c r="J561" s="10" t="s">
        <v>22</v>
      </c>
      <c r="K561" s="10" t="s">
        <v>23</v>
      </c>
      <c r="L561" s="10">
        <v>600000</v>
      </c>
      <c r="M561" s="9" t="str">
        <f>+INDEX(index!$C$72:$C$79,MATCH(usda!$I561,index!$B$72:$B$79,0),1)</f>
        <v>Acres Harvested</v>
      </c>
    </row>
    <row r="562" spans="1:13" hidden="1" x14ac:dyDescent="0.2">
      <c r="A562" s="10" t="s">
        <v>17</v>
      </c>
      <c r="B562" s="10">
        <v>2016</v>
      </c>
      <c r="C562" s="10" t="s">
        <v>18</v>
      </c>
      <c r="D562" s="10"/>
      <c r="E562" s="10" t="s">
        <v>63</v>
      </c>
      <c r="F562" s="10" t="s">
        <v>57</v>
      </c>
      <c r="G562" s="10">
        <v>51</v>
      </c>
      <c r="H562" s="10" t="s">
        <v>25</v>
      </c>
      <c r="I562" s="10" t="s">
        <v>90</v>
      </c>
      <c r="J562" s="10" t="s">
        <v>22</v>
      </c>
      <c r="K562" s="10" t="s">
        <v>23</v>
      </c>
      <c r="L562" s="10">
        <v>610000</v>
      </c>
      <c r="M562" s="9" t="str">
        <f>+INDEX(index!$C$72:$C$79,MATCH(usda!$I562,index!$B$72:$B$79,0),1)</f>
        <v>Acres Planted</v>
      </c>
    </row>
    <row r="563" spans="1:13" hidden="1" x14ac:dyDescent="0.2">
      <c r="A563" s="10" t="s">
        <v>17</v>
      </c>
      <c r="B563" s="10">
        <v>2016</v>
      </c>
      <c r="C563" s="10" t="s">
        <v>18</v>
      </c>
      <c r="D563" s="10"/>
      <c r="E563" s="10" t="s">
        <v>63</v>
      </c>
      <c r="F563" s="10" t="s">
        <v>58</v>
      </c>
      <c r="G563" s="10">
        <v>53</v>
      </c>
      <c r="H563" s="10" t="s">
        <v>20</v>
      </c>
      <c r="I563" s="10" t="s">
        <v>88</v>
      </c>
      <c r="J563" s="10" t="s">
        <v>22</v>
      </c>
      <c r="K563" s="10" t="s">
        <v>23</v>
      </c>
      <c r="L563" s="10">
        <v>170000</v>
      </c>
      <c r="M563" s="9" t="str">
        <f>+INDEX(index!$C$72:$C$79,MATCH(usda!$I563,index!$B$72:$B$79,0),1)</f>
        <v>Acres Planted</v>
      </c>
    </row>
    <row r="564" spans="1:13" hidden="1" x14ac:dyDescent="0.2">
      <c r="A564" s="10" t="s">
        <v>17</v>
      </c>
      <c r="B564" s="10">
        <v>2016</v>
      </c>
      <c r="C564" s="10" t="s">
        <v>18</v>
      </c>
      <c r="D564" s="10"/>
      <c r="E564" s="10" t="s">
        <v>63</v>
      </c>
      <c r="F564" s="10" t="s">
        <v>71</v>
      </c>
      <c r="G564" s="10">
        <v>54</v>
      </c>
      <c r="H564" s="10" t="s">
        <v>20</v>
      </c>
      <c r="I564" s="10" t="s">
        <v>88</v>
      </c>
      <c r="J564" s="10" t="s">
        <v>22</v>
      </c>
      <c r="K564" s="10" t="s">
        <v>23</v>
      </c>
      <c r="L564" s="10">
        <v>49000</v>
      </c>
      <c r="M564" s="9" t="str">
        <f>+INDEX(index!$C$72:$C$79,MATCH(usda!$I564,index!$B$72:$B$79,0),1)</f>
        <v>Acres Planted</v>
      </c>
    </row>
    <row r="565" spans="1:13" hidden="1" x14ac:dyDescent="0.2">
      <c r="A565" s="10" t="s">
        <v>17</v>
      </c>
      <c r="B565" s="10">
        <v>2016</v>
      </c>
      <c r="C565" s="10" t="s">
        <v>18</v>
      </c>
      <c r="D565" s="10"/>
      <c r="E565" s="10" t="s">
        <v>63</v>
      </c>
      <c r="F565" s="10" t="s">
        <v>71</v>
      </c>
      <c r="G565" s="10">
        <v>54</v>
      </c>
      <c r="H565" s="10" t="s">
        <v>25</v>
      </c>
      <c r="I565" s="10" t="s">
        <v>89</v>
      </c>
      <c r="J565" s="10" t="s">
        <v>22</v>
      </c>
      <c r="K565" s="10" t="s">
        <v>23</v>
      </c>
      <c r="L565" s="10">
        <v>26000</v>
      </c>
      <c r="M565" s="9" t="str">
        <f>+INDEX(index!$C$72:$C$79,MATCH(usda!$I565,index!$B$72:$B$79,0),1)</f>
        <v>Acres Harvested</v>
      </c>
    </row>
    <row r="566" spans="1:13" hidden="1" x14ac:dyDescent="0.2">
      <c r="A566" s="10" t="s">
        <v>17</v>
      </c>
      <c r="B566" s="10">
        <v>2016</v>
      </c>
      <c r="C566" s="10" t="s">
        <v>18</v>
      </c>
      <c r="D566" s="10"/>
      <c r="E566" s="10" t="s">
        <v>63</v>
      </c>
      <c r="F566" s="10" t="s">
        <v>71</v>
      </c>
      <c r="G566" s="10">
        <v>54</v>
      </c>
      <c r="H566" s="10" t="s">
        <v>25</v>
      </c>
      <c r="I566" s="10" t="s">
        <v>90</v>
      </c>
      <c r="J566" s="10" t="s">
        <v>22</v>
      </c>
      <c r="K566" s="10" t="s">
        <v>23</v>
      </c>
      <c r="L566" s="10">
        <v>27000</v>
      </c>
      <c r="M566" s="9" t="str">
        <f>+INDEX(index!$C$72:$C$79,MATCH(usda!$I566,index!$B$72:$B$79,0),1)</f>
        <v>Acres Planted</v>
      </c>
    </row>
    <row r="567" spans="1:13" hidden="1" x14ac:dyDescent="0.2">
      <c r="A567" s="10" t="s">
        <v>17</v>
      </c>
      <c r="B567" s="10">
        <v>2016</v>
      </c>
      <c r="C567" s="10" t="s">
        <v>18</v>
      </c>
      <c r="D567" s="10"/>
      <c r="E567" s="10" t="s">
        <v>63</v>
      </c>
      <c r="F567" s="10" t="s">
        <v>59</v>
      </c>
      <c r="G567" s="10">
        <v>55</v>
      </c>
      <c r="H567" s="10" t="s">
        <v>20</v>
      </c>
      <c r="I567" s="10" t="s">
        <v>88</v>
      </c>
      <c r="J567" s="10" t="s">
        <v>22</v>
      </c>
      <c r="K567" s="10" t="s">
        <v>23</v>
      </c>
      <c r="L567" s="10">
        <v>4050000</v>
      </c>
      <c r="M567" s="9" t="str">
        <f>+INDEX(index!$C$72:$C$79,MATCH(usda!$I567,index!$B$72:$B$79,0),1)</f>
        <v>Acres Planted</v>
      </c>
    </row>
    <row r="568" spans="1:13" hidden="1" x14ac:dyDescent="0.2">
      <c r="A568" s="10" t="s">
        <v>17</v>
      </c>
      <c r="B568" s="10">
        <v>2016</v>
      </c>
      <c r="C568" s="10" t="s">
        <v>18</v>
      </c>
      <c r="D568" s="10"/>
      <c r="E568" s="10" t="s">
        <v>63</v>
      </c>
      <c r="F568" s="10" t="s">
        <v>59</v>
      </c>
      <c r="G568" s="10">
        <v>55</v>
      </c>
      <c r="H568" s="10" t="s">
        <v>25</v>
      </c>
      <c r="I568" s="10" t="s">
        <v>89</v>
      </c>
      <c r="J568" s="10" t="s">
        <v>22</v>
      </c>
      <c r="K568" s="10" t="s">
        <v>23</v>
      </c>
      <c r="L568" s="10">
        <v>1950000</v>
      </c>
      <c r="M568" s="9" t="str">
        <f>+INDEX(index!$C$72:$C$79,MATCH(usda!$I568,index!$B$72:$B$79,0),1)</f>
        <v>Acres Harvested</v>
      </c>
    </row>
    <row r="569" spans="1:13" hidden="1" x14ac:dyDescent="0.2">
      <c r="A569" s="10" t="s">
        <v>17</v>
      </c>
      <c r="B569" s="10">
        <v>2016</v>
      </c>
      <c r="C569" s="10" t="s">
        <v>18</v>
      </c>
      <c r="D569" s="10"/>
      <c r="E569" s="10" t="s">
        <v>63</v>
      </c>
      <c r="F569" s="10" t="s">
        <v>59</v>
      </c>
      <c r="G569" s="10">
        <v>55</v>
      </c>
      <c r="H569" s="10" t="s">
        <v>25</v>
      </c>
      <c r="I569" s="10" t="s">
        <v>90</v>
      </c>
      <c r="J569" s="10" t="s">
        <v>22</v>
      </c>
      <c r="K569" s="10" t="s">
        <v>23</v>
      </c>
      <c r="L569" s="10">
        <v>1960000</v>
      </c>
      <c r="M569" s="9" t="str">
        <f>+INDEX(index!$C$72:$C$79,MATCH(usda!$I569,index!$B$72:$B$79,0),1)</f>
        <v>Acres Planted</v>
      </c>
    </row>
    <row r="570" spans="1:13" hidden="1" x14ac:dyDescent="0.2">
      <c r="A570" s="10" t="s">
        <v>17</v>
      </c>
      <c r="B570" s="10">
        <v>2016</v>
      </c>
      <c r="C570" s="10" t="s">
        <v>18</v>
      </c>
      <c r="D570" s="10"/>
      <c r="E570" s="10" t="s">
        <v>63</v>
      </c>
      <c r="F570" s="10" t="s">
        <v>60</v>
      </c>
      <c r="G570" s="10">
        <v>56</v>
      </c>
      <c r="H570" s="10" t="s">
        <v>20</v>
      </c>
      <c r="I570" s="10" t="s">
        <v>88</v>
      </c>
      <c r="J570" s="10" t="s">
        <v>22</v>
      </c>
      <c r="K570" s="10" t="s">
        <v>23</v>
      </c>
      <c r="L570" s="10">
        <v>100000</v>
      </c>
      <c r="M570" s="9" t="str">
        <f>+INDEX(index!$C$72:$C$79,MATCH(usda!$I570,index!$B$72:$B$79,0),1)</f>
        <v>Acres Planted</v>
      </c>
    </row>
    <row r="571" spans="1:13" hidden="1" x14ac:dyDescent="0.2">
      <c r="A571" s="10" t="s">
        <v>17</v>
      </c>
      <c r="B571" s="10">
        <v>2017</v>
      </c>
      <c r="C571" s="10" t="s">
        <v>18</v>
      </c>
      <c r="D571" s="10"/>
      <c r="E571" s="10" t="s">
        <v>63</v>
      </c>
      <c r="F571" s="10" t="s">
        <v>19</v>
      </c>
      <c r="G571" s="10">
        <v>1</v>
      </c>
      <c r="H571" s="10" t="s">
        <v>20</v>
      </c>
      <c r="I571" s="10" t="s">
        <v>88</v>
      </c>
      <c r="J571" s="10" t="s">
        <v>22</v>
      </c>
      <c r="K571" s="10" t="s">
        <v>23</v>
      </c>
      <c r="L571" s="10">
        <v>250000</v>
      </c>
      <c r="M571" s="9" t="str">
        <f>+INDEX(index!$C$72:$C$79,MATCH(usda!$I571,index!$B$72:$B$79,0),1)</f>
        <v>Acres Planted</v>
      </c>
    </row>
    <row r="572" spans="1:13" hidden="1" x14ac:dyDescent="0.2">
      <c r="A572" s="10" t="s">
        <v>17</v>
      </c>
      <c r="B572" s="10">
        <v>2017</v>
      </c>
      <c r="C572" s="10" t="s">
        <v>18</v>
      </c>
      <c r="D572" s="10"/>
      <c r="E572" s="10" t="s">
        <v>63</v>
      </c>
      <c r="F572" s="10" t="s">
        <v>19</v>
      </c>
      <c r="G572" s="10">
        <v>1</v>
      </c>
      <c r="H572" s="10" t="s">
        <v>25</v>
      </c>
      <c r="I572" s="10" t="s">
        <v>89</v>
      </c>
      <c r="J572" s="10" t="s">
        <v>22</v>
      </c>
      <c r="K572" s="10" t="s">
        <v>23</v>
      </c>
      <c r="L572" s="10">
        <v>345000</v>
      </c>
      <c r="M572" s="9" t="str">
        <f>+INDEX(index!$C$72:$C$79,MATCH(usda!$I572,index!$B$72:$B$79,0),1)</f>
        <v>Acres Harvested</v>
      </c>
    </row>
    <row r="573" spans="1:13" hidden="1" x14ac:dyDescent="0.2">
      <c r="A573" s="10" t="s">
        <v>17</v>
      </c>
      <c r="B573" s="10">
        <v>2017</v>
      </c>
      <c r="C573" s="10" t="s">
        <v>18</v>
      </c>
      <c r="D573" s="10"/>
      <c r="E573" s="10" t="s">
        <v>63</v>
      </c>
      <c r="F573" s="10" t="s">
        <v>19</v>
      </c>
      <c r="G573" s="10">
        <v>1</v>
      </c>
      <c r="H573" s="10" t="s">
        <v>25</v>
      </c>
      <c r="I573" s="10" t="s">
        <v>90</v>
      </c>
      <c r="J573" s="10" t="s">
        <v>22</v>
      </c>
      <c r="K573" s="10" t="s">
        <v>23</v>
      </c>
      <c r="L573" s="10">
        <v>350000</v>
      </c>
      <c r="M573" s="9" t="str">
        <f>+INDEX(index!$C$72:$C$79,MATCH(usda!$I573,index!$B$72:$B$79,0),1)</f>
        <v>Acres Planted</v>
      </c>
    </row>
    <row r="574" spans="1:13" hidden="1" x14ac:dyDescent="0.2">
      <c r="A574" s="10" t="s">
        <v>17</v>
      </c>
      <c r="B574" s="10">
        <v>2017</v>
      </c>
      <c r="C574" s="10" t="s">
        <v>18</v>
      </c>
      <c r="D574" s="10"/>
      <c r="E574" s="10" t="s">
        <v>63</v>
      </c>
      <c r="F574" s="10" t="s">
        <v>64</v>
      </c>
      <c r="G574" s="10">
        <v>4</v>
      </c>
      <c r="H574" s="10" t="s">
        <v>20</v>
      </c>
      <c r="I574" s="10" t="s">
        <v>88</v>
      </c>
      <c r="J574" s="10" t="s">
        <v>22</v>
      </c>
      <c r="K574" s="10" t="s">
        <v>23</v>
      </c>
      <c r="L574" s="10">
        <v>65000</v>
      </c>
      <c r="M574" s="9" t="str">
        <f>+INDEX(index!$C$72:$C$79,MATCH(usda!$I574,index!$B$72:$B$79,0),1)</f>
        <v>Acres Planted</v>
      </c>
    </row>
    <row r="575" spans="1:13" hidden="1" x14ac:dyDescent="0.2">
      <c r="A575" s="10" t="s">
        <v>17</v>
      </c>
      <c r="B575" s="10">
        <v>2017</v>
      </c>
      <c r="C575" s="10" t="s">
        <v>18</v>
      </c>
      <c r="D575" s="10"/>
      <c r="E575" s="10" t="s">
        <v>63</v>
      </c>
      <c r="F575" s="10" t="s">
        <v>28</v>
      </c>
      <c r="G575" s="10">
        <v>5</v>
      </c>
      <c r="H575" s="10" t="s">
        <v>20</v>
      </c>
      <c r="I575" s="10" t="s">
        <v>88</v>
      </c>
      <c r="J575" s="10" t="s">
        <v>22</v>
      </c>
      <c r="K575" s="10" t="s">
        <v>23</v>
      </c>
      <c r="L575" s="10">
        <v>620000</v>
      </c>
      <c r="M575" s="9" t="str">
        <f>+INDEX(index!$C$72:$C$79,MATCH(usda!$I575,index!$B$72:$B$79,0),1)</f>
        <v>Acres Planted</v>
      </c>
    </row>
    <row r="576" spans="1:13" hidden="1" x14ac:dyDescent="0.2">
      <c r="A576" s="10" t="s">
        <v>17</v>
      </c>
      <c r="B576" s="10">
        <v>2017</v>
      </c>
      <c r="C576" s="10" t="s">
        <v>18</v>
      </c>
      <c r="D576" s="10"/>
      <c r="E576" s="10" t="s">
        <v>63</v>
      </c>
      <c r="F576" s="10" t="s">
        <v>28</v>
      </c>
      <c r="G576" s="10">
        <v>5</v>
      </c>
      <c r="H576" s="10" t="s">
        <v>25</v>
      </c>
      <c r="I576" s="10" t="s">
        <v>89</v>
      </c>
      <c r="J576" s="10" t="s">
        <v>22</v>
      </c>
      <c r="K576" s="10" t="s">
        <v>23</v>
      </c>
      <c r="L576" s="10">
        <v>3500000</v>
      </c>
      <c r="M576" s="9" t="str">
        <f>+INDEX(index!$C$72:$C$79,MATCH(usda!$I576,index!$B$72:$B$79,0),1)</f>
        <v>Acres Harvested</v>
      </c>
    </row>
    <row r="577" spans="1:13" hidden="1" x14ac:dyDescent="0.2">
      <c r="A577" s="10" t="s">
        <v>17</v>
      </c>
      <c r="B577" s="10">
        <v>2017</v>
      </c>
      <c r="C577" s="10" t="s">
        <v>18</v>
      </c>
      <c r="D577" s="10"/>
      <c r="E577" s="10" t="s">
        <v>63</v>
      </c>
      <c r="F577" s="10" t="s">
        <v>28</v>
      </c>
      <c r="G577" s="10">
        <v>5</v>
      </c>
      <c r="H577" s="10" t="s">
        <v>25</v>
      </c>
      <c r="I577" s="10" t="s">
        <v>90</v>
      </c>
      <c r="J577" s="10" t="s">
        <v>22</v>
      </c>
      <c r="K577" s="10" t="s">
        <v>23</v>
      </c>
      <c r="L577" s="10">
        <v>3530000</v>
      </c>
      <c r="M577" s="9" t="str">
        <f>+INDEX(index!$C$72:$C$79,MATCH(usda!$I577,index!$B$72:$B$79,0),1)</f>
        <v>Acres Planted</v>
      </c>
    </row>
    <row r="578" spans="1:13" hidden="1" x14ac:dyDescent="0.2">
      <c r="A578" s="10" t="s">
        <v>17</v>
      </c>
      <c r="B578" s="10">
        <v>2017</v>
      </c>
      <c r="C578" s="10" t="s">
        <v>18</v>
      </c>
      <c r="D578" s="10"/>
      <c r="E578" s="10" t="s">
        <v>63</v>
      </c>
      <c r="F578" s="10" t="s">
        <v>29</v>
      </c>
      <c r="G578" s="10">
        <v>6</v>
      </c>
      <c r="H578" s="10" t="s">
        <v>20</v>
      </c>
      <c r="I578" s="10" t="s">
        <v>88</v>
      </c>
      <c r="J578" s="10" t="s">
        <v>22</v>
      </c>
      <c r="K578" s="10" t="s">
        <v>23</v>
      </c>
      <c r="L578" s="10">
        <v>430000</v>
      </c>
      <c r="M578" s="9" t="str">
        <f>+INDEX(index!$C$72:$C$79,MATCH(usda!$I578,index!$B$72:$B$79,0),1)</f>
        <v>Acres Planted</v>
      </c>
    </row>
    <row r="579" spans="1:13" hidden="1" x14ac:dyDescent="0.2">
      <c r="A579" s="10" t="s">
        <v>17</v>
      </c>
      <c r="B579" s="10">
        <v>2017</v>
      </c>
      <c r="C579" s="10" t="s">
        <v>18</v>
      </c>
      <c r="D579" s="10"/>
      <c r="E579" s="10" t="s">
        <v>63</v>
      </c>
      <c r="F579" s="10" t="s">
        <v>30</v>
      </c>
      <c r="G579" s="10">
        <v>8</v>
      </c>
      <c r="H579" s="10" t="s">
        <v>20</v>
      </c>
      <c r="I579" s="10" t="s">
        <v>88</v>
      </c>
      <c r="J579" s="10" t="s">
        <v>22</v>
      </c>
      <c r="K579" s="10" t="s">
        <v>23</v>
      </c>
      <c r="L579" s="10">
        <v>1460000</v>
      </c>
      <c r="M579" s="9" t="str">
        <f>+INDEX(index!$C$72:$C$79,MATCH(usda!$I579,index!$B$72:$B$79,0),1)</f>
        <v>Acres Planted</v>
      </c>
    </row>
    <row r="580" spans="1:13" hidden="1" x14ac:dyDescent="0.2">
      <c r="A580" s="10" t="s">
        <v>17</v>
      </c>
      <c r="B580" s="10">
        <v>2017</v>
      </c>
      <c r="C580" s="10" t="s">
        <v>18</v>
      </c>
      <c r="D580" s="10"/>
      <c r="E580" s="10" t="s">
        <v>63</v>
      </c>
      <c r="F580" s="10" t="s">
        <v>72</v>
      </c>
      <c r="G580" s="10">
        <v>9</v>
      </c>
      <c r="H580" s="10" t="s">
        <v>20</v>
      </c>
      <c r="I580" s="10" t="s">
        <v>88</v>
      </c>
      <c r="J580" s="10" t="s">
        <v>22</v>
      </c>
      <c r="K580" s="10" t="s">
        <v>23</v>
      </c>
      <c r="L580" s="10">
        <v>24000</v>
      </c>
      <c r="M580" s="9" t="str">
        <f>+INDEX(index!$C$72:$C$79,MATCH(usda!$I580,index!$B$72:$B$79,0),1)</f>
        <v>Acres Planted</v>
      </c>
    </row>
    <row r="581" spans="1:13" hidden="1" x14ac:dyDescent="0.2">
      <c r="A581" s="10" t="s">
        <v>17</v>
      </c>
      <c r="B581" s="10">
        <v>2017</v>
      </c>
      <c r="C581" s="10" t="s">
        <v>18</v>
      </c>
      <c r="D581" s="10"/>
      <c r="E581" s="10" t="s">
        <v>63</v>
      </c>
      <c r="F581" s="10" t="s">
        <v>31</v>
      </c>
      <c r="G581" s="10">
        <v>10</v>
      </c>
      <c r="H581" s="10" t="s">
        <v>20</v>
      </c>
      <c r="I581" s="10" t="s">
        <v>88</v>
      </c>
      <c r="J581" s="10" t="s">
        <v>22</v>
      </c>
      <c r="K581" s="10" t="s">
        <v>23</v>
      </c>
      <c r="L581" s="10">
        <v>180000</v>
      </c>
      <c r="M581" s="9" t="str">
        <f>+INDEX(index!$C$72:$C$79,MATCH(usda!$I581,index!$B$72:$B$79,0),1)</f>
        <v>Acres Planted</v>
      </c>
    </row>
    <row r="582" spans="1:13" hidden="1" x14ac:dyDescent="0.2">
      <c r="A582" s="10" t="s">
        <v>17</v>
      </c>
      <c r="B582" s="10">
        <v>2017</v>
      </c>
      <c r="C582" s="10" t="s">
        <v>18</v>
      </c>
      <c r="D582" s="10"/>
      <c r="E582" s="10" t="s">
        <v>63</v>
      </c>
      <c r="F582" s="10" t="s">
        <v>31</v>
      </c>
      <c r="G582" s="10">
        <v>10</v>
      </c>
      <c r="H582" s="10" t="s">
        <v>25</v>
      </c>
      <c r="I582" s="10" t="s">
        <v>89</v>
      </c>
      <c r="J582" s="10" t="s">
        <v>22</v>
      </c>
      <c r="K582" s="10" t="s">
        <v>23</v>
      </c>
      <c r="L582" s="10">
        <v>158000</v>
      </c>
      <c r="M582" s="9" t="str">
        <f>+INDEX(index!$C$72:$C$79,MATCH(usda!$I582,index!$B$72:$B$79,0),1)</f>
        <v>Acres Harvested</v>
      </c>
    </row>
    <row r="583" spans="1:13" hidden="1" x14ac:dyDescent="0.2">
      <c r="A583" s="10" t="s">
        <v>17</v>
      </c>
      <c r="B583" s="10">
        <v>2017</v>
      </c>
      <c r="C583" s="10" t="s">
        <v>18</v>
      </c>
      <c r="D583" s="10"/>
      <c r="E583" s="10" t="s">
        <v>63</v>
      </c>
      <c r="F583" s="10" t="s">
        <v>31</v>
      </c>
      <c r="G583" s="10">
        <v>10</v>
      </c>
      <c r="H583" s="10" t="s">
        <v>25</v>
      </c>
      <c r="I583" s="10" t="s">
        <v>90</v>
      </c>
      <c r="J583" s="10" t="s">
        <v>22</v>
      </c>
      <c r="K583" s="10" t="s">
        <v>23</v>
      </c>
      <c r="L583" s="10">
        <v>160000</v>
      </c>
      <c r="M583" s="9" t="str">
        <f>+INDEX(index!$C$72:$C$79,MATCH(usda!$I583,index!$B$72:$B$79,0),1)</f>
        <v>Acres Planted</v>
      </c>
    </row>
    <row r="584" spans="1:13" hidden="1" x14ac:dyDescent="0.2">
      <c r="A584" s="10" t="s">
        <v>17</v>
      </c>
      <c r="B584" s="10">
        <v>2017</v>
      </c>
      <c r="C584" s="10" t="s">
        <v>18</v>
      </c>
      <c r="D584" s="10"/>
      <c r="E584" s="10" t="s">
        <v>63</v>
      </c>
      <c r="F584" s="10" t="s">
        <v>65</v>
      </c>
      <c r="G584" s="10">
        <v>12</v>
      </c>
      <c r="H584" s="10" t="s">
        <v>20</v>
      </c>
      <c r="I584" s="10" t="s">
        <v>88</v>
      </c>
      <c r="J584" s="10" t="s">
        <v>22</v>
      </c>
      <c r="K584" s="10" t="s">
        <v>23</v>
      </c>
      <c r="L584" s="10">
        <v>75000</v>
      </c>
      <c r="M584" s="9" t="str">
        <f>+INDEX(index!$C$72:$C$79,MATCH(usda!$I584,index!$B$72:$B$79,0),1)</f>
        <v>Acres Planted</v>
      </c>
    </row>
    <row r="585" spans="1:13" hidden="1" x14ac:dyDescent="0.2">
      <c r="A585" s="10" t="s">
        <v>17</v>
      </c>
      <c r="B585" s="10">
        <v>2017</v>
      </c>
      <c r="C585" s="10" t="s">
        <v>18</v>
      </c>
      <c r="D585" s="10"/>
      <c r="E585" s="10" t="s">
        <v>63</v>
      </c>
      <c r="F585" s="10" t="s">
        <v>65</v>
      </c>
      <c r="G585" s="10">
        <v>12</v>
      </c>
      <c r="H585" s="10" t="s">
        <v>25</v>
      </c>
      <c r="I585" s="10" t="s">
        <v>89</v>
      </c>
      <c r="J585" s="10" t="s">
        <v>22</v>
      </c>
      <c r="K585" s="10" t="s">
        <v>23</v>
      </c>
      <c r="L585" s="10">
        <v>14000</v>
      </c>
      <c r="M585" s="9" t="str">
        <f>+INDEX(index!$C$72:$C$79,MATCH(usda!$I585,index!$B$72:$B$79,0),1)</f>
        <v>Acres Harvested</v>
      </c>
    </row>
    <row r="586" spans="1:13" hidden="1" x14ac:dyDescent="0.2">
      <c r="A586" s="10" t="s">
        <v>17</v>
      </c>
      <c r="B586" s="10">
        <v>2017</v>
      </c>
      <c r="C586" s="10" t="s">
        <v>18</v>
      </c>
      <c r="D586" s="10"/>
      <c r="E586" s="10" t="s">
        <v>63</v>
      </c>
      <c r="F586" s="10" t="s">
        <v>65</v>
      </c>
      <c r="G586" s="10">
        <v>12</v>
      </c>
      <c r="H586" s="10" t="s">
        <v>25</v>
      </c>
      <c r="I586" s="10" t="s">
        <v>90</v>
      </c>
      <c r="J586" s="10" t="s">
        <v>22</v>
      </c>
      <c r="K586" s="10" t="s">
        <v>23</v>
      </c>
      <c r="L586" s="10">
        <v>15000</v>
      </c>
      <c r="M586" s="9" t="str">
        <f>+INDEX(index!$C$72:$C$79,MATCH(usda!$I586,index!$B$72:$B$79,0),1)</f>
        <v>Acres Planted</v>
      </c>
    </row>
    <row r="587" spans="1:13" hidden="1" x14ac:dyDescent="0.2">
      <c r="A587" s="10" t="s">
        <v>17</v>
      </c>
      <c r="B587" s="10">
        <v>2017</v>
      </c>
      <c r="C587" s="10" t="s">
        <v>18</v>
      </c>
      <c r="D587" s="10"/>
      <c r="E587" s="10" t="s">
        <v>63</v>
      </c>
      <c r="F587" s="10" t="s">
        <v>32</v>
      </c>
      <c r="G587" s="10">
        <v>13</v>
      </c>
      <c r="H587" s="10" t="s">
        <v>20</v>
      </c>
      <c r="I587" s="10" t="s">
        <v>88</v>
      </c>
      <c r="J587" s="10" t="s">
        <v>22</v>
      </c>
      <c r="K587" s="10" t="s">
        <v>23</v>
      </c>
      <c r="L587" s="10">
        <v>290000</v>
      </c>
      <c r="M587" s="9" t="str">
        <f>+INDEX(index!$C$72:$C$79,MATCH(usda!$I587,index!$B$72:$B$79,0),1)</f>
        <v>Acres Planted</v>
      </c>
    </row>
    <row r="588" spans="1:13" hidden="1" x14ac:dyDescent="0.2">
      <c r="A588" s="10" t="s">
        <v>17</v>
      </c>
      <c r="B588" s="10">
        <v>2017</v>
      </c>
      <c r="C588" s="10" t="s">
        <v>18</v>
      </c>
      <c r="D588" s="10"/>
      <c r="E588" s="10" t="s">
        <v>63</v>
      </c>
      <c r="F588" s="10" t="s">
        <v>32</v>
      </c>
      <c r="G588" s="10">
        <v>13</v>
      </c>
      <c r="H588" s="10" t="s">
        <v>25</v>
      </c>
      <c r="I588" s="10" t="s">
        <v>89</v>
      </c>
      <c r="J588" s="10" t="s">
        <v>22</v>
      </c>
      <c r="K588" s="10" t="s">
        <v>23</v>
      </c>
      <c r="L588" s="10">
        <v>150000</v>
      </c>
      <c r="M588" s="9" t="str">
        <f>+INDEX(index!$C$72:$C$79,MATCH(usda!$I588,index!$B$72:$B$79,0),1)</f>
        <v>Acres Harvested</v>
      </c>
    </row>
    <row r="589" spans="1:13" hidden="1" x14ac:dyDescent="0.2">
      <c r="A589" s="10" t="s">
        <v>17</v>
      </c>
      <c r="B589" s="10">
        <v>2017</v>
      </c>
      <c r="C589" s="10" t="s">
        <v>18</v>
      </c>
      <c r="D589" s="10"/>
      <c r="E589" s="10" t="s">
        <v>63</v>
      </c>
      <c r="F589" s="10" t="s">
        <v>32</v>
      </c>
      <c r="G589" s="10">
        <v>13</v>
      </c>
      <c r="H589" s="10" t="s">
        <v>25</v>
      </c>
      <c r="I589" s="10" t="s">
        <v>90</v>
      </c>
      <c r="J589" s="10" t="s">
        <v>22</v>
      </c>
      <c r="K589" s="10" t="s">
        <v>23</v>
      </c>
      <c r="L589" s="10">
        <v>155000</v>
      </c>
      <c r="M589" s="9" t="str">
        <f>+INDEX(index!$C$72:$C$79,MATCH(usda!$I589,index!$B$72:$B$79,0),1)</f>
        <v>Acres Planted</v>
      </c>
    </row>
    <row r="590" spans="1:13" hidden="1" x14ac:dyDescent="0.2">
      <c r="A590" s="10" t="s">
        <v>17</v>
      </c>
      <c r="B590" s="10">
        <v>2017</v>
      </c>
      <c r="C590" s="10" t="s">
        <v>18</v>
      </c>
      <c r="D590" s="10"/>
      <c r="E590" s="10" t="s">
        <v>63</v>
      </c>
      <c r="F590" s="10" t="s">
        <v>33</v>
      </c>
      <c r="G590" s="10">
        <v>16</v>
      </c>
      <c r="H590" s="10" t="s">
        <v>20</v>
      </c>
      <c r="I590" s="10" t="s">
        <v>88</v>
      </c>
      <c r="J590" s="10" t="s">
        <v>22</v>
      </c>
      <c r="K590" s="10" t="s">
        <v>23</v>
      </c>
      <c r="L590" s="10">
        <v>340000</v>
      </c>
      <c r="M590" s="9" t="str">
        <f>+INDEX(index!$C$72:$C$79,MATCH(usda!$I590,index!$B$72:$B$79,0),1)</f>
        <v>Acres Planted</v>
      </c>
    </row>
    <row r="591" spans="1:13" hidden="1" x14ac:dyDescent="0.2">
      <c r="A591" s="10" t="s">
        <v>17</v>
      </c>
      <c r="B591" s="10">
        <v>2017</v>
      </c>
      <c r="C591" s="10" t="s">
        <v>18</v>
      </c>
      <c r="D591" s="10"/>
      <c r="E591" s="10" t="s">
        <v>63</v>
      </c>
      <c r="F591" s="10" t="s">
        <v>34</v>
      </c>
      <c r="G591" s="10">
        <v>17</v>
      </c>
      <c r="H591" s="10" t="s">
        <v>20</v>
      </c>
      <c r="I591" s="10" t="s">
        <v>88</v>
      </c>
      <c r="J591" s="10" t="s">
        <v>22</v>
      </c>
      <c r="K591" s="10" t="s">
        <v>23</v>
      </c>
      <c r="L591" s="10">
        <v>11200000</v>
      </c>
      <c r="M591" s="9" t="str">
        <f>+INDEX(index!$C$72:$C$79,MATCH(usda!$I591,index!$B$72:$B$79,0),1)</f>
        <v>Acres Planted</v>
      </c>
    </row>
    <row r="592" spans="1:13" hidden="1" x14ac:dyDescent="0.2">
      <c r="A592" s="10" t="s">
        <v>17</v>
      </c>
      <c r="B592" s="10">
        <v>2017</v>
      </c>
      <c r="C592" s="10" t="s">
        <v>18</v>
      </c>
      <c r="D592" s="10"/>
      <c r="E592" s="10" t="s">
        <v>63</v>
      </c>
      <c r="F592" s="10" t="s">
        <v>34</v>
      </c>
      <c r="G592" s="10">
        <v>17</v>
      </c>
      <c r="H592" s="10" t="s">
        <v>25</v>
      </c>
      <c r="I592" s="10" t="s">
        <v>89</v>
      </c>
      <c r="J592" s="10" t="s">
        <v>22</v>
      </c>
      <c r="K592" s="10" t="s">
        <v>23</v>
      </c>
      <c r="L592" s="10">
        <v>10550000</v>
      </c>
      <c r="M592" s="9" t="str">
        <f>+INDEX(index!$C$72:$C$79,MATCH(usda!$I592,index!$B$72:$B$79,0),1)</f>
        <v>Acres Harvested</v>
      </c>
    </row>
    <row r="593" spans="1:13" hidden="1" x14ac:dyDescent="0.2">
      <c r="A593" s="10" t="s">
        <v>17</v>
      </c>
      <c r="B593" s="10">
        <v>2017</v>
      </c>
      <c r="C593" s="10" t="s">
        <v>18</v>
      </c>
      <c r="D593" s="10"/>
      <c r="E593" s="10" t="s">
        <v>63</v>
      </c>
      <c r="F593" s="10" t="s">
        <v>34</v>
      </c>
      <c r="G593" s="10">
        <v>17</v>
      </c>
      <c r="H593" s="10" t="s">
        <v>25</v>
      </c>
      <c r="I593" s="10" t="s">
        <v>90</v>
      </c>
      <c r="J593" s="10" t="s">
        <v>22</v>
      </c>
      <c r="K593" s="10" t="s">
        <v>23</v>
      </c>
      <c r="L593" s="10">
        <v>10600000</v>
      </c>
      <c r="M593" s="9" t="str">
        <f>+INDEX(index!$C$72:$C$79,MATCH(usda!$I593,index!$B$72:$B$79,0),1)</f>
        <v>Acres Planted</v>
      </c>
    </row>
    <row r="594" spans="1:13" hidden="1" x14ac:dyDescent="0.2">
      <c r="A594" s="10" t="s">
        <v>17</v>
      </c>
      <c r="B594" s="10">
        <v>2017</v>
      </c>
      <c r="C594" s="10" t="s">
        <v>18</v>
      </c>
      <c r="D594" s="10"/>
      <c r="E594" s="10" t="s">
        <v>63</v>
      </c>
      <c r="F594" s="10" t="s">
        <v>35</v>
      </c>
      <c r="G594" s="10">
        <v>18</v>
      </c>
      <c r="H594" s="10" t="s">
        <v>20</v>
      </c>
      <c r="I594" s="10" t="s">
        <v>88</v>
      </c>
      <c r="J594" s="10" t="s">
        <v>22</v>
      </c>
      <c r="K594" s="10" t="s">
        <v>23</v>
      </c>
      <c r="L594" s="10">
        <v>5350000</v>
      </c>
      <c r="M594" s="9" t="str">
        <f>+INDEX(index!$C$72:$C$79,MATCH(usda!$I594,index!$B$72:$B$79,0),1)</f>
        <v>Acres Planted</v>
      </c>
    </row>
    <row r="595" spans="1:13" hidden="1" x14ac:dyDescent="0.2">
      <c r="A595" s="10" t="s">
        <v>17</v>
      </c>
      <c r="B595" s="10">
        <v>2017</v>
      </c>
      <c r="C595" s="10" t="s">
        <v>18</v>
      </c>
      <c r="D595" s="10"/>
      <c r="E595" s="10" t="s">
        <v>63</v>
      </c>
      <c r="F595" s="10" t="s">
        <v>35</v>
      </c>
      <c r="G595" s="10">
        <v>18</v>
      </c>
      <c r="H595" s="10" t="s">
        <v>25</v>
      </c>
      <c r="I595" s="10" t="s">
        <v>89</v>
      </c>
      <c r="J595" s="10" t="s">
        <v>22</v>
      </c>
      <c r="K595" s="10" t="s">
        <v>23</v>
      </c>
      <c r="L595" s="10">
        <v>5940000</v>
      </c>
      <c r="M595" s="9" t="str">
        <f>+INDEX(index!$C$72:$C$79,MATCH(usda!$I595,index!$B$72:$B$79,0),1)</f>
        <v>Acres Harvested</v>
      </c>
    </row>
    <row r="596" spans="1:13" hidden="1" x14ac:dyDescent="0.2">
      <c r="A596" s="10" t="s">
        <v>17</v>
      </c>
      <c r="B596" s="10">
        <v>2017</v>
      </c>
      <c r="C596" s="10" t="s">
        <v>18</v>
      </c>
      <c r="D596" s="10"/>
      <c r="E596" s="10" t="s">
        <v>63</v>
      </c>
      <c r="F596" s="10" t="s">
        <v>35</v>
      </c>
      <c r="G596" s="10">
        <v>18</v>
      </c>
      <c r="H596" s="10" t="s">
        <v>25</v>
      </c>
      <c r="I596" s="10" t="s">
        <v>90</v>
      </c>
      <c r="J596" s="10" t="s">
        <v>22</v>
      </c>
      <c r="K596" s="10" t="s">
        <v>23</v>
      </c>
      <c r="L596" s="10">
        <v>5950000</v>
      </c>
      <c r="M596" s="9" t="str">
        <f>+INDEX(index!$C$72:$C$79,MATCH(usda!$I596,index!$B$72:$B$79,0),1)</f>
        <v>Acres Planted</v>
      </c>
    </row>
    <row r="597" spans="1:13" hidden="1" x14ac:dyDescent="0.2">
      <c r="A597" s="10" t="s">
        <v>17</v>
      </c>
      <c r="B597" s="10">
        <v>2017</v>
      </c>
      <c r="C597" s="10" t="s">
        <v>18</v>
      </c>
      <c r="D597" s="10"/>
      <c r="E597" s="10" t="s">
        <v>63</v>
      </c>
      <c r="F597" s="10" t="s">
        <v>36</v>
      </c>
      <c r="G597" s="10">
        <v>19</v>
      </c>
      <c r="H597" s="10" t="s">
        <v>20</v>
      </c>
      <c r="I597" s="10" t="s">
        <v>88</v>
      </c>
      <c r="J597" s="10" t="s">
        <v>22</v>
      </c>
      <c r="K597" s="10" t="s">
        <v>23</v>
      </c>
      <c r="L597" s="10">
        <v>13300000</v>
      </c>
      <c r="M597" s="9" t="str">
        <f>+INDEX(index!$C$72:$C$79,MATCH(usda!$I597,index!$B$72:$B$79,0),1)</f>
        <v>Acres Planted</v>
      </c>
    </row>
    <row r="598" spans="1:13" hidden="1" x14ac:dyDescent="0.2">
      <c r="A598" s="10" t="s">
        <v>17</v>
      </c>
      <c r="B598" s="10">
        <v>2017</v>
      </c>
      <c r="C598" s="10" t="s">
        <v>18</v>
      </c>
      <c r="D598" s="10"/>
      <c r="E598" s="10" t="s">
        <v>63</v>
      </c>
      <c r="F598" s="10" t="s">
        <v>36</v>
      </c>
      <c r="G598" s="10">
        <v>19</v>
      </c>
      <c r="H598" s="10" t="s">
        <v>25</v>
      </c>
      <c r="I598" s="10" t="s">
        <v>89</v>
      </c>
      <c r="J598" s="10" t="s">
        <v>22</v>
      </c>
      <c r="K598" s="10" t="s">
        <v>23</v>
      </c>
      <c r="L598" s="10">
        <v>9940000</v>
      </c>
      <c r="M598" s="9" t="str">
        <f>+INDEX(index!$C$72:$C$79,MATCH(usda!$I598,index!$B$72:$B$79,0),1)</f>
        <v>Acres Harvested</v>
      </c>
    </row>
    <row r="599" spans="1:13" hidden="1" x14ac:dyDescent="0.2">
      <c r="A599" s="10" t="s">
        <v>17</v>
      </c>
      <c r="B599" s="10">
        <v>2017</v>
      </c>
      <c r="C599" s="10" t="s">
        <v>18</v>
      </c>
      <c r="D599" s="10"/>
      <c r="E599" s="10" t="s">
        <v>63</v>
      </c>
      <c r="F599" s="10" t="s">
        <v>36</v>
      </c>
      <c r="G599" s="10">
        <v>19</v>
      </c>
      <c r="H599" s="10" t="s">
        <v>25</v>
      </c>
      <c r="I599" s="10" t="s">
        <v>90</v>
      </c>
      <c r="J599" s="10" t="s">
        <v>22</v>
      </c>
      <c r="K599" s="10" t="s">
        <v>23</v>
      </c>
      <c r="L599" s="10">
        <v>10000000</v>
      </c>
      <c r="M599" s="9" t="str">
        <f>+INDEX(index!$C$72:$C$79,MATCH(usda!$I599,index!$B$72:$B$79,0),1)</f>
        <v>Acres Planted</v>
      </c>
    </row>
    <row r="600" spans="1:13" hidden="1" x14ac:dyDescent="0.2">
      <c r="A600" s="10" t="s">
        <v>17</v>
      </c>
      <c r="B600" s="10">
        <v>2017</v>
      </c>
      <c r="C600" s="10" t="s">
        <v>18</v>
      </c>
      <c r="D600" s="10"/>
      <c r="E600" s="10" t="s">
        <v>63</v>
      </c>
      <c r="F600" s="10" t="s">
        <v>37</v>
      </c>
      <c r="G600" s="10">
        <v>20</v>
      </c>
      <c r="H600" s="10" t="s">
        <v>20</v>
      </c>
      <c r="I600" s="10" t="s">
        <v>88</v>
      </c>
      <c r="J600" s="10" t="s">
        <v>22</v>
      </c>
      <c r="K600" s="10" t="s">
        <v>23</v>
      </c>
      <c r="L600" s="10">
        <v>5500000</v>
      </c>
      <c r="M600" s="9" t="str">
        <f>+INDEX(index!$C$72:$C$79,MATCH(usda!$I600,index!$B$72:$B$79,0),1)</f>
        <v>Acres Planted</v>
      </c>
    </row>
    <row r="601" spans="1:13" hidden="1" x14ac:dyDescent="0.2">
      <c r="A601" s="10" t="s">
        <v>17</v>
      </c>
      <c r="B601" s="10">
        <v>2017</v>
      </c>
      <c r="C601" s="10" t="s">
        <v>18</v>
      </c>
      <c r="D601" s="10"/>
      <c r="E601" s="10" t="s">
        <v>63</v>
      </c>
      <c r="F601" s="10" t="s">
        <v>37</v>
      </c>
      <c r="G601" s="10">
        <v>20</v>
      </c>
      <c r="H601" s="10" t="s">
        <v>25</v>
      </c>
      <c r="I601" s="10" t="s">
        <v>89</v>
      </c>
      <c r="J601" s="10" t="s">
        <v>22</v>
      </c>
      <c r="K601" s="10" t="s">
        <v>23</v>
      </c>
      <c r="L601" s="10">
        <v>5110000</v>
      </c>
      <c r="M601" s="9" t="str">
        <f>+INDEX(index!$C$72:$C$79,MATCH(usda!$I601,index!$B$72:$B$79,0),1)</f>
        <v>Acres Harvested</v>
      </c>
    </row>
    <row r="602" spans="1:13" hidden="1" x14ac:dyDescent="0.2">
      <c r="A602" s="10" t="s">
        <v>17</v>
      </c>
      <c r="B602" s="10">
        <v>2017</v>
      </c>
      <c r="C602" s="10" t="s">
        <v>18</v>
      </c>
      <c r="D602" s="10"/>
      <c r="E602" s="10" t="s">
        <v>63</v>
      </c>
      <c r="F602" s="10" t="s">
        <v>37</v>
      </c>
      <c r="G602" s="10">
        <v>20</v>
      </c>
      <c r="H602" s="10" t="s">
        <v>25</v>
      </c>
      <c r="I602" s="10" t="s">
        <v>90</v>
      </c>
      <c r="J602" s="10" t="s">
        <v>22</v>
      </c>
      <c r="K602" s="10" t="s">
        <v>23</v>
      </c>
      <c r="L602" s="10">
        <v>5150000</v>
      </c>
      <c r="M602" s="9" t="str">
        <f>+INDEX(index!$C$72:$C$79,MATCH(usda!$I602,index!$B$72:$B$79,0),1)</f>
        <v>Acres Planted</v>
      </c>
    </row>
    <row r="603" spans="1:13" hidden="1" x14ac:dyDescent="0.2">
      <c r="A603" s="10" t="s">
        <v>17</v>
      </c>
      <c r="B603" s="10">
        <v>2017</v>
      </c>
      <c r="C603" s="10" t="s">
        <v>18</v>
      </c>
      <c r="D603" s="10"/>
      <c r="E603" s="10" t="s">
        <v>63</v>
      </c>
      <c r="F603" s="10" t="s">
        <v>38</v>
      </c>
      <c r="G603" s="10">
        <v>21</v>
      </c>
      <c r="H603" s="10" t="s">
        <v>20</v>
      </c>
      <c r="I603" s="10" t="s">
        <v>88</v>
      </c>
      <c r="J603" s="10" t="s">
        <v>22</v>
      </c>
      <c r="K603" s="10" t="s">
        <v>23</v>
      </c>
      <c r="L603" s="10">
        <v>1320000</v>
      </c>
      <c r="M603" s="9" t="str">
        <f>+INDEX(index!$C$72:$C$79,MATCH(usda!$I603,index!$B$72:$B$79,0),1)</f>
        <v>Acres Planted</v>
      </c>
    </row>
    <row r="604" spans="1:13" hidden="1" x14ac:dyDescent="0.2">
      <c r="A604" s="10" t="s">
        <v>17</v>
      </c>
      <c r="B604" s="10">
        <v>2017</v>
      </c>
      <c r="C604" s="10" t="s">
        <v>18</v>
      </c>
      <c r="D604" s="10"/>
      <c r="E604" s="10" t="s">
        <v>63</v>
      </c>
      <c r="F604" s="10" t="s">
        <v>38</v>
      </c>
      <c r="G604" s="10">
        <v>21</v>
      </c>
      <c r="H604" s="10" t="s">
        <v>25</v>
      </c>
      <c r="I604" s="10" t="s">
        <v>89</v>
      </c>
      <c r="J604" s="10" t="s">
        <v>22</v>
      </c>
      <c r="K604" s="10" t="s">
        <v>23</v>
      </c>
      <c r="L604" s="10">
        <v>1940000</v>
      </c>
      <c r="M604" s="9" t="str">
        <f>+INDEX(index!$C$72:$C$79,MATCH(usda!$I604,index!$B$72:$B$79,0),1)</f>
        <v>Acres Harvested</v>
      </c>
    </row>
    <row r="605" spans="1:13" hidden="1" x14ac:dyDescent="0.2">
      <c r="A605" s="10" t="s">
        <v>17</v>
      </c>
      <c r="B605" s="10">
        <v>2017</v>
      </c>
      <c r="C605" s="10" t="s">
        <v>18</v>
      </c>
      <c r="D605" s="10"/>
      <c r="E605" s="10" t="s">
        <v>63</v>
      </c>
      <c r="F605" s="10" t="s">
        <v>38</v>
      </c>
      <c r="G605" s="10">
        <v>21</v>
      </c>
      <c r="H605" s="10" t="s">
        <v>25</v>
      </c>
      <c r="I605" s="10" t="s">
        <v>90</v>
      </c>
      <c r="J605" s="10" t="s">
        <v>22</v>
      </c>
      <c r="K605" s="10" t="s">
        <v>23</v>
      </c>
      <c r="L605" s="10">
        <v>1950000</v>
      </c>
      <c r="M605" s="9" t="str">
        <f>+INDEX(index!$C$72:$C$79,MATCH(usda!$I605,index!$B$72:$B$79,0),1)</f>
        <v>Acres Planted</v>
      </c>
    </row>
    <row r="606" spans="1:13" hidden="1" x14ac:dyDescent="0.2">
      <c r="A606" s="10" t="s">
        <v>17</v>
      </c>
      <c r="B606" s="10">
        <v>2017</v>
      </c>
      <c r="C606" s="10" t="s">
        <v>18</v>
      </c>
      <c r="D606" s="10"/>
      <c r="E606" s="10" t="s">
        <v>63</v>
      </c>
      <c r="F606" s="10" t="s">
        <v>39</v>
      </c>
      <c r="G606" s="10">
        <v>22</v>
      </c>
      <c r="H606" s="10" t="s">
        <v>20</v>
      </c>
      <c r="I606" s="10" t="s">
        <v>88</v>
      </c>
      <c r="J606" s="10" t="s">
        <v>22</v>
      </c>
      <c r="K606" s="10" t="s">
        <v>23</v>
      </c>
      <c r="L606" s="10">
        <v>500000</v>
      </c>
      <c r="M606" s="9" t="str">
        <f>+INDEX(index!$C$72:$C$79,MATCH(usda!$I606,index!$B$72:$B$79,0),1)</f>
        <v>Acres Planted</v>
      </c>
    </row>
    <row r="607" spans="1:13" hidden="1" x14ac:dyDescent="0.2">
      <c r="A607" s="10" t="s">
        <v>17</v>
      </c>
      <c r="B607" s="10">
        <v>2017</v>
      </c>
      <c r="C607" s="10" t="s">
        <v>18</v>
      </c>
      <c r="D607" s="10"/>
      <c r="E607" s="10" t="s">
        <v>63</v>
      </c>
      <c r="F607" s="10" t="s">
        <v>39</v>
      </c>
      <c r="G607" s="10">
        <v>22</v>
      </c>
      <c r="H607" s="10" t="s">
        <v>25</v>
      </c>
      <c r="I607" s="10" t="s">
        <v>89</v>
      </c>
      <c r="J607" s="10" t="s">
        <v>22</v>
      </c>
      <c r="K607" s="10" t="s">
        <v>23</v>
      </c>
      <c r="L607" s="10">
        <v>1250000</v>
      </c>
      <c r="M607" s="9" t="str">
        <f>+INDEX(index!$C$72:$C$79,MATCH(usda!$I607,index!$B$72:$B$79,0),1)</f>
        <v>Acres Harvested</v>
      </c>
    </row>
    <row r="608" spans="1:13" hidden="1" x14ac:dyDescent="0.2">
      <c r="A608" s="10" t="s">
        <v>17</v>
      </c>
      <c r="B608" s="10">
        <v>2017</v>
      </c>
      <c r="C608" s="10" t="s">
        <v>18</v>
      </c>
      <c r="D608" s="10"/>
      <c r="E608" s="10" t="s">
        <v>63</v>
      </c>
      <c r="F608" s="10" t="s">
        <v>39</v>
      </c>
      <c r="G608" s="10">
        <v>22</v>
      </c>
      <c r="H608" s="10" t="s">
        <v>25</v>
      </c>
      <c r="I608" s="10" t="s">
        <v>90</v>
      </c>
      <c r="J608" s="10" t="s">
        <v>22</v>
      </c>
      <c r="K608" s="10" t="s">
        <v>23</v>
      </c>
      <c r="L608" s="10">
        <v>1270000</v>
      </c>
      <c r="M608" s="9" t="str">
        <f>+INDEX(index!$C$72:$C$79,MATCH(usda!$I608,index!$B$72:$B$79,0),1)</f>
        <v>Acres Planted</v>
      </c>
    </row>
    <row r="609" spans="1:13" hidden="1" x14ac:dyDescent="0.2">
      <c r="A609" s="10" t="s">
        <v>17</v>
      </c>
      <c r="B609" s="10">
        <v>2017</v>
      </c>
      <c r="C609" s="10" t="s">
        <v>18</v>
      </c>
      <c r="D609" s="10"/>
      <c r="E609" s="10" t="s">
        <v>63</v>
      </c>
      <c r="F609" s="10" t="s">
        <v>73</v>
      </c>
      <c r="G609" s="10">
        <v>23</v>
      </c>
      <c r="H609" s="10" t="s">
        <v>20</v>
      </c>
      <c r="I609" s="10" t="s">
        <v>88</v>
      </c>
      <c r="J609" s="10" t="s">
        <v>22</v>
      </c>
      <c r="K609" s="10" t="s">
        <v>23</v>
      </c>
      <c r="L609" s="10">
        <v>31000</v>
      </c>
      <c r="M609" s="9" t="str">
        <f>+INDEX(index!$C$72:$C$79,MATCH(usda!$I609,index!$B$72:$B$79,0),1)</f>
        <v>Acres Planted</v>
      </c>
    </row>
    <row r="610" spans="1:13" hidden="1" x14ac:dyDescent="0.2">
      <c r="A610" s="10" t="s">
        <v>17</v>
      </c>
      <c r="B610" s="10">
        <v>2017</v>
      </c>
      <c r="C610" s="10" t="s">
        <v>18</v>
      </c>
      <c r="D610" s="10"/>
      <c r="E610" s="10" t="s">
        <v>63</v>
      </c>
      <c r="F610" s="10" t="s">
        <v>40</v>
      </c>
      <c r="G610" s="10">
        <v>24</v>
      </c>
      <c r="H610" s="10" t="s">
        <v>20</v>
      </c>
      <c r="I610" s="10" t="s">
        <v>88</v>
      </c>
      <c r="J610" s="10" t="s">
        <v>22</v>
      </c>
      <c r="K610" s="10" t="s">
        <v>23</v>
      </c>
      <c r="L610" s="10">
        <v>480000</v>
      </c>
      <c r="M610" s="9" t="str">
        <f>+INDEX(index!$C$72:$C$79,MATCH(usda!$I610,index!$B$72:$B$79,0),1)</f>
        <v>Acres Planted</v>
      </c>
    </row>
    <row r="611" spans="1:13" hidden="1" x14ac:dyDescent="0.2">
      <c r="A611" s="10" t="s">
        <v>17</v>
      </c>
      <c r="B611" s="10">
        <v>2017</v>
      </c>
      <c r="C611" s="10" t="s">
        <v>18</v>
      </c>
      <c r="D611" s="10"/>
      <c r="E611" s="10" t="s">
        <v>63</v>
      </c>
      <c r="F611" s="10" t="s">
        <v>40</v>
      </c>
      <c r="G611" s="10">
        <v>24</v>
      </c>
      <c r="H611" s="10" t="s">
        <v>25</v>
      </c>
      <c r="I611" s="10" t="s">
        <v>89</v>
      </c>
      <c r="J611" s="10" t="s">
        <v>22</v>
      </c>
      <c r="K611" s="10" t="s">
        <v>23</v>
      </c>
      <c r="L611" s="10">
        <v>495000</v>
      </c>
      <c r="M611" s="9" t="str">
        <f>+INDEX(index!$C$72:$C$79,MATCH(usda!$I611,index!$B$72:$B$79,0),1)</f>
        <v>Acres Harvested</v>
      </c>
    </row>
    <row r="612" spans="1:13" hidden="1" x14ac:dyDescent="0.2">
      <c r="A612" s="10" t="s">
        <v>17</v>
      </c>
      <c r="B612" s="10">
        <v>2017</v>
      </c>
      <c r="C612" s="10" t="s">
        <v>18</v>
      </c>
      <c r="D612" s="10"/>
      <c r="E612" s="10" t="s">
        <v>63</v>
      </c>
      <c r="F612" s="10" t="s">
        <v>40</v>
      </c>
      <c r="G612" s="10">
        <v>24</v>
      </c>
      <c r="H612" s="10" t="s">
        <v>25</v>
      </c>
      <c r="I612" s="10" t="s">
        <v>90</v>
      </c>
      <c r="J612" s="10" t="s">
        <v>22</v>
      </c>
      <c r="K612" s="10" t="s">
        <v>23</v>
      </c>
      <c r="L612" s="10">
        <v>500000</v>
      </c>
      <c r="M612" s="9" t="str">
        <f>+INDEX(index!$C$72:$C$79,MATCH(usda!$I612,index!$B$72:$B$79,0),1)</f>
        <v>Acres Planted</v>
      </c>
    </row>
    <row r="613" spans="1:13" hidden="1" x14ac:dyDescent="0.2">
      <c r="A613" s="10" t="s">
        <v>17</v>
      </c>
      <c r="B613" s="10">
        <v>2017</v>
      </c>
      <c r="C613" s="10" t="s">
        <v>18</v>
      </c>
      <c r="D613" s="10"/>
      <c r="E613" s="10" t="s">
        <v>63</v>
      </c>
      <c r="F613" s="10" t="s">
        <v>74</v>
      </c>
      <c r="G613" s="10">
        <v>25</v>
      </c>
      <c r="H613" s="10" t="s">
        <v>20</v>
      </c>
      <c r="I613" s="10" t="s">
        <v>88</v>
      </c>
      <c r="J613" s="10" t="s">
        <v>22</v>
      </c>
      <c r="K613" s="10" t="s">
        <v>23</v>
      </c>
      <c r="L613" s="10">
        <v>15000</v>
      </c>
      <c r="M613" s="9" t="str">
        <f>+INDEX(index!$C$72:$C$79,MATCH(usda!$I613,index!$B$72:$B$79,0),1)</f>
        <v>Acres Planted</v>
      </c>
    </row>
    <row r="614" spans="1:13" hidden="1" x14ac:dyDescent="0.2">
      <c r="A614" s="10" t="s">
        <v>17</v>
      </c>
      <c r="B614" s="10">
        <v>2017</v>
      </c>
      <c r="C614" s="10" t="s">
        <v>18</v>
      </c>
      <c r="D614" s="10"/>
      <c r="E614" s="10" t="s">
        <v>63</v>
      </c>
      <c r="F614" s="10" t="s">
        <v>41</v>
      </c>
      <c r="G614" s="10">
        <v>26</v>
      </c>
      <c r="H614" s="10" t="s">
        <v>20</v>
      </c>
      <c r="I614" s="10" t="s">
        <v>88</v>
      </c>
      <c r="J614" s="10" t="s">
        <v>22</v>
      </c>
      <c r="K614" s="10" t="s">
        <v>23</v>
      </c>
      <c r="L614" s="10">
        <v>2250000</v>
      </c>
      <c r="M614" s="9" t="str">
        <f>+INDEX(index!$C$72:$C$79,MATCH(usda!$I614,index!$B$72:$B$79,0),1)</f>
        <v>Acres Planted</v>
      </c>
    </row>
    <row r="615" spans="1:13" hidden="1" x14ac:dyDescent="0.2">
      <c r="A615" s="10" t="s">
        <v>17</v>
      </c>
      <c r="B615" s="10">
        <v>2017</v>
      </c>
      <c r="C615" s="10" t="s">
        <v>18</v>
      </c>
      <c r="D615" s="10"/>
      <c r="E615" s="10" t="s">
        <v>63</v>
      </c>
      <c r="F615" s="10" t="s">
        <v>41</v>
      </c>
      <c r="G615" s="10">
        <v>26</v>
      </c>
      <c r="H615" s="10" t="s">
        <v>25</v>
      </c>
      <c r="I615" s="10" t="s">
        <v>89</v>
      </c>
      <c r="J615" s="10" t="s">
        <v>22</v>
      </c>
      <c r="K615" s="10" t="s">
        <v>23</v>
      </c>
      <c r="L615" s="10">
        <v>2270000</v>
      </c>
      <c r="M615" s="9" t="str">
        <f>+INDEX(index!$C$72:$C$79,MATCH(usda!$I615,index!$B$72:$B$79,0),1)</f>
        <v>Acres Harvested</v>
      </c>
    </row>
    <row r="616" spans="1:13" hidden="1" x14ac:dyDescent="0.2">
      <c r="A616" s="10" t="s">
        <v>17</v>
      </c>
      <c r="B616" s="10">
        <v>2017</v>
      </c>
      <c r="C616" s="10" t="s">
        <v>18</v>
      </c>
      <c r="D616" s="10"/>
      <c r="E616" s="10" t="s">
        <v>63</v>
      </c>
      <c r="F616" s="10" t="s">
        <v>41</v>
      </c>
      <c r="G616" s="10">
        <v>26</v>
      </c>
      <c r="H616" s="10" t="s">
        <v>25</v>
      </c>
      <c r="I616" s="10" t="s">
        <v>90</v>
      </c>
      <c r="J616" s="10" t="s">
        <v>22</v>
      </c>
      <c r="K616" s="10" t="s">
        <v>23</v>
      </c>
      <c r="L616" s="10">
        <v>2280000</v>
      </c>
      <c r="M616" s="9" t="str">
        <f>+INDEX(index!$C$72:$C$79,MATCH(usda!$I616,index!$B$72:$B$79,0),1)</f>
        <v>Acres Planted</v>
      </c>
    </row>
    <row r="617" spans="1:13" hidden="1" x14ac:dyDescent="0.2">
      <c r="A617" s="10" t="s">
        <v>17</v>
      </c>
      <c r="B617" s="10">
        <v>2017</v>
      </c>
      <c r="C617" s="10" t="s">
        <v>18</v>
      </c>
      <c r="D617" s="10"/>
      <c r="E617" s="10" t="s">
        <v>63</v>
      </c>
      <c r="F617" s="10" t="s">
        <v>42</v>
      </c>
      <c r="G617" s="10">
        <v>27</v>
      </c>
      <c r="H617" s="10" t="s">
        <v>20</v>
      </c>
      <c r="I617" s="10" t="s">
        <v>88</v>
      </c>
      <c r="J617" s="10" t="s">
        <v>22</v>
      </c>
      <c r="K617" s="10" t="s">
        <v>23</v>
      </c>
      <c r="L617" s="10">
        <v>8050000</v>
      </c>
      <c r="M617" s="9" t="str">
        <f>+INDEX(index!$C$72:$C$79,MATCH(usda!$I617,index!$B$72:$B$79,0),1)</f>
        <v>Acres Planted</v>
      </c>
    </row>
    <row r="618" spans="1:13" hidden="1" x14ac:dyDescent="0.2">
      <c r="A618" s="10" t="s">
        <v>17</v>
      </c>
      <c r="B618" s="10">
        <v>2017</v>
      </c>
      <c r="C618" s="10" t="s">
        <v>18</v>
      </c>
      <c r="D618" s="10"/>
      <c r="E618" s="10" t="s">
        <v>63</v>
      </c>
      <c r="F618" s="10" t="s">
        <v>42</v>
      </c>
      <c r="G618" s="10">
        <v>27</v>
      </c>
      <c r="H618" s="10" t="s">
        <v>25</v>
      </c>
      <c r="I618" s="10" t="s">
        <v>89</v>
      </c>
      <c r="J618" s="10" t="s">
        <v>22</v>
      </c>
      <c r="K618" s="10" t="s">
        <v>23</v>
      </c>
      <c r="L618" s="10">
        <v>8090000</v>
      </c>
      <c r="M618" s="9" t="str">
        <f>+INDEX(index!$C$72:$C$79,MATCH(usda!$I618,index!$B$72:$B$79,0),1)</f>
        <v>Acres Harvested</v>
      </c>
    </row>
    <row r="619" spans="1:13" hidden="1" x14ac:dyDescent="0.2">
      <c r="A619" s="10" t="s">
        <v>17</v>
      </c>
      <c r="B619" s="10">
        <v>2017</v>
      </c>
      <c r="C619" s="10" t="s">
        <v>18</v>
      </c>
      <c r="D619" s="10"/>
      <c r="E619" s="10" t="s">
        <v>63</v>
      </c>
      <c r="F619" s="10" t="s">
        <v>42</v>
      </c>
      <c r="G619" s="10">
        <v>27</v>
      </c>
      <c r="H619" s="10" t="s">
        <v>25</v>
      </c>
      <c r="I619" s="10" t="s">
        <v>90</v>
      </c>
      <c r="J619" s="10" t="s">
        <v>22</v>
      </c>
      <c r="K619" s="10" t="s">
        <v>23</v>
      </c>
      <c r="L619" s="10">
        <v>8150000</v>
      </c>
      <c r="M619" s="9" t="str">
        <f>+INDEX(index!$C$72:$C$79,MATCH(usda!$I619,index!$B$72:$B$79,0),1)</f>
        <v>Acres Planted</v>
      </c>
    </row>
    <row r="620" spans="1:13" hidden="1" x14ac:dyDescent="0.2">
      <c r="A620" s="10" t="s">
        <v>17</v>
      </c>
      <c r="B620" s="10">
        <v>2017</v>
      </c>
      <c r="C620" s="10" t="s">
        <v>18</v>
      </c>
      <c r="D620" s="10"/>
      <c r="E620" s="10" t="s">
        <v>63</v>
      </c>
      <c r="F620" s="10" t="s">
        <v>43</v>
      </c>
      <c r="G620" s="10">
        <v>28</v>
      </c>
      <c r="H620" s="10" t="s">
        <v>20</v>
      </c>
      <c r="I620" s="10" t="s">
        <v>88</v>
      </c>
      <c r="J620" s="10" t="s">
        <v>22</v>
      </c>
      <c r="K620" s="10" t="s">
        <v>23</v>
      </c>
      <c r="L620" s="10">
        <v>520000</v>
      </c>
      <c r="M620" s="9" t="str">
        <f>+INDEX(index!$C$72:$C$79,MATCH(usda!$I620,index!$B$72:$B$79,0),1)</f>
        <v>Acres Planted</v>
      </c>
    </row>
    <row r="621" spans="1:13" hidden="1" x14ac:dyDescent="0.2">
      <c r="A621" s="10" t="s">
        <v>17</v>
      </c>
      <c r="B621" s="10">
        <v>2017</v>
      </c>
      <c r="C621" s="10" t="s">
        <v>18</v>
      </c>
      <c r="D621" s="10"/>
      <c r="E621" s="10" t="s">
        <v>63</v>
      </c>
      <c r="F621" s="10" t="s">
        <v>43</v>
      </c>
      <c r="G621" s="10">
        <v>28</v>
      </c>
      <c r="H621" s="10" t="s">
        <v>25</v>
      </c>
      <c r="I621" s="10" t="s">
        <v>89</v>
      </c>
      <c r="J621" s="10" t="s">
        <v>22</v>
      </c>
      <c r="K621" s="10" t="s">
        <v>23</v>
      </c>
      <c r="L621" s="10">
        <v>2170000</v>
      </c>
      <c r="M621" s="9" t="str">
        <f>+INDEX(index!$C$72:$C$79,MATCH(usda!$I621,index!$B$72:$B$79,0),1)</f>
        <v>Acres Harvested</v>
      </c>
    </row>
    <row r="622" spans="1:13" hidden="1" x14ac:dyDescent="0.2">
      <c r="A622" s="10" t="s">
        <v>17</v>
      </c>
      <c r="B622" s="10">
        <v>2017</v>
      </c>
      <c r="C622" s="10" t="s">
        <v>18</v>
      </c>
      <c r="D622" s="10"/>
      <c r="E622" s="10" t="s">
        <v>63</v>
      </c>
      <c r="F622" s="10" t="s">
        <v>43</v>
      </c>
      <c r="G622" s="10">
        <v>28</v>
      </c>
      <c r="H622" s="10" t="s">
        <v>25</v>
      </c>
      <c r="I622" s="10" t="s">
        <v>90</v>
      </c>
      <c r="J622" s="10" t="s">
        <v>22</v>
      </c>
      <c r="K622" s="10" t="s">
        <v>23</v>
      </c>
      <c r="L622" s="10">
        <v>2190000</v>
      </c>
      <c r="M622" s="9" t="str">
        <f>+INDEX(index!$C$72:$C$79,MATCH(usda!$I622,index!$B$72:$B$79,0),1)</f>
        <v>Acres Planted</v>
      </c>
    </row>
    <row r="623" spans="1:13" hidden="1" x14ac:dyDescent="0.2">
      <c r="A623" s="10" t="s">
        <v>17</v>
      </c>
      <c r="B623" s="10">
        <v>2017</v>
      </c>
      <c r="C623" s="10" t="s">
        <v>18</v>
      </c>
      <c r="D623" s="10"/>
      <c r="E623" s="10" t="s">
        <v>63</v>
      </c>
      <c r="F623" s="10" t="s">
        <v>44</v>
      </c>
      <c r="G623" s="10">
        <v>29</v>
      </c>
      <c r="H623" s="10" t="s">
        <v>20</v>
      </c>
      <c r="I623" s="10" t="s">
        <v>88</v>
      </c>
      <c r="J623" s="10" t="s">
        <v>22</v>
      </c>
      <c r="K623" s="10" t="s">
        <v>23</v>
      </c>
      <c r="L623" s="10">
        <v>3400000</v>
      </c>
      <c r="M623" s="9" t="str">
        <f>+INDEX(index!$C$72:$C$79,MATCH(usda!$I623,index!$B$72:$B$79,0),1)</f>
        <v>Acres Planted</v>
      </c>
    </row>
    <row r="624" spans="1:13" hidden="1" x14ac:dyDescent="0.2">
      <c r="A624" s="10" t="s">
        <v>17</v>
      </c>
      <c r="B624" s="10">
        <v>2017</v>
      </c>
      <c r="C624" s="10" t="s">
        <v>18</v>
      </c>
      <c r="D624" s="10"/>
      <c r="E624" s="10" t="s">
        <v>63</v>
      </c>
      <c r="F624" s="10" t="s">
        <v>44</v>
      </c>
      <c r="G624" s="10">
        <v>29</v>
      </c>
      <c r="H624" s="10" t="s">
        <v>25</v>
      </c>
      <c r="I624" s="10" t="s">
        <v>89</v>
      </c>
      <c r="J624" s="10" t="s">
        <v>22</v>
      </c>
      <c r="K624" s="10" t="s">
        <v>23</v>
      </c>
      <c r="L624" s="10">
        <v>5910000</v>
      </c>
      <c r="M624" s="9" t="str">
        <f>+INDEX(index!$C$72:$C$79,MATCH(usda!$I624,index!$B$72:$B$79,0),1)</f>
        <v>Acres Harvested</v>
      </c>
    </row>
    <row r="625" spans="1:13" hidden="1" x14ac:dyDescent="0.2">
      <c r="A625" s="10" t="s">
        <v>17</v>
      </c>
      <c r="B625" s="10">
        <v>2017</v>
      </c>
      <c r="C625" s="10" t="s">
        <v>18</v>
      </c>
      <c r="D625" s="10"/>
      <c r="E625" s="10" t="s">
        <v>63</v>
      </c>
      <c r="F625" s="10" t="s">
        <v>44</v>
      </c>
      <c r="G625" s="10">
        <v>29</v>
      </c>
      <c r="H625" s="10" t="s">
        <v>25</v>
      </c>
      <c r="I625" s="10" t="s">
        <v>90</v>
      </c>
      <c r="J625" s="10" t="s">
        <v>22</v>
      </c>
      <c r="K625" s="10" t="s">
        <v>23</v>
      </c>
      <c r="L625" s="10">
        <v>5950000</v>
      </c>
      <c r="M625" s="9" t="str">
        <f>+INDEX(index!$C$72:$C$79,MATCH(usda!$I625,index!$B$72:$B$79,0),1)</f>
        <v>Acres Planted</v>
      </c>
    </row>
    <row r="626" spans="1:13" hidden="1" x14ac:dyDescent="0.2">
      <c r="A626" s="10" t="s">
        <v>17</v>
      </c>
      <c r="B626" s="10">
        <v>2017</v>
      </c>
      <c r="C626" s="10" t="s">
        <v>18</v>
      </c>
      <c r="D626" s="10"/>
      <c r="E626" s="10" t="s">
        <v>63</v>
      </c>
      <c r="F626" s="10" t="s">
        <v>66</v>
      </c>
      <c r="G626" s="10">
        <v>30</v>
      </c>
      <c r="H626" s="10" t="s">
        <v>20</v>
      </c>
      <c r="I626" s="10" t="s">
        <v>88</v>
      </c>
      <c r="J626" s="10" t="s">
        <v>22</v>
      </c>
      <c r="K626" s="10" t="s">
        <v>23</v>
      </c>
      <c r="L626" s="10">
        <v>115000</v>
      </c>
      <c r="M626" s="9" t="str">
        <f>+INDEX(index!$C$72:$C$79,MATCH(usda!$I626,index!$B$72:$B$79,0),1)</f>
        <v>Acres Planted</v>
      </c>
    </row>
    <row r="627" spans="1:13" hidden="1" x14ac:dyDescent="0.2">
      <c r="A627" s="10" t="s">
        <v>17</v>
      </c>
      <c r="B627" s="10">
        <v>2017</v>
      </c>
      <c r="C627" s="10" t="s">
        <v>18</v>
      </c>
      <c r="D627" s="10"/>
      <c r="E627" s="10" t="s">
        <v>63</v>
      </c>
      <c r="F627" s="10" t="s">
        <v>45</v>
      </c>
      <c r="G627" s="10">
        <v>31</v>
      </c>
      <c r="H627" s="10" t="s">
        <v>20</v>
      </c>
      <c r="I627" s="10" t="s">
        <v>88</v>
      </c>
      <c r="J627" s="10" t="s">
        <v>22</v>
      </c>
      <c r="K627" s="10" t="s">
        <v>23</v>
      </c>
      <c r="L627" s="10">
        <v>9550000</v>
      </c>
      <c r="M627" s="9" t="str">
        <f>+INDEX(index!$C$72:$C$79,MATCH(usda!$I627,index!$B$72:$B$79,0),1)</f>
        <v>Acres Planted</v>
      </c>
    </row>
    <row r="628" spans="1:13" hidden="1" x14ac:dyDescent="0.2">
      <c r="A628" s="10" t="s">
        <v>17</v>
      </c>
      <c r="B628" s="10">
        <v>2017</v>
      </c>
      <c r="C628" s="10" t="s">
        <v>18</v>
      </c>
      <c r="D628" s="10"/>
      <c r="E628" s="10" t="s">
        <v>63</v>
      </c>
      <c r="F628" s="10" t="s">
        <v>45</v>
      </c>
      <c r="G628" s="10">
        <v>31</v>
      </c>
      <c r="H628" s="10" t="s">
        <v>25</v>
      </c>
      <c r="I628" s="10" t="s">
        <v>89</v>
      </c>
      <c r="J628" s="10" t="s">
        <v>22</v>
      </c>
      <c r="K628" s="10" t="s">
        <v>23</v>
      </c>
      <c r="L628" s="10">
        <v>5670000</v>
      </c>
      <c r="M628" s="9" t="str">
        <f>+INDEX(index!$C$72:$C$79,MATCH(usda!$I628,index!$B$72:$B$79,0),1)</f>
        <v>Acres Harvested</v>
      </c>
    </row>
    <row r="629" spans="1:13" hidden="1" x14ac:dyDescent="0.2">
      <c r="A629" s="10" t="s">
        <v>17</v>
      </c>
      <c r="B629" s="10">
        <v>2017</v>
      </c>
      <c r="C629" s="10" t="s">
        <v>18</v>
      </c>
      <c r="D629" s="10"/>
      <c r="E629" s="10" t="s">
        <v>63</v>
      </c>
      <c r="F629" s="10" t="s">
        <v>45</v>
      </c>
      <c r="G629" s="10">
        <v>31</v>
      </c>
      <c r="H629" s="10" t="s">
        <v>25</v>
      </c>
      <c r="I629" s="10" t="s">
        <v>90</v>
      </c>
      <c r="J629" s="10" t="s">
        <v>22</v>
      </c>
      <c r="K629" s="10" t="s">
        <v>23</v>
      </c>
      <c r="L629" s="10">
        <v>5700000</v>
      </c>
      <c r="M629" s="9" t="str">
        <f>+INDEX(index!$C$72:$C$79,MATCH(usda!$I629,index!$B$72:$B$79,0),1)</f>
        <v>Acres Planted</v>
      </c>
    </row>
    <row r="630" spans="1:13" hidden="1" x14ac:dyDescent="0.2">
      <c r="A630" s="10" t="s">
        <v>17</v>
      </c>
      <c r="B630" s="10">
        <v>2017</v>
      </c>
      <c r="C630" s="10" t="s">
        <v>18</v>
      </c>
      <c r="D630" s="10"/>
      <c r="E630" s="10" t="s">
        <v>63</v>
      </c>
      <c r="F630" s="10" t="s">
        <v>75</v>
      </c>
      <c r="G630" s="10">
        <v>32</v>
      </c>
      <c r="H630" s="10" t="s">
        <v>20</v>
      </c>
      <c r="I630" s="10" t="s">
        <v>88</v>
      </c>
      <c r="J630" s="10" t="s">
        <v>22</v>
      </c>
      <c r="K630" s="10" t="s">
        <v>23</v>
      </c>
      <c r="L630" s="10">
        <v>12000</v>
      </c>
      <c r="M630" s="9" t="str">
        <f>+INDEX(index!$C$72:$C$79,MATCH(usda!$I630,index!$B$72:$B$79,0),1)</f>
        <v>Acres Planted</v>
      </c>
    </row>
    <row r="631" spans="1:13" hidden="1" x14ac:dyDescent="0.2">
      <c r="A631" s="10" t="s">
        <v>17</v>
      </c>
      <c r="B631" s="10">
        <v>2017</v>
      </c>
      <c r="C631" s="10" t="s">
        <v>18</v>
      </c>
      <c r="D631" s="10"/>
      <c r="E631" s="10" t="s">
        <v>63</v>
      </c>
      <c r="F631" s="10" t="s">
        <v>76</v>
      </c>
      <c r="G631" s="10">
        <v>33</v>
      </c>
      <c r="H631" s="10" t="s">
        <v>20</v>
      </c>
      <c r="I631" s="10" t="s">
        <v>88</v>
      </c>
      <c r="J631" s="10" t="s">
        <v>22</v>
      </c>
      <c r="K631" s="10" t="s">
        <v>23</v>
      </c>
      <c r="L631" s="10">
        <v>14000</v>
      </c>
      <c r="M631" s="9" t="str">
        <f>+INDEX(index!$C$72:$C$79,MATCH(usda!$I631,index!$B$72:$B$79,0),1)</f>
        <v>Acres Planted</v>
      </c>
    </row>
    <row r="632" spans="1:13" hidden="1" x14ac:dyDescent="0.2">
      <c r="A632" s="10" t="s">
        <v>17</v>
      </c>
      <c r="B632" s="10">
        <v>2017</v>
      </c>
      <c r="C632" s="10" t="s">
        <v>18</v>
      </c>
      <c r="D632" s="10"/>
      <c r="E632" s="10" t="s">
        <v>63</v>
      </c>
      <c r="F632" s="10" t="s">
        <v>46</v>
      </c>
      <c r="G632" s="10">
        <v>34</v>
      </c>
      <c r="H632" s="10" t="s">
        <v>20</v>
      </c>
      <c r="I632" s="10" t="s">
        <v>88</v>
      </c>
      <c r="J632" s="10" t="s">
        <v>22</v>
      </c>
      <c r="K632" s="10" t="s">
        <v>23</v>
      </c>
      <c r="L632" s="10">
        <v>77000</v>
      </c>
      <c r="M632" s="9" t="str">
        <f>+INDEX(index!$C$72:$C$79,MATCH(usda!$I632,index!$B$72:$B$79,0),1)</f>
        <v>Acres Planted</v>
      </c>
    </row>
    <row r="633" spans="1:13" hidden="1" x14ac:dyDescent="0.2">
      <c r="A633" s="10" t="s">
        <v>17</v>
      </c>
      <c r="B633" s="10">
        <v>2017</v>
      </c>
      <c r="C633" s="10" t="s">
        <v>18</v>
      </c>
      <c r="D633" s="10"/>
      <c r="E633" s="10" t="s">
        <v>63</v>
      </c>
      <c r="F633" s="10" t="s">
        <v>46</v>
      </c>
      <c r="G633" s="10">
        <v>34</v>
      </c>
      <c r="H633" s="10" t="s">
        <v>25</v>
      </c>
      <c r="I633" s="10" t="s">
        <v>89</v>
      </c>
      <c r="J633" s="10" t="s">
        <v>22</v>
      </c>
      <c r="K633" s="10" t="s">
        <v>23</v>
      </c>
      <c r="L633" s="10">
        <v>99000</v>
      </c>
      <c r="M633" s="9" t="str">
        <f>+INDEX(index!$C$72:$C$79,MATCH(usda!$I633,index!$B$72:$B$79,0),1)</f>
        <v>Acres Harvested</v>
      </c>
    </row>
    <row r="634" spans="1:13" hidden="1" x14ac:dyDescent="0.2">
      <c r="A634" s="10" t="s">
        <v>17</v>
      </c>
      <c r="B634" s="10">
        <v>2017</v>
      </c>
      <c r="C634" s="10" t="s">
        <v>18</v>
      </c>
      <c r="D634" s="10"/>
      <c r="E634" s="10" t="s">
        <v>63</v>
      </c>
      <c r="F634" s="10" t="s">
        <v>46</v>
      </c>
      <c r="G634" s="10">
        <v>34</v>
      </c>
      <c r="H634" s="10" t="s">
        <v>25</v>
      </c>
      <c r="I634" s="10" t="s">
        <v>90</v>
      </c>
      <c r="J634" s="10" t="s">
        <v>22</v>
      </c>
      <c r="K634" s="10" t="s">
        <v>23</v>
      </c>
      <c r="L634" s="10">
        <v>100000</v>
      </c>
      <c r="M634" s="9" t="str">
        <f>+INDEX(index!$C$72:$C$79,MATCH(usda!$I634,index!$B$72:$B$79,0),1)</f>
        <v>Acres Planted</v>
      </c>
    </row>
    <row r="635" spans="1:13" hidden="1" x14ac:dyDescent="0.2">
      <c r="A635" s="10" t="s">
        <v>17</v>
      </c>
      <c r="B635" s="10">
        <v>2017</v>
      </c>
      <c r="C635" s="10" t="s">
        <v>18</v>
      </c>
      <c r="D635" s="10"/>
      <c r="E635" s="10" t="s">
        <v>63</v>
      </c>
      <c r="F635" s="10" t="s">
        <v>67</v>
      </c>
      <c r="G635" s="10">
        <v>35</v>
      </c>
      <c r="H635" s="10" t="s">
        <v>20</v>
      </c>
      <c r="I635" s="10" t="s">
        <v>88</v>
      </c>
      <c r="J635" s="10" t="s">
        <v>22</v>
      </c>
      <c r="K635" s="10" t="s">
        <v>23</v>
      </c>
      <c r="L635" s="10">
        <v>125000</v>
      </c>
      <c r="M635" s="9" t="str">
        <f>+INDEX(index!$C$72:$C$79,MATCH(usda!$I635,index!$B$72:$B$79,0),1)</f>
        <v>Acres Planted</v>
      </c>
    </row>
    <row r="636" spans="1:13" hidden="1" x14ac:dyDescent="0.2">
      <c r="A636" s="10" t="s">
        <v>17</v>
      </c>
      <c r="B636" s="10">
        <v>2017</v>
      </c>
      <c r="C636" s="10" t="s">
        <v>18</v>
      </c>
      <c r="D636" s="10"/>
      <c r="E636" s="10" t="s">
        <v>63</v>
      </c>
      <c r="F636" s="10" t="s">
        <v>47</v>
      </c>
      <c r="G636" s="10">
        <v>36</v>
      </c>
      <c r="H636" s="10" t="s">
        <v>20</v>
      </c>
      <c r="I636" s="10" t="s">
        <v>88</v>
      </c>
      <c r="J636" s="10" t="s">
        <v>22</v>
      </c>
      <c r="K636" s="10" t="s">
        <v>23</v>
      </c>
      <c r="L636" s="10">
        <v>1000000</v>
      </c>
      <c r="M636" s="9" t="str">
        <f>+INDEX(index!$C$72:$C$79,MATCH(usda!$I636,index!$B$72:$B$79,0),1)</f>
        <v>Acres Planted</v>
      </c>
    </row>
    <row r="637" spans="1:13" hidden="1" x14ac:dyDescent="0.2">
      <c r="A637" s="10" t="s">
        <v>17</v>
      </c>
      <c r="B637" s="10">
        <v>2017</v>
      </c>
      <c r="C637" s="10" t="s">
        <v>18</v>
      </c>
      <c r="D637" s="10"/>
      <c r="E637" s="10" t="s">
        <v>63</v>
      </c>
      <c r="F637" s="10" t="s">
        <v>47</v>
      </c>
      <c r="G637" s="10">
        <v>36</v>
      </c>
      <c r="H637" s="10" t="s">
        <v>25</v>
      </c>
      <c r="I637" s="10" t="s">
        <v>89</v>
      </c>
      <c r="J637" s="10" t="s">
        <v>22</v>
      </c>
      <c r="K637" s="10" t="s">
        <v>23</v>
      </c>
      <c r="L637" s="10">
        <v>265000</v>
      </c>
      <c r="M637" s="9" t="str">
        <f>+INDEX(index!$C$72:$C$79,MATCH(usda!$I637,index!$B$72:$B$79,0),1)</f>
        <v>Acres Harvested</v>
      </c>
    </row>
    <row r="638" spans="1:13" hidden="1" x14ac:dyDescent="0.2">
      <c r="A638" s="10" t="s">
        <v>17</v>
      </c>
      <c r="B638" s="10">
        <v>2017</v>
      </c>
      <c r="C638" s="10" t="s">
        <v>18</v>
      </c>
      <c r="D638" s="10"/>
      <c r="E638" s="10" t="s">
        <v>63</v>
      </c>
      <c r="F638" s="10" t="s">
        <v>47</v>
      </c>
      <c r="G638" s="10">
        <v>36</v>
      </c>
      <c r="H638" s="10" t="s">
        <v>25</v>
      </c>
      <c r="I638" s="10" t="s">
        <v>90</v>
      </c>
      <c r="J638" s="10" t="s">
        <v>22</v>
      </c>
      <c r="K638" s="10" t="s">
        <v>23</v>
      </c>
      <c r="L638" s="10">
        <v>270000</v>
      </c>
      <c r="M638" s="9" t="str">
        <f>+INDEX(index!$C$72:$C$79,MATCH(usda!$I638,index!$B$72:$B$79,0),1)</f>
        <v>Acres Planted</v>
      </c>
    </row>
    <row r="639" spans="1:13" hidden="1" x14ac:dyDescent="0.2">
      <c r="A639" s="10" t="s">
        <v>17</v>
      </c>
      <c r="B639" s="10">
        <v>2017</v>
      </c>
      <c r="C639" s="10" t="s">
        <v>18</v>
      </c>
      <c r="D639" s="10"/>
      <c r="E639" s="10" t="s">
        <v>63</v>
      </c>
      <c r="F639" s="10" t="s">
        <v>48</v>
      </c>
      <c r="G639" s="10">
        <v>37</v>
      </c>
      <c r="H639" s="10" t="s">
        <v>20</v>
      </c>
      <c r="I639" s="10" t="s">
        <v>88</v>
      </c>
      <c r="J639" s="10" t="s">
        <v>22</v>
      </c>
      <c r="K639" s="10" t="s">
        <v>23</v>
      </c>
      <c r="L639" s="10">
        <v>890000</v>
      </c>
      <c r="M639" s="9" t="str">
        <f>+INDEX(index!$C$72:$C$79,MATCH(usda!$I639,index!$B$72:$B$79,0),1)</f>
        <v>Acres Planted</v>
      </c>
    </row>
    <row r="640" spans="1:13" hidden="1" x14ac:dyDescent="0.2">
      <c r="A640" s="10" t="s">
        <v>17</v>
      </c>
      <c r="B640" s="10">
        <v>2017</v>
      </c>
      <c r="C640" s="10" t="s">
        <v>18</v>
      </c>
      <c r="D640" s="10"/>
      <c r="E640" s="10" t="s">
        <v>63</v>
      </c>
      <c r="F640" s="10" t="s">
        <v>48</v>
      </c>
      <c r="G640" s="10">
        <v>37</v>
      </c>
      <c r="H640" s="10" t="s">
        <v>25</v>
      </c>
      <c r="I640" s="10" t="s">
        <v>89</v>
      </c>
      <c r="J640" s="10" t="s">
        <v>22</v>
      </c>
      <c r="K640" s="10" t="s">
        <v>23</v>
      </c>
      <c r="L640" s="10">
        <v>1690000</v>
      </c>
      <c r="M640" s="9" t="str">
        <f>+INDEX(index!$C$72:$C$79,MATCH(usda!$I640,index!$B$72:$B$79,0),1)</f>
        <v>Acres Harvested</v>
      </c>
    </row>
    <row r="641" spans="1:13" hidden="1" x14ac:dyDescent="0.2">
      <c r="A641" s="10" t="s">
        <v>17</v>
      </c>
      <c r="B641" s="10">
        <v>2017</v>
      </c>
      <c r="C641" s="10" t="s">
        <v>18</v>
      </c>
      <c r="D641" s="10"/>
      <c r="E641" s="10" t="s">
        <v>63</v>
      </c>
      <c r="F641" s="10" t="s">
        <v>48</v>
      </c>
      <c r="G641" s="10">
        <v>37</v>
      </c>
      <c r="H641" s="10" t="s">
        <v>25</v>
      </c>
      <c r="I641" s="10" t="s">
        <v>90</v>
      </c>
      <c r="J641" s="10" t="s">
        <v>22</v>
      </c>
      <c r="K641" s="10" t="s">
        <v>23</v>
      </c>
      <c r="L641" s="10">
        <v>1700000</v>
      </c>
      <c r="M641" s="9" t="str">
        <f>+INDEX(index!$C$72:$C$79,MATCH(usda!$I641,index!$B$72:$B$79,0),1)</f>
        <v>Acres Planted</v>
      </c>
    </row>
    <row r="642" spans="1:13" hidden="1" x14ac:dyDescent="0.2">
      <c r="A642" s="10" t="s">
        <v>17</v>
      </c>
      <c r="B642" s="10">
        <v>2017</v>
      </c>
      <c r="C642" s="10" t="s">
        <v>18</v>
      </c>
      <c r="D642" s="10"/>
      <c r="E642" s="10" t="s">
        <v>63</v>
      </c>
      <c r="F642" s="10" t="s">
        <v>49</v>
      </c>
      <c r="G642" s="10">
        <v>38</v>
      </c>
      <c r="H642" s="10" t="s">
        <v>20</v>
      </c>
      <c r="I642" s="10" t="s">
        <v>88</v>
      </c>
      <c r="J642" s="10" t="s">
        <v>22</v>
      </c>
      <c r="K642" s="10" t="s">
        <v>23</v>
      </c>
      <c r="L642" s="10">
        <v>3420000</v>
      </c>
      <c r="M642" s="9" t="str">
        <f>+INDEX(index!$C$72:$C$79,MATCH(usda!$I642,index!$B$72:$B$79,0),1)</f>
        <v>Acres Planted</v>
      </c>
    </row>
    <row r="643" spans="1:13" hidden="1" x14ac:dyDescent="0.2">
      <c r="A643" s="10" t="s">
        <v>17</v>
      </c>
      <c r="B643" s="10">
        <v>2017</v>
      </c>
      <c r="C643" s="10" t="s">
        <v>18</v>
      </c>
      <c r="D643" s="10"/>
      <c r="E643" s="10" t="s">
        <v>63</v>
      </c>
      <c r="F643" s="10" t="s">
        <v>49</v>
      </c>
      <c r="G643" s="10">
        <v>38</v>
      </c>
      <c r="H643" s="10" t="s">
        <v>25</v>
      </c>
      <c r="I643" s="10" t="s">
        <v>89</v>
      </c>
      <c r="J643" s="10" t="s">
        <v>22</v>
      </c>
      <c r="K643" s="10" t="s">
        <v>23</v>
      </c>
      <c r="L643" s="10">
        <v>7050000</v>
      </c>
      <c r="M643" s="9" t="str">
        <f>+INDEX(index!$C$72:$C$79,MATCH(usda!$I643,index!$B$72:$B$79,0),1)</f>
        <v>Acres Harvested</v>
      </c>
    </row>
    <row r="644" spans="1:13" hidden="1" x14ac:dyDescent="0.2">
      <c r="A644" s="10" t="s">
        <v>17</v>
      </c>
      <c r="B644" s="10">
        <v>2017</v>
      </c>
      <c r="C644" s="10" t="s">
        <v>18</v>
      </c>
      <c r="D644" s="10"/>
      <c r="E644" s="10" t="s">
        <v>63</v>
      </c>
      <c r="F644" s="10" t="s">
        <v>49</v>
      </c>
      <c r="G644" s="10">
        <v>38</v>
      </c>
      <c r="H644" s="10" t="s">
        <v>25</v>
      </c>
      <c r="I644" s="10" t="s">
        <v>90</v>
      </c>
      <c r="J644" s="10" t="s">
        <v>22</v>
      </c>
      <c r="K644" s="10" t="s">
        <v>23</v>
      </c>
      <c r="L644" s="10">
        <v>7100000</v>
      </c>
      <c r="M644" s="9" t="str">
        <f>+INDEX(index!$C$72:$C$79,MATCH(usda!$I644,index!$B$72:$B$79,0),1)</f>
        <v>Acres Planted</v>
      </c>
    </row>
    <row r="645" spans="1:13" hidden="1" x14ac:dyDescent="0.2">
      <c r="A645" s="10" t="s">
        <v>17</v>
      </c>
      <c r="B645" s="10">
        <v>2017</v>
      </c>
      <c r="C645" s="10" t="s">
        <v>18</v>
      </c>
      <c r="D645" s="10"/>
      <c r="E645" s="10" t="s">
        <v>63</v>
      </c>
      <c r="F645" s="10" t="s">
        <v>50</v>
      </c>
      <c r="G645" s="10">
        <v>39</v>
      </c>
      <c r="H645" s="10" t="s">
        <v>20</v>
      </c>
      <c r="I645" s="10" t="s">
        <v>88</v>
      </c>
      <c r="J645" s="10" t="s">
        <v>22</v>
      </c>
      <c r="K645" s="10" t="s">
        <v>23</v>
      </c>
      <c r="L645" s="10">
        <v>3400000</v>
      </c>
      <c r="M645" s="9" t="str">
        <f>+INDEX(index!$C$72:$C$79,MATCH(usda!$I645,index!$B$72:$B$79,0),1)</f>
        <v>Acres Planted</v>
      </c>
    </row>
    <row r="646" spans="1:13" hidden="1" x14ac:dyDescent="0.2">
      <c r="A646" s="10" t="s">
        <v>17</v>
      </c>
      <c r="B646" s="10">
        <v>2017</v>
      </c>
      <c r="C646" s="10" t="s">
        <v>18</v>
      </c>
      <c r="D646" s="10"/>
      <c r="E646" s="10" t="s">
        <v>63</v>
      </c>
      <c r="F646" s="10" t="s">
        <v>50</v>
      </c>
      <c r="G646" s="10">
        <v>39</v>
      </c>
      <c r="H646" s="10" t="s">
        <v>25</v>
      </c>
      <c r="I646" s="10" t="s">
        <v>89</v>
      </c>
      <c r="J646" s="10" t="s">
        <v>22</v>
      </c>
      <c r="K646" s="10" t="s">
        <v>23</v>
      </c>
      <c r="L646" s="10">
        <v>5090000</v>
      </c>
      <c r="M646" s="9" t="str">
        <f>+INDEX(index!$C$72:$C$79,MATCH(usda!$I646,index!$B$72:$B$79,0),1)</f>
        <v>Acres Harvested</v>
      </c>
    </row>
    <row r="647" spans="1:13" hidden="1" x14ac:dyDescent="0.2">
      <c r="A647" s="10" t="s">
        <v>17</v>
      </c>
      <c r="B647" s="10">
        <v>2017</v>
      </c>
      <c r="C647" s="10" t="s">
        <v>18</v>
      </c>
      <c r="D647" s="10"/>
      <c r="E647" s="10" t="s">
        <v>63</v>
      </c>
      <c r="F647" s="10" t="s">
        <v>50</v>
      </c>
      <c r="G647" s="10">
        <v>39</v>
      </c>
      <c r="H647" s="10" t="s">
        <v>25</v>
      </c>
      <c r="I647" s="10" t="s">
        <v>90</v>
      </c>
      <c r="J647" s="10" t="s">
        <v>22</v>
      </c>
      <c r="K647" s="10" t="s">
        <v>23</v>
      </c>
      <c r="L647" s="10">
        <v>5100000</v>
      </c>
      <c r="M647" s="9" t="str">
        <f>+INDEX(index!$C$72:$C$79,MATCH(usda!$I647,index!$B$72:$B$79,0),1)</f>
        <v>Acres Planted</v>
      </c>
    </row>
    <row r="648" spans="1:13" hidden="1" x14ac:dyDescent="0.2">
      <c r="A648" s="10" t="s">
        <v>17</v>
      </c>
      <c r="B648" s="10">
        <v>2017</v>
      </c>
      <c r="C648" s="10" t="s">
        <v>18</v>
      </c>
      <c r="D648" s="10"/>
      <c r="E648" s="10" t="s">
        <v>63</v>
      </c>
      <c r="F648" s="10" t="s">
        <v>51</v>
      </c>
      <c r="G648" s="10">
        <v>40</v>
      </c>
      <c r="H648" s="10" t="s">
        <v>20</v>
      </c>
      <c r="I648" s="10" t="s">
        <v>88</v>
      </c>
      <c r="J648" s="10" t="s">
        <v>22</v>
      </c>
      <c r="K648" s="10" t="s">
        <v>23</v>
      </c>
      <c r="L648" s="10">
        <v>350000</v>
      </c>
      <c r="M648" s="9" t="str">
        <f>+INDEX(index!$C$72:$C$79,MATCH(usda!$I648,index!$B$72:$B$79,0),1)</f>
        <v>Acres Planted</v>
      </c>
    </row>
    <row r="649" spans="1:13" hidden="1" x14ac:dyDescent="0.2">
      <c r="A649" s="10" t="s">
        <v>17</v>
      </c>
      <c r="B649" s="10">
        <v>2017</v>
      </c>
      <c r="C649" s="10" t="s">
        <v>18</v>
      </c>
      <c r="D649" s="10"/>
      <c r="E649" s="10" t="s">
        <v>63</v>
      </c>
      <c r="F649" s="10" t="s">
        <v>51</v>
      </c>
      <c r="G649" s="10">
        <v>40</v>
      </c>
      <c r="H649" s="10" t="s">
        <v>25</v>
      </c>
      <c r="I649" s="10" t="s">
        <v>89</v>
      </c>
      <c r="J649" s="10" t="s">
        <v>22</v>
      </c>
      <c r="K649" s="10" t="s">
        <v>23</v>
      </c>
      <c r="L649" s="10">
        <v>640000</v>
      </c>
      <c r="M649" s="9" t="str">
        <f>+INDEX(index!$C$72:$C$79,MATCH(usda!$I649,index!$B$72:$B$79,0),1)</f>
        <v>Acres Harvested</v>
      </c>
    </row>
    <row r="650" spans="1:13" hidden="1" x14ac:dyDescent="0.2">
      <c r="A650" s="10" t="s">
        <v>17</v>
      </c>
      <c r="B650" s="10">
        <v>2017</v>
      </c>
      <c r="C650" s="10" t="s">
        <v>18</v>
      </c>
      <c r="D650" s="10"/>
      <c r="E650" s="10" t="s">
        <v>63</v>
      </c>
      <c r="F650" s="10" t="s">
        <v>51</v>
      </c>
      <c r="G650" s="10">
        <v>40</v>
      </c>
      <c r="H650" s="10" t="s">
        <v>25</v>
      </c>
      <c r="I650" s="10" t="s">
        <v>90</v>
      </c>
      <c r="J650" s="10" t="s">
        <v>22</v>
      </c>
      <c r="K650" s="10" t="s">
        <v>23</v>
      </c>
      <c r="L650" s="10">
        <v>655000</v>
      </c>
      <c r="M650" s="9" t="str">
        <f>+INDEX(index!$C$72:$C$79,MATCH(usda!$I650,index!$B$72:$B$79,0),1)</f>
        <v>Acres Planted</v>
      </c>
    </row>
    <row r="651" spans="1:13" hidden="1" x14ac:dyDescent="0.2">
      <c r="A651" s="10" t="s">
        <v>17</v>
      </c>
      <c r="B651" s="10">
        <v>2017</v>
      </c>
      <c r="C651" s="10" t="s">
        <v>18</v>
      </c>
      <c r="D651" s="10"/>
      <c r="E651" s="10" t="s">
        <v>63</v>
      </c>
      <c r="F651" s="10" t="s">
        <v>68</v>
      </c>
      <c r="G651" s="10">
        <v>41</v>
      </c>
      <c r="H651" s="10" t="s">
        <v>20</v>
      </c>
      <c r="I651" s="10" t="s">
        <v>88</v>
      </c>
      <c r="J651" s="10" t="s">
        <v>22</v>
      </c>
      <c r="K651" s="10" t="s">
        <v>23</v>
      </c>
      <c r="L651" s="10">
        <v>85000</v>
      </c>
      <c r="M651" s="9" t="str">
        <f>+INDEX(index!$C$72:$C$79,MATCH(usda!$I651,index!$B$72:$B$79,0),1)</f>
        <v>Acres Planted</v>
      </c>
    </row>
    <row r="652" spans="1:13" hidden="1" x14ac:dyDescent="0.2">
      <c r="A652" s="10" t="s">
        <v>17</v>
      </c>
      <c r="B652" s="10">
        <v>2017</v>
      </c>
      <c r="C652" s="10" t="s">
        <v>18</v>
      </c>
      <c r="D652" s="10"/>
      <c r="E652" s="10" t="s">
        <v>63</v>
      </c>
      <c r="F652" s="10" t="s">
        <v>69</v>
      </c>
      <c r="G652" s="10"/>
      <c r="H652" s="10" t="s">
        <v>20</v>
      </c>
      <c r="I652" s="10" t="s">
        <v>88</v>
      </c>
      <c r="J652" s="10" t="s">
        <v>22</v>
      </c>
      <c r="K652" s="10" t="s">
        <v>23</v>
      </c>
      <c r="L652" s="10">
        <v>0</v>
      </c>
      <c r="M652" s="9" t="str">
        <f>+INDEX(index!$C$72:$C$79,MATCH(usda!$I652,index!$B$72:$B$79,0),1)</f>
        <v>Acres Planted</v>
      </c>
    </row>
    <row r="653" spans="1:13" hidden="1" x14ac:dyDescent="0.2">
      <c r="A653" s="10" t="s">
        <v>17</v>
      </c>
      <c r="B653" s="10">
        <v>2017</v>
      </c>
      <c r="C653" s="10" t="s">
        <v>18</v>
      </c>
      <c r="D653" s="10"/>
      <c r="E653" s="10" t="s">
        <v>63</v>
      </c>
      <c r="F653" s="10" t="s">
        <v>69</v>
      </c>
      <c r="G653" s="10"/>
      <c r="H653" s="10" t="s">
        <v>25</v>
      </c>
      <c r="I653" s="10" t="s">
        <v>89</v>
      </c>
      <c r="J653" s="10" t="s">
        <v>22</v>
      </c>
      <c r="K653" s="10" t="s">
        <v>23</v>
      </c>
      <c r="L653" s="10">
        <v>0</v>
      </c>
      <c r="M653" s="9" t="str">
        <f>+INDEX(index!$C$72:$C$79,MATCH(usda!$I653,index!$B$72:$B$79,0),1)</f>
        <v>Acres Harvested</v>
      </c>
    </row>
    <row r="654" spans="1:13" hidden="1" x14ac:dyDescent="0.2">
      <c r="A654" s="10" t="s">
        <v>17</v>
      </c>
      <c r="B654" s="10">
        <v>2017</v>
      </c>
      <c r="C654" s="10" t="s">
        <v>18</v>
      </c>
      <c r="D654" s="10"/>
      <c r="E654" s="10" t="s">
        <v>63</v>
      </c>
      <c r="F654" s="10" t="s">
        <v>69</v>
      </c>
      <c r="G654" s="10"/>
      <c r="H654" s="10" t="s">
        <v>25</v>
      </c>
      <c r="I654" s="10" t="s">
        <v>90</v>
      </c>
      <c r="J654" s="10" t="s">
        <v>22</v>
      </c>
      <c r="K654" s="10" t="s">
        <v>23</v>
      </c>
      <c r="L654" s="10">
        <v>0</v>
      </c>
      <c r="M654" s="9" t="str">
        <f>+INDEX(index!$C$72:$C$79,MATCH(usda!$I654,index!$B$72:$B$79,0),1)</f>
        <v>Acres Planted</v>
      </c>
    </row>
    <row r="655" spans="1:13" hidden="1" x14ac:dyDescent="0.2">
      <c r="A655" s="10" t="s">
        <v>17</v>
      </c>
      <c r="B655" s="10">
        <v>2017</v>
      </c>
      <c r="C655" s="10" t="s">
        <v>18</v>
      </c>
      <c r="D655" s="10"/>
      <c r="E655" s="10" t="s">
        <v>63</v>
      </c>
      <c r="F655" s="10" t="s">
        <v>52</v>
      </c>
      <c r="G655" s="10">
        <v>42</v>
      </c>
      <c r="H655" s="10" t="s">
        <v>20</v>
      </c>
      <c r="I655" s="10" t="s">
        <v>88</v>
      </c>
      <c r="J655" s="10" t="s">
        <v>22</v>
      </c>
      <c r="K655" s="10" t="s">
        <v>23</v>
      </c>
      <c r="L655" s="10">
        <v>1350000</v>
      </c>
      <c r="M655" s="9" t="str">
        <f>+INDEX(index!$C$72:$C$79,MATCH(usda!$I655,index!$B$72:$B$79,0),1)</f>
        <v>Acres Planted</v>
      </c>
    </row>
    <row r="656" spans="1:13" hidden="1" x14ac:dyDescent="0.2">
      <c r="A656" s="10" t="s">
        <v>17</v>
      </c>
      <c r="B656" s="10">
        <v>2017</v>
      </c>
      <c r="C656" s="10" t="s">
        <v>18</v>
      </c>
      <c r="D656" s="10"/>
      <c r="E656" s="10" t="s">
        <v>63</v>
      </c>
      <c r="F656" s="10" t="s">
        <v>52</v>
      </c>
      <c r="G656" s="10">
        <v>42</v>
      </c>
      <c r="H656" s="10" t="s">
        <v>25</v>
      </c>
      <c r="I656" s="10" t="s">
        <v>89</v>
      </c>
      <c r="J656" s="10" t="s">
        <v>22</v>
      </c>
      <c r="K656" s="10" t="s">
        <v>23</v>
      </c>
      <c r="L656" s="10">
        <v>605000</v>
      </c>
      <c r="M656" s="9" t="str">
        <f>+INDEX(index!$C$72:$C$79,MATCH(usda!$I656,index!$B$72:$B$79,0),1)</f>
        <v>Acres Harvested</v>
      </c>
    </row>
    <row r="657" spans="1:13" hidden="1" x14ac:dyDescent="0.2">
      <c r="A657" s="10" t="s">
        <v>17</v>
      </c>
      <c r="B657" s="10">
        <v>2017</v>
      </c>
      <c r="C657" s="10" t="s">
        <v>18</v>
      </c>
      <c r="D657" s="10"/>
      <c r="E657" s="10" t="s">
        <v>63</v>
      </c>
      <c r="F657" s="10" t="s">
        <v>52</v>
      </c>
      <c r="G657" s="10">
        <v>42</v>
      </c>
      <c r="H657" s="10" t="s">
        <v>25</v>
      </c>
      <c r="I657" s="10" t="s">
        <v>90</v>
      </c>
      <c r="J657" s="10" t="s">
        <v>22</v>
      </c>
      <c r="K657" s="10" t="s">
        <v>23</v>
      </c>
      <c r="L657" s="10">
        <v>610000</v>
      </c>
      <c r="M657" s="9" t="str">
        <f>+INDEX(index!$C$72:$C$79,MATCH(usda!$I657,index!$B$72:$B$79,0),1)</f>
        <v>Acres Planted</v>
      </c>
    </row>
    <row r="658" spans="1:13" hidden="1" x14ac:dyDescent="0.2">
      <c r="A658" s="10" t="s">
        <v>17</v>
      </c>
      <c r="B658" s="10">
        <v>2017</v>
      </c>
      <c r="C658" s="10" t="s">
        <v>18</v>
      </c>
      <c r="D658" s="10"/>
      <c r="E658" s="10" t="s">
        <v>63</v>
      </c>
      <c r="F658" s="10" t="s">
        <v>77</v>
      </c>
      <c r="G658" s="10">
        <v>44</v>
      </c>
      <c r="H658" s="10" t="s">
        <v>20</v>
      </c>
      <c r="I658" s="10" t="s">
        <v>88</v>
      </c>
      <c r="J658" s="10" t="s">
        <v>22</v>
      </c>
      <c r="K658" s="10" t="s">
        <v>23</v>
      </c>
      <c r="L658" s="10">
        <v>2000</v>
      </c>
      <c r="M658" s="9" t="str">
        <f>+INDEX(index!$C$72:$C$79,MATCH(usda!$I658,index!$B$72:$B$79,0),1)</f>
        <v>Acres Planted</v>
      </c>
    </row>
    <row r="659" spans="1:13" hidden="1" x14ac:dyDescent="0.2">
      <c r="A659" s="10" t="s">
        <v>17</v>
      </c>
      <c r="B659" s="10">
        <v>2017</v>
      </c>
      <c r="C659" s="10" t="s">
        <v>18</v>
      </c>
      <c r="D659" s="10"/>
      <c r="E659" s="10" t="s">
        <v>63</v>
      </c>
      <c r="F659" s="10" t="s">
        <v>53</v>
      </c>
      <c r="G659" s="10">
        <v>45</v>
      </c>
      <c r="H659" s="10" t="s">
        <v>20</v>
      </c>
      <c r="I659" s="10" t="s">
        <v>88</v>
      </c>
      <c r="J659" s="10" t="s">
        <v>22</v>
      </c>
      <c r="K659" s="10" t="s">
        <v>23</v>
      </c>
      <c r="L659" s="10">
        <v>350000</v>
      </c>
      <c r="M659" s="9" t="str">
        <f>+INDEX(index!$C$72:$C$79,MATCH(usda!$I659,index!$B$72:$B$79,0),1)</f>
        <v>Acres Planted</v>
      </c>
    </row>
    <row r="660" spans="1:13" hidden="1" x14ac:dyDescent="0.2">
      <c r="A660" s="10" t="s">
        <v>17</v>
      </c>
      <c r="B660" s="10">
        <v>2017</v>
      </c>
      <c r="C660" s="10" t="s">
        <v>18</v>
      </c>
      <c r="D660" s="10"/>
      <c r="E660" s="10" t="s">
        <v>63</v>
      </c>
      <c r="F660" s="10" t="s">
        <v>53</v>
      </c>
      <c r="G660" s="10">
        <v>45</v>
      </c>
      <c r="H660" s="10" t="s">
        <v>25</v>
      </c>
      <c r="I660" s="10" t="s">
        <v>89</v>
      </c>
      <c r="J660" s="10" t="s">
        <v>22</v>
      </c>
      <c r="K660" s="10" t="s">
        <v>23</v>
      </c>
      <c r="L660" s="10">
        <v>390000</v>
      </c>
      <c r="M660" s="9" t="str">
        <f>+INDEX(index!$C$72:$C$79,MATCH(usda!$I660,index!$B$72:$B$79,0),1)</f>
        <v>Acres Harvested</v>
      </c>
    </row>
    <row r="661" spans="1:13" hidden="1" x14ac:dyDescent="0.2">
      <c r="A661" s="10" t="s">
        <v>17</v>
      </c>
      <c r="B661" s="10">
        <v>2017</v>
      </c>
      <c r="C661" s="10" t="s">
        <v>18</v>
      </c>
      <c r="D661" s="10"/>
      <c r="E661" s="10" t="s">
        <v>63</v>
      </c>
      <c r="F661" s="10" t="s">
        <v>53</v>
      </c>
      <c r="G661" s="10">
        <v>45</v>
      </c>
      <c r="H661" s="10" t="s">
        <v>25</v>
      </c>
      <c r="I661" s="10" t="s">
        <v>90</v>
      </c>
      <c r="J661" s="10" t="s">
        <v>22</v>
      </c>
      <c r="K661" s="10" t="s">
        <v>23</v>
      </c>
      <c r="L661" s="10">
        <v>400000</v>
      </c>
      <c r="M661" s="9" t="str">
        <f>+INDEX(index!$C$72:$C$79,MATCH(usda!$I661,index!$B$72:$B$79,0),1)</f>
        <v>Acres Planted</v>
      </c>
    </row>
    <row r="662" spans="1:13" hidden="1" x14ac:dyDescent="0.2">
      <c r="A662" s="10" t="s">
        <v>17</v>
      </c>
      <c r="B662" s="10">
        <v>2017</v>
      </c>
      <c r="C662" s="10" t="s">
        <v>18</v>
      </c>
      <c r="D662" s="10"/>
      <c r="E662" s="10" t="s">
        <v>63</v>
      </c>
      <c r="F662" s="10" t="s">
        <v>54</v>
      </c>
      <c r="G662" s="10">
        <v>46</v>
      </c>
      <c r="H662" s="10" t="s">
        <v>20</v>
      </c>
      <c r="I662" s="10" t="s">
        <v>88</v>
      </c>
      <c r="J662" s="10" t="s">
        <v>22</v>
      </c>
      <c r="K662" s="10" t="s">
        <v>23</v>
      </c>
      <c r="L662" s="10">
        <v>5700000</v>
      </c>
      <c r="M662" s="9" t="str">
        <f>+INDEX(index!$C$72:$C$79,MATCH(usda!$I662,index!$B$72:$B$79,0),1)</f>
        <v>Acres Planted</v>
      </c>
    </row>
    <row r="663" spans="1:13" hidden="1" x14ac:dyDescent="0.2">
      <c r="A663" s="10" t="s">
        <v>17</v>
      </c>
      <c r="B663" s="10">
        <v>2017</v>
      </c>
      <c r="C663" s="10" t="s">
        <v>18</v>
      </c>
      <c r="D663" s="10"/>
      <c r="E663" s="10" t="s">
        <v>63</v>
      </c>
      <c r="F663" s="10" t="s">
        <v>54</v>
      </c>
      <c r="G663" s="10">
        <v>46</v>
      </c>
      <c r="H663" s="10" t="s">
        <v>25</v>
      </c>
      <c r="I663" s="10" t="s">
        <v>89</v>
      </c>
      <c r="J663" s="10" t="s">
        <v>22</v>
      </c>
      <c r="K663" s="10" t="s">
        <v>23</v>
      </c>
      <c r="L663" s="10">
        <v>5610000</v>
      </c>
      <c r="M663" s="9" t="str">
        <f>+INDEX(index!$C$72:$C$79,MATCH(usda!$I663,index!$B$72:$B$79,0),1)</f>
        <v>Acres Harvested</v>
      </c>
    </row>
    <row r="664" spans="1:13" hidden="1" x14ac:dyDescent="0.2">
      <c r="A664" s="10" t="s">
        <v>17</v>
      </c>
      <c r="B664" s="10">
        <v>2017</v>
      </c>
      <c r="C664" s="10" t="s">
        <v>18</v>
      </c>
      <c r="D664" s="10"/>
      <c r="E664" s="10" t="s">
        <v>63</v>
      </c>
      <c r="F664" s="10" t="s">
        <v>54</v>
      </c>
      <c r="G664" s="10">
        <v>46</v>
      </c>
      <c r="H664" s="10" t="s">
        <v>25</v>
      </c>
      <c r="I664" s="10" t="s">
        <v>90</v>
      </c>
      <c r="J664" s="10" t="s">
        <v>22</v>
      </c>
      <c r="K664" s="10" t="s">
        <v>23</v>
      </c>
      <c r="L664" s="10">
        <v>5650000</v>
      </c>
      <c r="M664" s="9" t="str">
        <f>+INDEX(index!$C$72:$C$79,MATCH(usda!$I664,index!$B$72:$B$79,0),1)</f>
        <v>Acres Planted</v>
      </c>
    </row>
    <row r="665" spans="1:13" hidden="1" x14ac:dyDescent="0.2">
      <c r="A665" s="10" t="s">
        <v>17</v>
      </c>
      <c r="B665" s="10">
        <v>2017</v>
      </c>
      <c r="C665" s="10" t="s">
        <v>18</v>
      </c>
      <c r="D665" s="10"/>
      <c r="E665" s="10" t="s">
        <v>63</v>
      </c>
      <c r="F665" s="10" t="s">
        <v>55</v>
      </c>
      <c r="G665" s="10">
        <v>47</v>
      </c>
      <c r="H665" s="10" t="s">
        <v>20</v>
      </c>
      <c r="I665" s="10" t="s">
        <v>88</v>
      </c>
      <c r="J665" s="10" t="s">
        <v>22</v>
      </c>
      <c r="K665" s="10" t="s">
        <v>23</v>
      </c>
      <c r="L665" s="10">
        <v>750000</v>
      </c>
      <c r="M665" s="9" t="str">
        <f>+INDEX(index!$C$72:$C$79,MATCH(usda!$I665,index!$B$72:$B$79,0),1)</f>
        <v>Acres Planted</v>
      </c>
    </row>
    <row r="666" spans="1:13" hidden="1" x14ac:dyDescent="0.2">
      <c r="A666" s="10" t="s">
        <v>17</v>
      </c>
      <c r="B666" s="10">
        <v>2017</v>
      </c>
      <c r="C666" s="10" t="s">
        <v>18</v>
      </c>
      <c r="D666" s="10"/>
      <c r="E666" s="10" t="s">
        <v>63</v>
      </c>
      <c r="F666" s="10" t="s">
        <v>55</v>
      </c>
      <c r="G666" s="10">
        <v>47</v>
      </c>
      <c r="H666" s="10" t="s">
        <v>25</v>
      </c>
      <c r="I666" s="10" t="s">
        <v>89</v>
      </c>
      <c r="J666" s="10" t="s">
        <v>22</v>
      </c>
      <c r="K666" s="10" t="s">
        <v>23</v>
      </c>
      <c r="L666" s="10">
        <v>1660000</v>
      </c>
      <c r="M666" s="9" t="str">
        <f>+INDEX(index!$C$72:$C$79,MATCH(usda!$I666,index!$B$72:$B$79,0),1)</f>
        <v>Acres Harvested</v>
      </c>
    </row>
    <row r="667" spans="1:13" hidden="1" x14ac:dyDescent="0.2">
      <c r="A667" s="10" t="s">
        <v>17</v>
      </c>
      <c r="B667" s="10">
        <v>2017</v>
      </c>
      <c r="C667" s="10" t="s">
        <v>18</v>
      </c>
      <c r="D667" s="10"/>
      <c r="E667" s="10" t="s">
        <v>63</v>
      </c>
      <c r="F667" s="10" t="s">
        <v>55</v>
      </c>
      <c r="G667" s="10">
        <v>47</v>
      </c>
      <c r="H667" s="10" t="s">
        <v>25</v>
      </c>
      <c r="I667" s="10" t="s">
        <v>90</v>
      </c>
      <c r="J667" s="10" t="s">
        <v>22</v>
      </c>
      <c r="K667" s="10" t="s">
        <v>23</v>
      </c>
      <c r="L667" s="10">
        <v>1690000</v>
      </c>
      <c r="M667" s="9" t="str">
        <f>+INDEX(index!$C$72:$C$79,MATCH(usda!$I667,index!$B$72:$B$79,0),1)</f>
        <v>Acres Planted</v>
      </c>
    </row>
    <row r="668" spans="1:13" hidden="1" x14ac:dyDescent="0.2">
      <c r="A668" s="10" t="s">
        <v>17</v>
      </c>
      <c r="B668" s="10">
        <v>2017</v>
      </c>
      <c r="C668" s="10" t="s">
        <v>18</v>
      </c>
      <c r="D668" s="10"/>
      <c r="E668" s="10" t="s">
        <v>63</v>
      </c>
      <c r="F668" s="10" t="s">
        <v>56</v>
      </c>
      <c r="G668" s="10">
        <v>48</v>
      </c>
      <c r="H668" s="10" t="s">
        <v>20</v>
      </c>
      <c r="I668" s="10" t="s">
        <v>88</v>
      </c>
      <c r="J668" s="10" t="s">
        <v>22</v>
      </c>
      <c r="K668" s="10" t="s">
        <v>23</v>
      </c>
      <c r="L668" s="10">
        <v>2450000</v>
      </c>
      <c r="M668" s="9" t="str">
        <f>+INDEX(index!$C$72:$C$79,MATCH(usda!$I668,index!$B$72:$B$79,0),1)</f>
        <v>Acres Planted</v>
      </c>
    </row>
    <row r="669" spans="1:13" hidden="1" x14ac:dyDescent="0.2">
      <c r="A669" s="10" t="s">
        <v>17</v>
      </c>
      <c r="B669" s="10">
        <v>2017</v>
      </c>
      <c r="C669" s="10" t="s">
        <v>18</v>
      </c>
      <c r="D669" s="10"/>
      <c r="E669" s="10" t="s">
        <v>63</v>
      </c>
      <c r="F669" s="10" t="s">
        <v>56</v>
      </c>
      <c r="G669" s="10">
        <v>48</v>
      </c>
      <c r="H669" s="10" t="s">
        <v>25</v>
      </c>
      <c r="I669" s="10" t="s">
        <v>89</v>
      </c>
      <c r="J669" s="10" t="s">
        <v>22</v>
      </c>
      <c r="K669" s="10" t="s">
        <v>23</v>
      </c>
      <c r="L669" s="10">
        <v>185000</v>
      </c>
      <c r="M669" s="9" t="str">
        <f>+INDEX(index!$C$72:$C$79,MATCH(usda!$I669,index!$B$72:$B$79,0),1)</f>
        <v>Acres Harvested</v>
      </c>
    </row>
    <row r="670" spans="1:13" hidden="1" x14ac:dyDescent="0.2">
      <c r="A670" s="10" t="s">
        <v>17</v>
      </c>
      <c r="B670" s="10">
        <v>2017</v>
      </c>
      <c r="C670" s="10" t="s">
        <v>18</v>
      </c>
      <c r="D670" s="10"/>
      <c r="E670" s="10" t="s">
        <v>63</v>
      </c>
      <c r="F670" s="10" t="s">
        <v>56</v>
      </c>
      <c r="G670" s="10">
        <v>48</v>
      </c>
      <c r="H670" s="10" t="s">
        <v>25</v>
      </c>
      <c r="I670" s="10" t="s">
        <v>90</v>
      </c>
      <c r="J670" s="10" t="s">
        <v>22</v>
      </c>
      <c r="K670" s="10" t="s">
        <v>23</v>
      </c>
      <c r="L670" s="10">
        <v>210000</v>
      </c>
      <c r="M670" s="9" t="str">
        <f>+INDEX(index!$C$72:$C$79,MATCH(usda!$I670,index!$B$72:$B$79,0),1)</f>
        <v>Acres Planted</v>
      </c>
    </row>
    <row r="671" spans="1:13" hidden="1" x14ac:dyDescent="0.2">
      <c r="A671" s="10" t="s">
        <v>17</v>
      </c>
      <c r="B671" s="10">
        <v>2017</v>
      </c>
      <c r="C671" s="10" t="s">
        <v>18</v>
      </c>
      <c r="D671" s="10"/>
      <c r="E671" s="10" t="s">
        <v>63</v>
      </c>
      <c r="F671" s="10" t="s">
        <v>70</v>
      </c>
      <c r="G671" s="10">
        <v>49</v>
      </c>
      <c r="H671" s="10" t="s">
        <v>20</v>
      </c>
      <c r="I671" s="10" t="s">
        <v>88</v>
      </c>
      <c r="J671" s="10" t="s">
        <v>22</v>
      </c>
      <c r="K671" s="10" t="s">
        <v>23</v>
      </c>
      <c r="L671" s="10">
        <v>80000</v>
      </c>
      <c r="M671" s="9" t="str">
        <f>+INDEX(index!$C$72:$C$79,MATCH(usda!$I671,index!$B$72:$B$79,0),1)</f>
        <v>Acres Planted</v>
      </c>
    </row>
    <row r="672" spans="1:13" hidden="1" x14ac:dyDescent="0.2">
      <c r="A672" s="10" t="s">
        <v>17</v>
      </c>
      <c r="B672" s="10">
        <v>2017</v>
      </c>
      <c r="C672" s="10" t="s">
        <v>18</v>
      </c>
      <c r="D672" s="10"/>
      <c r="E672" s="10" t="s">
        <v>63</v>
      </c>
      <c r="F672" s="10" t="s">
        <v>78</v>
      </c>
      <c r="G672" s="10">
        <v>50</v>
      </c>
      <c r="H672" s="10" t="s">
        <v>20</v>
      </c>
      <c r="I672" s="10" t="s">
        <v>88</v>
      </c>
      <c r="J672" s="10" t="s">
        <v>22</v>
      </c>
      <c r="K672" s="10" t="s">
        <v>23</v>
      </c>
      <c r="L672" s="10">
        <v>82000</v>
      </c>
      <c r="M672" s="9" t="str">
        <f>+INDEX(index!$C$72:$C$79,MATCH(usda!$I672,index!$B$72:$B$79,0),1)</f>
        <v>Acres Planted</v>
      </c>
    </row>
    <row r="673" spans="1:13" hidden="1" x14ac:dyDescent="0.2">
      <c r="A673" s="10" t="s">
        <v>17</v>
      </c>
      <c r="B673" s="10">
        <v>2017</v>
      </c>
      <c r="C673" s="10" t="s">
        <v>18</v>
      </c>
      <c r="D673" s="10"/>
      <c r="E673" s="10" t="s">
        <v>63</v>
      </c>
      <c r="F673" s="10" t="s">
        <v>57</v>
      </c>
      <c r="G673" s="10">
        <v>51</v>
      </c>
      <c r="H673" s="10" t="s">
        <v>20</v>
      </c>
      <c r="I673" s="10" t="s">
        <v>88</v>
      </c>
      <c r="J673" s="10" t="s">
        <v>22</v>
      </c>
      <c r="K673" s="10" t="s">
        <v>23</v>
      </c>
      <c r="L673" s="10">
        <v>500000</v>
      </c>
      <c r="M673" s="9" t="str">
        <f>+INDEX(index!$C$72:$C$79,MATCH(usda!$I673,index!$B$72:$B$79,0),1)</f>
        <v>Acres Planted</v>
      </c>
    </row>
    <row r="674" spans="1:13" hidden="1" x14ac:dyDescent="0.2">
      <c r="A674" s="10" t="s">
        <v>17</v>
      </c>
      <c r="B674" s="10">
        <v>2017</v>
      </c>
      <c r="C674" s="10" t="s">
        <v>18</v>
      </c>
      <c r="D674" s="10"/>
      <c r="E674" s="10" t="s">
        <v>63</v>
      </c>
      <c r="F674" s="10" t="s">
        <v>57</v>
      </c>
      <c r="G674" s="10">
        <v>51</v>
      </c>
      <c r="H674" s="10" t="s">
        <v>25</v>
      </c>
      <c r="I674" s="10" t="s">
        <v>89</v>
      </c>
      <c r="J674" s="10" t="s">
        <v>22</v>
      </c>
      <c r="K674" s="10" t="s">
        <v>23</v>
      </c>
      <c r="L674" s="10">
        <v>590000</v>
      </c>
      <c r="M674" s="9" t="str">
        <f>+INDEX(index!$C$72:$C$79,MATCH(usda!$I674,index!$B$72:$B$79,0),1)</f>
        <v>Acres Harvested</v>
      </c>
    </row>
    <row r="675" spans="1:13" hidden="1" x14ac:dyDescent="0.2">
      <c r="A675" s="10" t="s">
        <v>17</v>
      </c>
      <c r="B675" s="10">
        <v>2017</v>
      </c>
      <c r="C675" s="10" t="s">
        <v>18</v>
      </c>
      <c r="D675" s="10"/>
      <c r="E675" s="10" t="s">
        <v>63</v>
      </c>
      <c r="F675" s="10" t="s">
        <v>57</v>
      </c>
      <c r="G675" s="10">
        <v>51</v>
      </c>
      <c r="H675" s="10" t="s">
        <v>25</v>
      </c>
      <c r="I675" s="10" t="s">
        <v>90</v>
      </c>
      <c r="J675" s="10" t="s">
        <v>22</v>
      </c>
      <c r="K675" s="10" t="s">
        <v>23</v>
      </c>
      <c r="L675" s="10">
        <v>600000</v>
      </c>
      <c r="M675" s="9" t="str">
        <f>+INDEX(index!$C$72:$C$79,MATCH(usda!$I675,index!$B$72:$B$79,0),1)</f>
        <v>Acres Planted</v>
      </c>
    </row>
    <row r="676" spans="1:13" hidden="1" x14ac:dyDescent="0.2">
      <c r="A676" s="10" t="s">
        <v>17</v>
      </c>
      <c r="B676" s="10">
        <v>2017</v>
      </c>
      <c r="C676" s="10" t="s">
        <v>18</v>
      </c>
      <c r="D676" s="10"/>
      <c r="E676" s="10" t="s">
        <v>63</v>
      </c>
      <c r="F676" s="10" t="s">
        <v>58</v>
      </c>
      <c r="G676" s="10">
        <v>53</v>
      </c>
      <c r="H676" s="10" t="s">
        <v>20</v>
      </c>
      <c r="I676" s="10" t="s">
        <v>88</v>
      </c>
      <c r="J676" s="10" t="s">
        <v>22</v>
      </c>
      <c r="K676" s="10" t="s">
        <v>23</v>
      </c>
      <c r="L676" s="10">
        <v>170000</v>
      </c>
      <c r="M676" s="9" t="str">
        <f>+INDEX(index!$C$72:$C$79,MATCH(usda!$I676,index!$B$72:$B$79,0),1)</f>
        <v>Acres Planted</v>
      </c>
    </row>
    <row r="677" spans="1:13" hidden="1" x14ac:dyDescent="0.2">
      <c r="A677" s="10" t="s">
        <v>17</v>
      </c>
      <c r="B677" s="10">
        <v>2017</v>
      </c>
      <c r="C677" s="10" t="s">
        <v>18</v>
      </c>
      <c r="D677" s="10"/>
      <c r="E677" s="10" t="s">
        <v>63</v>
      </c>
      <c r="F677" s="10" t="s">
        <v>71</v>
      </c>
      <c r="G677" s="10">
        <v>54</v>
      </c>
      <c r="H677" s="10" t="s">
        <v>20</v>
      </c>
      <c r="I677" s="10" t="s">
        <v>88</v>
      </c>
      <c r="J677" s="10" t="s">
        <v>22</v>
      </c>
      <c r="K677" s="10" t="s">
        <v>23</v>
      </c>
      <c r="L677" s="10">
        <v>50000</v>
      </c>
      <c r="M677" s="9" t="str">
        <f>+INDEX(index!$C$72:$C$79,MATCH(usda!$I677,index!$B$72:$B$79,0),1)</f>
        <v>Acres Planted</v>
      </c>
    </row>
    <row r="678" spans="1:13" hidden="1" x14ac:dyDescent="0.2">
      <c r="A678" s="10" t="s">
        <v>17</v>
      </c>
      <c r="B678" s="10">
        <v>2017</v>
      </c>
      <c r="C678" s="10" t="s">
        <v>18</v>
      </c>
      <c r="D678" s="10"/>
      <c r="E678" s="10" t="s">
        <v>63</v>
      </c>
      <c r="F678" s="10" t="s">
        <v>71</v>
      </c>
      <c r="G678" s="10">
        <v>54</v>
      </c>
      <c r="H678" s="10" t="s">
        <v>25</v>
      </c>
      <c r="I678" s="10" t="s">
        <v>89</v>
      </c>
      <c r="J678" s="10" t="s">
        <v>22</v>
      </c>
      <c r="K678" s="10" t="s">
        <v>23</v>
      </c>
      <c r="L678" s="10">
        <v>26000</v>
      </c>
      <c r="M678" s="9" t="str">
        <f>+INDEX(index!$C$72:$C$79,MATCH(usda!$I678,index!$B$72:$B$79,0),1)</f>
        <v>Acres Harvested</v>
      </c>
    </row>
    <row r="679" spans="1:13" hidden="1" x14ac:dyDescent="0.2">
      <c r="A679" s="10" t="s">
        <v>17</v>
      </c>
      <c r="B679" s="10">
        <v>2017</v>
      </c>
      <c r="C679" s="10" t="s">
        <v>18</v>
      </c>
      <c r="D679" s="10"/>
      <c r="E679" s="10" t="s">
        <v>63</v>
      </c>
      <c r="F679" s="10" t="s">
        <v>71</v>
      </c>
      <c r="G679" s="10">
        <v>54</v>
      </c>
      <c r="H679" s="10" t="s">
        <v>25</v>
      </c>
      <c r="I679" s="10" t="s">
        <v>90</v>
      </c>
      <c r="J679" s="10" t="s">
        <v>22</v>
      </c>
      <c r="K679" s="10" t="s">
        <v>23</v>
      </c>
      <c r="L679" s="10">
        <v>27000</v>
      </c>
      <c r="M679" s="9" t="str">
        <f>+INDEX(index!$C$72:$C$79,MATCH(usda!$I679,index!$B$72:$B$79,0),1)</f>
        <v>Acres Planted</v>
      </c>
    </row>
    <row r="680" spans="1:13" hidden="1" x14ac:dyDescent="0.2">
      <c r="A680" s="10" t="s">
        <v>17</v>
      </c>
      <c r="B680" s="10">
        <v>2017</v>
      </c>
      <c r="C680" s="10" t="s">
        <v>18</v>
      </c>
      <c r="D680" s="10"/>
      <c r="E680" s="10" t="s">
        <v>63</v>
      </c>
      <c r="F680" s="10" t="s">
        <v>59</v>
      </c>
      <c r="G680" s="10">
        <v>55</v>
      </c>
      <c r="H680" s="10" t="s">
        <v>20</v>
      </c>
      <c r="I680" s="10" t="s">
        <v>88</v>
      </c>
      <c r="J680" s="10" t="s">
        <v>22</v>
      </c>
      <c r="K680" s="10" t="s">
        <v>23</v>
      </c>
      <c r="L680" s="10">
        <v>3900000</v>
      </c>
      <c r="M680" s="9" t="str">
        <f>+INDEX(index!$C$72:$C$79,MATCH(usda!$I680,index!$B$72:$B$79,0),1)</f>
        <v>Acres Planted</v>
      </c>
    </row>
    <row r="681" spans="1:13" hidden="1" x14ac:dyDescent="0.2">
      <c r="A681" s="10" t="s">
        <v>17</v>
      </c>
      <c r="B681" s="10">
        <v>2017</v>
      </c>
      <c r="C681" s="10" t="s">
        <v>18</v>
      </c>
      <c r="D681" s="10"/>
      <c r="E681" s="10" t="s">
        <v>63</v>
      </c>
      <c r="F681" s="10" t="s">
        <v>59</v>
      </c>
      <c r="G681" s="10">
        <v>55</v>
      </c>
      <c r="H681" s="10" t="s">
        <v>25</v>
      </c>
      <c r="I681" s="10" t="s">
        <v>89</v>
      </c>
      <c r="J681" s="10" t="s">
        <v>22</v>
      </c>
      <c r="K681" s="10" t="s">
        <v>23</v>
      </c>
      <c r="L681" s="10">
        <v>2140000</v>
      </c>
      <c r="M681" s="9" t="str">
        <f>+INDEX(index!$C$72:$C$79,MATCH(usda!$I681,index!$B$72:$B$79,0),1)</f>
        <v>Acres Harvested</v>
      </c>
    </row>
    <row r="682" spans="1:13" hidden="1" x14ac:dyDescent="0.2">
      <c r="A682" s="10" t="s">
        <v>17</v>
      </c>
      <c r="B682" s="10">
        <v>2017</v>
      </c>
      <c r="C682" s="10" t="s">
        <v>18</v>
      </c>
      <c r="D682" s="10"/>
      <c r="E682" s="10" t="s">
        <v>63</v>
      </c>
      <c r="F682" s="10" t="s">
        <v>59</v>
      </c>
      <c r="G682" s="10">
        <v>55</v>
      </c>
      <c r="H682" s="10" t="s">
        <v>25</v>
      </c>
      <c r="I682" s="10" t="s">
        <v>90</v>
      </c>
      <c r="J682" s="10" t="s">
        <v>22</v>
      </c>
      <c r="K682" s="10" t="s">
        <v>23</v>
      </c>
      <c r="L682" s="10">
        <v>2150000</v>
      </c>
      <c r="M682" s="9" t="str">
        <f>+INDEX(index!$C$72:$C$79,MATCH(usda!$I682,index!$B$72:$B$79,0),1)</f>
        <v>Acres Planted</v>
      </c>
    </row>
    <row r="683" spans="1:13" hidden="1" x14ac:dyDescent="0.2">
      <c r="A683" s="10" t="s">
        <v>17</v>
      </c>
      <c r="B683" s="10">
        <v>2017</v>
      </c>
      <c r="C683" s="10" t="s">
        <v>18</v>
      </c>
      <c r="D683" s="10"/>
      <c r="E683" s="10" t="s">
        <v>63</v>
      </c>
      <c r="F683" s="10" t="s">
        <v>60</v>
      </c>
      <c r="G683" s="10">
        <v>56</v>
      </c>
      <c r="H683" s="10" t="s">
        <v>20</v>
      </c>
      <c r="I683" s="10" t="s">
        <v>88</v>
      </c>
      <c r="J683" s="10" t="s">
        <v>22</v>
      </c>
      <c r="K683" s="10" t="s">
        <v>23</v>
      </c>
      <c r="L683" s="10">
        <v>95000</v>
      </c>
      <c r="M683" s="9" t="str">
        <f>+INDEX(index!$C$72:$C$79,MATCH(usda!$I683,index!$B$72:$B$79,0),1)</f>
        <v>Acres Planted</v>
      </c>
    </row>
    <row r="684" spans="1:13" hidden="1" x14ac:dyDescent="0.2">
      <c r="A684" s="10" t="s">
        <v>17</v>
      </c>
      <c r="B684" s="10">
        <v>2018</v>
      </c>
      <c r="C684" s="10" t="s">
        <v>18</v>
      </c>
      <c r="D684" s="10"/>
      <c r="E684" s="10" t="s">
        <v>63</v>
      </c>
      <c r="F684" s="10" t="s">
        <v>19</v>
      </c>
      <c r="G684" s="10">
        <v>1</v>
      </c>
      <c r="H684" s="10" t="s">
        <v>20</v>
      </c>
      <c r="I684" s="10" t="s">
        <v>88</v>
      </c>
      <c r="J684" s="10" t="s">
        <v>22</v>
      </c>
      <c r="K684" s="10" t="s">
        <v>23</v>
      </c>
      <c r="L684" s="10">
        <v>260000</v>
      </c>
      <c r="M684" s="9" t="str">
        <f>+INDEX(index!$C$72:$C$79,MATCH(usda!$I684,index!$B$72:$B$79,0),1)</f>
        <v>Acres Planted</v>
      </c>
    </row>
    <row r="685" spans="1:13" hidden="1" x14ac:dyDescent="0.2">
      <c r="A685" s="10" t="s">
        <v>17</v>
      </c>
      <c r="B685" s="10">
        <v>2018</v>
      </c>
      <c r="C685" s="10" t="s">
        <v>18</v>
      </c>
      <c r="D685" s="10"/>
      <c r="E685" s="10" t="s">
        <v>63</v>
      </c>
      <c r="F685" s="10" t="s">
        <v>19</v>
      </c>
      <c r="G685" s="10">
        <v>1</v>
      </c>
      <c r="H685" s="10" t="s">
        <v>25</v>
      </c>
      <c r="I685" s="10" t="s">
        <v>89</v>
      </c>
      <c r="J685" s="10" t="s">
        <v>22</v>
      </c>
      <c r="K685" s="10" t="s">
        <v>23</v>
      </c>
      <c r="L685" s="10">
        <v>335000</v>
      </c>
      <c r="M685" s="9" t="str">
        <f>+INDEX(index!$C$72:$C$79,MATCH(usda!$I685,index!$B$72:$B$79,0),1)</f>
        <v>Acres Harvested</v>
      </c>
    </row>
    <row r="686" spans="1:13" hidden="1" x14ac:dyDescent="0.2">
      <c r="A686" s="10" t="s">
        <v>17</v>
      </c>
      <c r="B686" s="10">
        <v>2018</v>
      </c>
      <c r="C686" s="10" t="s">
        <v>18</v>
      </c>
      <c r="D686" s="10"/>
      <c r="E686" s="10" t="s">
        <v>63</v>
      </c>
      <c r="F686" s="10" t="s">
        <v>19</v>
      </c>
      <c r="G686" s="10">
        <v>1</v>
      </c>
      <c r="H686" s="10" t="s">
        <v>25</v>
      </c>
      <c r="I686" s="10" t="s">
        <v>90</v>
      </c>
      <c r="J686" s="10" t="s">
        <v>22</v>
      </c>
      <c r="K686" s="10" t="s">
        <v>23</v>
      </c>
      <c r="L686" s="10">
        <v>345000</v>
      </c>
      <c r="M686" s="9" t="str">
        <f>+INDEX(index!$C$72:$C$79,MATCH(usda!$I686,index!$B$72:$B$79,0),1)</f>
        <v>Acres Planted</v>
      </c>
    </row>
    <row r="687" spans="1:13" hidden="1" x14ac:dyDescent="0.2">
      <c r="A687" s="10" t="s">
        <v>17</v>
      </c>
      <c r="B687" s="10">
        <v>2018</v>
      </c>
      <c r="C687" s="10" t="s">
        <v>18</v>
      </c>
      <c r="D687" s="10"/>
      <c r="E687" s="10" t="s">
        <v>63</v>
      </c>
      <c r="F687" s="10" t="s">
        <v>64</v>
      </c>
      <c r="G687" s="10">
        <v>4</v>
      </c>
      <c r="H687" s="10" t="s">
        <v>20</v>
      </c>
      <c r="I687" s="10" t="s">
        <v>88</v>
      </c>
      <c r="J687" s="10" t="s">
        <v>22</v>
      </c>
      <c r="K687" s="10" t="s">
        <v>23</v>
      </c>
      <c r="L687" s="10">
        <v>70000</v>
      </c>
      <c r="M687" s="9" t="str">
        <f>+INDEX(index!$C$72:$C$79,MATCH(usda!$I687,index!$B$72:$B$79,0),1)</f>
        <v>Acres Planted</v>
      </c>
    </row>
    <row r="688" spans="1:13" hidden="1" x14ac:dyDescent="0.2">
      <c r="A688" s="10" t="s">
        <v>17</v>
      </c>
      <c r="B688" s="10">
        <v>2018</v>
      </c>
      <c r="C688" s="10" t="s">
        <v>18</v>
      </c>
      <c r="D688" s="10"/>
      <c r="E688" s="10" t="s">
        <v>63</v>
      </c>
      <c r="F688" s="10" t="s">
        <v>28</v>
      </c>
      <c r="G688" s="10">
        <v>5</v>
      </c>
      <c r="H688" s="10" t="s">
        <v>20</v>
      </c>
      <c r="I688" s="10" t="s">
        <v>88</v>
      </c>
      <c r="J688" s="10" t="s">
        <v>22</v>
      </c>
      <c r="K688" s="10" t="s">
        <v>23</v>
      </c>
      <c r="L688" s="10">
        <v>660000</v>
      </c>
      <c r="M688" s="9" t="str">
        <f>+INDEX(index!$C$72:$C$79,MATCH(usda!$I688,index!$B$72:$B$79,0),1)</f>
        <v>Acres Planted</v>
      </c>
    </row>
    <row r="689" spans="1:13" hidden="1" x14ac:dyDescent="0.2">
      <c r="A689" s="10" t="s">
        <v>17</v>
      </c>
      <c r="B689" s="10">
        <v>2018</v>
      </c>
      <c r="C689" s="10" t="s">
        <v>18</v>
      </c>
      <c r="D689" s="10"/>
      <c r="E689" s="10" t="s">
        <v>63</v>
      </c>
      <c r="F689" s="10" t="s">
        <v>28</v>
      </c>
      <c r="G689" s="10">
        <v>5</v>
      </c>
      <c r="H689" s="10" t="s">
        <v>25</v>
      </c>
      <c r="I689" s="10" t="s">
        <v>89</v>
      </c>
      <c r="J689" s="10" t="s">
        <v>22</v>
      </c>
      <c r="K689" s="10" t="s">
        <v>23</v>
      </c>
      <c r="L689" s="10">
        <v>3210000</v>
      </c>
      <c r="M689" s="9" t="str">
        <f>+INDEX(index!$C$72:$C$79,MATCH(usda!$I689,index!$B$72:$B$79,0),1)</f>
        <v>Acres Harvested</v>
      </c>
    </row>
    <row r="690" spans="1:13" hidden="1" x14ac:dyDescent="0.2">
      <c r="A690" s="10" t="s">
        <v>17</v>
      </c>
      <c r="B690" s="10">
        <v>2018</v>
      </c>
      <c r="C690" s="10" t="s">
        <v>18</v>
      </c>
      <c r="D690" s="10"/>
      <c r="E690" s="10" t="s">
        <v>63</v>
      </c>
      <c r="F690" s="10" t="s">
        <v>28</v>
      </c>
      <c r="G690" s="10">
        <v>5</v>
      </c>
      <c r="H690" s="10" t="s">
        <v>25</v>
      </c>
      <c r="I690" s="10" t="s">
        <v>90</v>
      </c>
      <c r="J690" s="10" t="s">
        <v>22</v>
      </c>
      <c r="K690" s="10" t="s">
        <v>23</v>
      </c>
      <c r="L690" s="10">
        <v>3270000</v>
      </c>
      <c r="M690" s="9" t="str">
        <f>+INDEX(index!$C$72:$C$79,MATCH(usda!$I690,index!$B$72:$B$79,0),1)</f>
        <v>Acres Planted</v>
      </c>
    </row>
    <row r="691" spans="1:13" hidden="1" x14ac:dyDescent="0.2">
      <c r="A691" s="10" t="s">
        <v>17</v>
      </c>
      <c r="B691" s="10">
        <v>2018</v>
      </c>
      <c r="C691" s="10" t="s">
        <v>18</v>
      </c>
      <c r="D691" s="10"/>
      <c r="E691" s="10" t="s">
        <v>63</v>
      </c>
      <c r="F691" s="10" t="s">
        <v>29</v>
      </c>
      <c r="G691" s="10">
        <v>6</v>
      </c>
      <c r="H691" s="10" t="s">
        <v>20</v>
      </c>
      <c r="I691" s="10" t="s">
        <v>88</v>
      </c>
      <c r="J691" s="10" t="s">
        <v>22</v>
      </c>
      <c r="K691" s="10" t="s">
        <v>23</v>
      </c>
      <c r="L691" s="10">
        <v>430000</v>
      </c>
      <c r="M691" s="9" t="str">
        <f>+INDEX(index!$C$72:$C$79,MATCH(usda!$I691,index!$B$72:$B$79,0),1)</f>
        <v>Acres Planted</v>
      </c>
    </row>
    <row r="692" spans="1:13" hidden="1" x14ac:dyDescent="0.2">
      <c r="A692" s="10" t="s">
        <v>17</v>
      </c>
      <c r="B692" s="10">
        <v>2018</v>
      </c>
      <c r="C692" s="10" t="s">
        <v>18</v>
      </c>
      <c r="D692" s="10"/>
      <c r="E692" s="10" t="s">
        <v>63</v>
      </c>
      <c r="F692" s="10" t="s">
        <v>30</v>
      </c>
      <c r="G692" s="10">
        <v>8</v>
      </c>
      <c r="H692" s="10" t="s">
        <v>20</v>
      </c>
      <c r="I692" s="10" t="s">
        <v>88</v>
      </c>
      <c r="J692" s="10" t="s">
        <v>22</v>
      </c>
      <c r="K692" s="10" t="s">
        <v>23</v>
      </c>
      <c r="L692" s="10">
        <v>1470000</v>
      </c>
      <c r="M692" s="9" t="str">
        <f>+INDEX(index!$C$72:$C$79,MATCH(usda!$I692,index!$B$72:$B$79,0),1)</f>
        <v>Acres Planted</v>
      </c>
    </row>
    <row r="693" spans="1:13" hidden="1" x14ac:dyDescent="0.2">
      <c r="A693" s="10" t="s">
        <v>17</v>
      </c>
      <c r="B693" s="10">
        <v>2018</v>
      </c>
      <c r="C693" s="10" t="s">
        <v>18</v>
      </c>
      <c r="D693" s="10"/>
      <c r="E693" s="10" t="s">
        <v>63</v>
      </c>
      <c r="F693" s="10" t="s">
        <v>72</v>
      </c>
      <c r="G693" s="10">
        <v>9</v>
      </c>
      <c r="H693" s="10" t="s">
        <v>20</v>
      </c>
      <c r="I693" s="10" t="s">
        <v>88</v>
      </c>
      <c r="J693" s="10" t="s">
        <v>22</v>
      </c>
      <c r="K693" s="10" t="s">
        <v>23</v>
      </c>
      <c r="L693" s="10">
        <v>23000</v>
      </c>
      <c r="M693" s="9" t="str">
        <f>+INDEX(index!$C$72:$C$79,MATCH(usda!$I693,index!$B$72:$B$79,0),1)</f>
        <v>Acres Planted</v>
      </c>
    </row>
    <row r="694" spans="1:13" hidden="1" x14ac:dyDescent="0.2">
      <c r="A694" s="10" t="s">
        <v>17</v>
      </c>
      <c r="B694" s="10">
        <v>2018</v>
      </c>
      <c r="C694" s="10" t="s">
        <v>18</v>
      </c>
      <c r="D694" s="10"/>
      <c r="E694" s="10" t="s">
        <v>63</v>
      </c>
      <c r="F694" s="10" t="s">
        <v>31</v>
      </c>
      <c r="G694" s="10">
        <v>10</v>
      </c>
      <c r="H694" s="10" t="s">
        <v>20</v>
      </c>
      <c r="I694" s="10" t="s">
        <v>88</v>
      </c>
      <c r="J694" s="10" t="s">
        <v>22</v>
      </c>
      <c r="K694" s="10" t="s">
        <v>23</v>
      </c>
      <c r="L694" s="10">
        <v>170000</v>
      </c>
      <c r="M694" s="9" t="str">
        <f>+INDEX(index!$C$72:$C$79,MATCH(usda!$I694,index!$B$72:$B$79,0),1)</f>
        <v>Acres Planted</v>
      </c>
    </row>
    <row r="695" spans="1:13" hidden="1" x14ac:dyDescent="0.2">
      <c r="A695" s="10" t="s">
        <v>17</v>
      </c>
      <c r="B695" s="10">
        <v>2018</v>
      </c>
      <c r="C695" s="10" t="s">
        <v>18</v>
      </c>
      <c r="D695" s="10"/>
      <c r="E695" s="10" t="s">
        <v>63</v>
      </c>
      <c r="F695" s="10" t="s">
        <v>31</v>
      </c>
      <c r="G695" s="10">
        <v>10</v>
      </c>
      <c r="H695" s="10" t="s">
        <v>25</v>
      </c>
      <c r="I695" s="10" t="s">
        <v>89</v>
      </c>
      <c r="J695" s="10" t="s">
        <v>22</v>
      </c>
      <c r="K695" s="10" t="s">
        <v>23</v>
      </c>
      <c r="L695" s="10">
        <v>168000</v>
      </c>
      <c r="M695" s="9" t="str">
        <f>+INDEX(index!$C$72:$C$79,MATCH(usda!$I695,index!$B$72:$B$79,0),1)</f>
        <v>Acres Harvested</v>
      </c>
    </row>
    <row r="696" spans="1:13" hidden="1" x14ac:dyDescent="0.2">
      <c r="A696" s="10" t="s">
        <v>17</v>
      </c>
      <c r="B696" s="10">
        <v>2018</v>
      </c>
      <c r="C696" s="10" t="s">
        <v>18</v>
      </c>
      <c r="D696" s="10"/>
      <c r="E696" s="10" t="s">
        <v>63</v>
      </c>
      <c r="F696" s="10" t="s">
        <v>31</v>
      </c>
      <c r="G696" s="10">
        <v>10</v>
      </c>
      <c r="H696" s="10" t="s">
        <v>25</v>
      </c>
      <c r="I696" s="10" t="s">
        <v>90</v>
      </c>
      <c r="J696" s="10" t="s">
        <v>22</v>
      </c>
      <c r="K696" s="10" t="s">
        <v>23</v>
      </c>
      <c r="L696" s="10">
        <v>170000</v>
      </c>
      <c r="M696" s="9" t="str">
        <f>+INDEX(index!$C$72:$C$79,MATCH(usda!$I696,index!$B$72:$B$79,0),1)</f>
        <v>Acres Planted</v>
      </c>
    </row>
    <row r="697" spans="1:13" hidden="1" x14ac:dyDescent="0.2">
      <c r="A697" s="10" t="s">
        <v>17</v>
      </c>
      <c r="B697" s="10">
        <v>2018</v>
      </c>
      <c r="C697" s="10" t="s">
        <v>18</v>
      </c>
      <c r="D697" s="10"/>
      <c r="E697" s="10" t="s">
        <v>63</v>
      </c>
      <c r="F697" s="10" t="s">
        <v>65</v>
      </c>
      <c r="G697" s="10">
        <v>12</v>
      </c>
      <c r="H697" s="10" t="s">
        <v>20</v>
      </c>
      <c r="I697" s="10" t="s">
        <v>88</v>
      </c>
      <c r="J697" s="10" t="s">
        <v>22</v>
      </c>
      <c r="K697" s="10" t="s">
        <v>23</v>
      </c>
      <c r="L697" s="10">
        <v>100000</v>
      </c>
      <c r="M697" s="9" t="str">
        <f>+INDEX(index!$C$72:$C$79,MATCH(usda!$I697,index!$B$72:$B$79,0),1)</f>
        <v>Acres Planted</v>
      </c>
    </row>
    <row r="698" spans="1:13" hidden="1" x14ac:dyDescent="0.2">
      <c r="A698" s="10" t="s">
        <v>17</v>
      </c>
      <c r="B698" s="10">
        <v>2018</v>
      </c>
      <c r="C698" s="10" t="s">
        <v>18</v>
      </c>
      <c r="D698" s="10"/>
      <c r="E698" s="10" t="s">
        <v>63</v>
      </c>
      <c r="F698" s="10" t="s">
        <v>65</v>
      </c>
      <c r="G698" s="10">
        <v>12</v>
      </c>
      <c r="H698" s="10" t="s">
        <v>25</v>
      </c>
      <c r="I698" s="10" t="s">
        <v>89</v>
      </c>
      <c r="J698" s="10" t="s">
        <v>22</v>
      </c>
      <c r="K698" s="10" t="s">
        <v>23</v>
      </c>
      <c r="L698" s="10">
        <v>12000</v>
      </c>
      <c r="M698" s="9" t="str">
        <f>+INDEX(index!$C$72:$C$79,MATCH(usda!$I698,index!$B$72:$B$79,0),1)</f>
        <v>Acres Harvested</v>
      </c>
    </row>
    <row r="699" spans="1:13" hidden="1" x14ac:dyDescent="0.2">
      <c r="A699" s="10" t="s">
        <v>17</v>
      </c>
      <c r="B699" s="10">
        <v>2018</v>
      </c>
      <c r="C699" s="10" t="s">
        <v>18</v>
      </c>
      <c r="D699" s="10"/>
      <c r="E699" s="10" t="s">
        <v>63</v>
      </c>
      <c r="F699" s="10" t="s">
        <v>65</v>
      </c>
      <c r="G699" s="10">
        <v>12</v>
      </c>
      <c r="H699" s="10" t="s">
        <v>25</v>
      </c>
      <c r="I699" s="10" t="s">
        <v>90</v>
      </c>
      <c r="J699" s="10" t="s">
        <v>22</v>
      </c>
      <c r="K699" s="10" t="s">
        <v>23</v>
      </c>
      <c r="L699" s="10">
        <v>18000</v>
      </c>
      <c r="M699" s="9" t="str">
        <f>+INDEX(index!$C$72:$C$79,MATCH(usda!$I699,index!$B$72:$B$79,0),1)</f>
        <v>Acres Planted</v>
      </c>
    </row>
    <row r="700" spans="1:13" hidden="1" x14ac:dyDescent="0.2">
      <c r="A700" s="10" t="s">
        <v>17</v>
      </c>
      <c r="B700" s="10">
        <v>2018</v>
      </c>
      <c r="C700" s="10" t="s">
        <v>18</v>
      </c>
      <c r="D700" s="10"/>
      <c r="E700" s="10" t="s">
        <v>63</v>
      </c>
      <c r="F700" s="10" t="s">
        <v>32</v>
      </c>
      <c r="G700" s="10">
        <v>13</v>
      </c>
      <c r="H700" s="10" t="s">
        <v>20</v>
      </c>
      <c r="I700" s="10" t="s">
        <v>88</v>
      </c>
      <c r="J700" s="10" t="s">
        <v>22</v>
      </c>
      <c r="K700" s="10" t="s">
        <v>23</v>
      </c>
      <c r="L700" s="10">
        <v>325000</v>
      </c>
      <c r="M700" s="9" t="str">
        <f>+INDEX(index!$C$72:$C$79,MATCH(usda!$I700,index!$B$72:$B$79,0),1)</f>
        <v>Acres Planted</v>
      </c>
    </row>
    <row r="701" spans="1:13" hidden="1" x14ac:dyDescent="0.2">
      <c r="A701" s="10" t="s">
        <v>17</v>
      </c>
      <c r="B701" s="10">
        <v>2018</v>
      </c>
      <c r="C701" s="10" t="s">
        <v>18</v>
      </c>
      <c r="D701" s="10"/>
      <c r="E701" s="10" t="s">
        <v>63</v>
      </c>
      <c r="F701" s="10" t="s">
        <v>32</v>
      </c>
      <c r="G701" s="10">
        <v>13</v>
      </c>
      <c r="H701" s="10" t="s">
        <v>25</v>
      </c>
      <c r="I701" s="10" t="s">
        <v>89</v>
      </c>
      <c r="J701" s="10" t="s">
        <v>22</v>
      </c>
      <c r="K701" s="10" t="s">
        <v>23</v>
      </c>
      <c r="L701" s="10">
        <v>130000</v>
      </c>
      <c r="M701" s="9" t="str">
        <f>+INDEX(index!$C$72:$C$79,MATCH(usda!$I701,index!$B$72:$B$79,0),1)</f>
        <v>Acres Harvested</v>
      </c>
    </row>
    <row r="702" spans="1:13" hidden="1" x14ac:dyDescent="0.2">
      <c r="A702" s="10" t="s">
        <v>17</v>
      </c>
      <c r="B702" s="10">
        <v>2018</v>
      </c>
      <c r="C702" s="10" t="s">
        <v>18</v>
      </c>
      <c r="D702" s="10"/>
      <c r="E702" s="10" t="s">
        <v>63</v>
      </c>
      <c r="F702" s="10" t="s">
        <v>32</v>
      </c>
      <c r="G702" s="10">
        <v>13</v>
      </c>
      <c r="H702" s="10" t="s">
        <v>25</v>
      </c>
      <c r="I702" s="10" t="s">
        <v>90</v>
      </c>
      <c r="J702" s="10" t="s">
        <v>22</v>
      </c>
      <c r="K702" s="10" t="s">
        <v>23</v>
      </c>
      <c r="L702" s="10">
        <v>145000</v>
      </c>
      <c r="M702" s="9" t="str">
        <f>+INDEX(index!$C$72:$C$79,MATCH(usda!$I702,index!$B$72:$B$79,0),1)</f>
        <v>Acres Planted</v>
      </c>
    </row>
    <row r="703" spans="1:13" hidden="1" x14ac:dyDescent="0.2">
      <c r="A703" s="10" t="s">
        <v>17</v>
      </c>
      <c r="B703" s="10">
        <v>2018</v>
      </c>
      <c r="C703" s="10" t="s">
        <v>18</v>
      </c>
      <c r="D703" s="10"/>
      <c r="E703" s="10" t="s">
        <v>63</v>
      </c>
      <c r="F703" s="10" t="s">
        <v>33</v>
      </c>
      <c r="G703" s="10">
        <v>16</v>
      </c>
      <c r="H703" s="10" t="s">
        <v>20</v>
      </c>
      <c r="I703" s="10" t="s">
        <v>88</v>
      </c>
      <c r="J703" s="10" t="s">
        <v>22</v>
      </c>
      <c r="K703" s="10" t="s">
        <v>23</v>
      </c>
      <c r="L703" s="10">
        <v>360000</v>
      </c>
      <c r="M703" s="9" t="str">
        <f>+INDEX(index!$C$72:$C$79,MATCH(usda!$I703,index!$B$72:$B$79,0),1)</f>
        <v>Acres Planted</v>
      </c>
    </row>
    <row r="704" spans="1:13" hidden="1" x14ac:dyDescent="0.2">
      <c r="A704" s="10" t="s">
        <v>17</v>
      </c>
      <c r="B704" s="10">
        <v>2018</v>
      </c>
      <c r="C704" s="10" t="s">
        <v>18</v>
      </c>
      <c r="D704" s="10"/>
      <c r="E704" s="10" t="s">
        <v>63</v>
      </c>
      <c r="F704" s="10" t="s">
        <v>34</v>
      </c>
      <c r="G704" s="10">
        <v>17</v>
      </c>
      <c r="H704" s="10" t="s">
        <v>20</v>
      </c>
      <c r="I704" s="10" t="s">
        <v>88</v>
      </c>
      <c r="J704" s="10" t="s">
        <v>22</v>
      </c>
      <c r="K704" s="10" t="s">
        <v>23</v>
      </c>
      <c r="L704" s="10">
        <v>11000000</v>
      </c>
      <c r="M704" s="9" t="str">
        <f>+INDEX(index!$C$72:$C$79,MATCH(usda!$I704,index!$B$72:$B$79,0),1)</f>
        <v>Acres Planted</v>
      </c>
    </row>
    <row r="705" spans="1:13" hidden="1" x14ac:dyDescent="0.2">
      <c r="A705" s="10" t="s">
        <v>17</v>
      </c>
      <c r="B705" s="10">
        <v>2018</v>
      </c>
      <c r="C705" s="10" t="s">
        <v>18</v>
      </c>
      <c r="D705" s="10"/>
      <c r="E705" s="10" t="s">
        <v>63</v>
      </c>
      <c r="F705" s="10" t="s">
        <v>34</v>
      </c>
      <c r="G705" s="10">
        <v>17</v>
      </c>
      <c r="H705" s="10" t="s">
        <v>25</v>
      </c>
      <c r="I705" s="10" t="s">
        <v>89</v>
      </c>
      <c r="J705" s="10" t="s">
        <v>22</v>
      </c>
      <c r="K705" s="10" t="s">
        <v>23</v>
      </c>
      <c r="L705" s="10">
        <v>10500000</v>
      </c>
      <c r="M705" s="9" t="str">
        <f>+INDEX(index!$C$72:$C$79,MATCH(usda!$I705,index!$B$72:$B$79,0),1)</f>
        <v>Acres Harvested</v>
      </c>
    </row>
    <row r="706" spans="1:13" hidden="1" x14ac:dyDescent="0.2">
      <c r="A706" s="10" t="s">
        <v>17</v>
      </c>
      <c r="B706" s="10">
        <v>2018</v>
      </c>
      <c r="C706" s="10" t="s">
        <v>18</v>
      </c>
      <c r="D706" s="10"/>
      <c r="E706" s="10" t="s">
        <v>63</v>
      </c>
      <c r="F706" s="10" t="s">
        <v>34</v>
      </c>
      <c r="G706" s="10">
        <v>17</v>
      </c>
      <c r="H706" s="10" t="s">
        <v>25</v>
      </c>
      <c r="I706" s="10" t="s">
        <v>90</v>
      </c>
      <c r="J706" s="10" t="s">
        <v>22</v>
      </c>
      <c r="K706" s="10" t="s">
        <v>23</v>
      </c>
      <c r="L706" s="10">
        <v>10800000</v>
      </c>
      <c r="M706" s="9" t="str">
        <f>+INDEX(index!$C$72:$C$79,MATCH(usda!$I706,index!$B$72:$B$79,0),1)</f>
        <v>Acres Planted</v>
      </c>
    </row>
    <row r="707" spans="1:13" hidden="1" x14ac:dyDescent="0.2">
      <c r="A707" s="10" t="s">
        <v>17</v>
      </c>
      <c r="B707" s="10">
        <v>2018</v>
      </c>
      <c r="C707" s="10" t="s">
        <v>18</v>
      </c>
      <c r="D707" s="10"/>
      <c r="E707" s="10" t="s">
        <v>63</v>
      </c>
      <c r="F707" s="10" t="s">
        <v>35</v>
      </c>
      <c r="G707" s="10">
        <v>18</v>
      </c>
      <c r="H707" s="10" t="s">
        <v>20</v>
      </c>
      <c r="I707" s="10" t="s">
        <v>88</v>
      </c>
      <c r="J707" s="10" t="s">
        <v>22</v>
      </c>
      <c r="K707" s="10" t="s">
        <v>23</v>
      </c>
      <c r="L707" s="10">
        <v>5350000</v>
      </c>
      <c r="M707" s="9" t="str">
        <f>+INDEX(index!$C$72:$C$79,MATCH(usda!$I707,index!$B$72:$B$79,0),1)</f>
        <v>Acres Planted</v>
      </c>
    </row>
    <row r="708" spans="1:13" hidden="1" x14ac:dyDescent="0.2">
      <c r="A708" s="10" t="s">
        <v>17</v>
      </c>
      <c r="B708" s="10">
        <v>2018</v>
      </c>
      <c r="C708" s="10" t="s">
        <v>18</v>
      </c>
      <c r="D708" s="10"/>
      <c r="E708" s="10" t="s">
        <v>63</v>
      </c>
      <c r="F708" s="10" t="s">
        <v>35</v>
      </c>
      <c r="G708" s="10">
        <v>18</v>
      </c>
      <c r="H708" s="10" t="s">
        <v>25</v>
      </c>
      <c r="I708" s="10" t="s">
        <v>89</v>
      </c>
      <c r="J708" s="10" t="s">
        <v>22</v>
      </c>
      <c r="K708" s="10" t="s">
        <v>23</v>
      </c>
      <c r="L708" s="10">
        <v>5960000</v>
      </c>
      <c r="M708" s="9" t="str">
        <f>+INDEX(index!$C$72:$C$79,MATCH(usda!$I708,index!$B$72:$B$79,0),1)</f>
        <v>Acres Harvested</v>
      </c>
    </row>
    <row r="709" spans="1:13" hidden="1" x14ac:dyDescent="0.2">
      <c r="A709" s="10" t="s">
        <v>17</v>
      </c>
      <c r="B709" s="10">
        <v>2018</v>
      </c>
      <c r="C709" s="10" t="s">
        <v>18</v>
      </c>
      <c r="D709" s="10"/>
      <c r="E709" s="10" t="s">
        <v>63</v>
      </c>
      <c r="F709" s="10" t="s">
        <v>35</v>
      </c>
      <c r="G709" s="10">
        <v>18</v>
      </c>
      <c r="H709" s="10" t="s">
        <v>25</v>
      </c>
      <c r="I709" s="10" t="s">
        <v>90</v>
      </c>
      <c r="J709" s="10" t="s">
        <v>22</v>
      </c>
      <c r="K709" s="10" t="s">
        <v>23</v>
      </c>
      <c r="L709" s="10">
        <v>6000000</v>
      </c>
      <c r="M709" s="9" t="str">
        <f>+INDEX(index!$C$72:$C$79,MATCH(usda!$I709,index!$B$72:$B$79,0),1)</f>
        <v>Acres Planted</v>
      </c>
    </row>
    <row r="710" spans="1:13" hidden="1" x14ac:dyDescent="0.2">
      <c r="A710" s="10" t="s">
        <v>17</v>
      </c>
      <c r="B710" s="10">
        <v>2018</v>
      </c>
      <c r="C710" s="10" t="s">
        <v>18</v>
      </c>
      <c r="D710" s="10"/>
      <c r="E710" s="10" t="s">
        <v>63</v>
      </c>
      <c r="F710" s="10" t="s">
        <v>36</v>
      </c>
      <c r="G710" s="10">
        <v>19</v>
      </c>
      <c r="H710" s="10" t="s">
        <v>20</v>
      </c>
      <c r="I710" s="10" t="s">
        <v>88</v>
      </c>
      <c r="J710" s="10" t="s">
        <v>22</v>
      </c>
      <c r="K710" s="10" t="s">
        <v>23</v>
      </c>
      <c r="L710" s="10">
        <v>13200000</v>
      </c>
      <c r="M710" s="9" t="str">
        <f>+INDEX(index!$C$72:$C$79,MATCH(usda!$I710,index!$B$72:$B$79,0),1)</f>
        <v>Acres Planted</v>
      </c>
    </row>
    <row r="711" spans="1:13" hidden="1" x14ac:dyDescent="0.2">
      <c r="A711" s="10" t="s">
        <v>17</v>
      </c>
      <c r="B711" s="10">
        <v>2018</v>
      </c>
      <c r="C711" s="10" t="s">
        <v>18</v>
      </c>
      <c r="D711" s="10"/>
      <c r="E711" s="10" t="s">
        <v>63</v>
      </c>
      <c r="F711" s="10" t="s">
        <v>36</v>
      </c>
      <c r="G711" s="10">
        <v>19</v>
      </c>
      <c r="H711" s="10" t="s">
        <v>25</v>
      </c>
      <c r="I711" s="10" t="s">
        <v>89</v>
      </c>
      <c r="J711" s="10" t="s">
        <v>22</v>
      </c>
      <c r="K711" s="10" t="s">
        <v>23</v>
      </c>
      <c r="L711" s="10">
        <v>9830000</v>
      </c>
      <c r="M711" s="9" t="str">
        <f>+INDEX(index!$C$72:$C$79,MATCH(usda!$I711,index!$B$72:$B$79,0),1)</f>
        <v>Acres Harvested</v>
      </c>
    </row>
    <row r="712" spans="1:13" hidden="1" x14ac:dyDescent="0.2">
      <c r="A712" s="10" t="s">
        <v>17</v>
      </c>
      <c r="B712" s="10">
        <v>2018</v>
      </c>
      <c r="C712" s="10" t="s">
        <v>18</v>
      </c>
      <c r="D712" s="10"/>
      <c r="E712" s="10" t="s">
        <v>63</v>
      </c>
      <c r="F712" s="10" t="s">
        <v>36</v>
      </c>
      <c r="G712" s="10">
        <v>19</v>
      </c>
      <c r="H712" s="10" t="s">
        <v>25</v>
      </c>
      <c r="I712" s="10" t="s">
        <v>90</v>
      </c>
      <c r="J712" s="10" t="s">
        <v>22</v>
      </c>
      <c r="K712" s="10" t="s">
        <v>23</v>
      </c>
      <c r="L712" s="10">
        <v>9950000</v>
      </c>
      <c r="M712" s="9" t="str">
        <f>+INDEX(index!$C$72:$C$79,MATCH(usda!$I712,index!$B$72:$B$79,0),1)</f>
        <v>Acres Planted</v>
      </c>
    </row>
    <row r="713" spans="1:13" hidden="1" x14ac:dyDescent="0.2">
      <c r="A713" s="10" t="s">
        <v>17</v>
      </c>
      <c r="B713" s="10">
        <v>2018</v>
      </c>
      <c r="C713" s="10" t="s">
        <v>18</v>
      </c>
      <c r="D713" s="10"/>
      <c r="E713" s="10" t="s">
        <v>63</v>
      </c>
      <c r="F713" s="10" t="s">
        <v>37</v>
      </c>
      <c r="G713" s="10">
        <v>20</v>
      </c>
      <c r="H713" s="10" t="s">
        <v>20</v>
      </c>
      <c r="I713" s="10" t="s">
        <v>88</v>
      </c>
      <c r="J713" s="10" t="s">
        <v>22</v>
      </c>
      <c r="K713" s="10" t="s">
        <v>23</v>
      </c>
      <c r="L713" s="10">
        <v>5450000</v>
      </c>
      <c r="M713" s="9" t="str">
        <f>+INDEX(index!$C$72:$C$79,MATCH(usda!$I713,index!$B$72:$B$79,0),1)</f>
        <v>Acres Planted</v>
      </c>
    </row>
    <row r="714" spans="1:13" hidden="1" x14ac:dyDescent="0.2">
      <c r="A714" s="10" t="s">
        <v>17</v>
      </c>
      <c r="B714" s="10">
        <v>2018</v>
      </c>
      <c r="C714" s="10" t="s">
        <v>18</v>
      </c>
      <c r="D714" s="10"/>
      <c r="E714" s="10" t="s">
        <v>63</v>
      </c>
      <c r="F714" s="10" t="s">
        <v>37</v>
      </c>
      <c r="G714" s="10">
        <v>20</v>
      </c>
      <c r="H714" s="10" t="s">
        <v>25</v>
      </c>
      <c r="I714" s="10" t="s">
        <v>89</v>
      </c>
      <c r="J714" s="10" t="s">
        <v>22</v>
      </c>
      <c r="K714" s="10" t="s">
        <v>23</v>
      </c>
      <c r="L714" s="10">
        <v>4690000</v>
      </c>
      <c r="M714" s="9" t="str">
        <f>+INDEX(index!$C$72:$C$79,MATCH(usda!$I714,index!$B$72:$B$79,0),1)</f>
        <v>Acres Harvested</v>
      </c>
    </row>
    <row r="715" spans="1:13" hidden="1" x14ac:dyDescent="0.2">
      <c r="A715" s="10" t="s">
        <v>17</v>
      </c>
      <c r="B715" s="10">
        <v>2018</v>
      </c>
      <c r="C715" s="10" t="s">
        <v>18</v>
      </c>
      <c r="D715" s="10"/>
      <c r="E715" s="10" t="s">
        <v>63</v>
      </c>
      <c r="F715" s="10" t="s">
        <v>37</v>
      </c>
      <c r="G715" s="10">
        <v>20</v>
      </c>
      <c r="H715" s="10" t="s">
        <v>25</v>
      </c>
      <c r="I715" s="10" t="s">
        <v>90</v>
      </c>
      <c r="J715" s="10" t="s">
        <v>22</v>
      </c>
      <c r="K715" s="10" t="s">
        <v>23</v>
      </c>
      <c r="L715" s="10">
        <v>4750000</v>
      </c>
      <c r="M715" s="9" t="str">
        <f>+INDEX(index!$C$72:$C$79,MATCH(usda!$I715,index!$B$72:$B$79,0),1)</f>
        <v>Acres Planted</v>
      </c>
    </row>
    <row r="716" spans="1:13" hidden="1" x14ac:dyDescent="0.2">
      <c r="A716" s="10" t="s">
        <v>17</v>
      </c>
      <c r="B716" s="10">
        <v>2018</v>
      </c>
      <c r="C716" s="10" t="s">
        <v>18</v>
      </c>
      <c r="D716" s="10"/>
      <c r="E716" s="10" t="s">
        <v>63</v>
      </c>
      <c r="F716" s="10" t="s">
        <v>38</v>
      </c>
      <c r="G716" s="10">
        <v>21</v>
      </c>
      <c r="H716" s="10" t="s">
        <v>20</v>
      </c>
      <c r="I716" s="10" t="s">
        <v>88</v>
      </c>
      <c r="J716" s="10" t="s">
        <v>22</v>
      </c>
      <c r="K716" s="10" t="s">
        <v>23</v>
      </c>
      <c r="L716" s="10">
        <v>1340000</v>
      </c>
      <c r="M716" s="9" t="str">
        <f>+INDEX(index!$C$72:$C$79,MATCH(usda!$I716,index!$B$72:$B$79,0),1)</f>
        <v>Acres Planted</v>
      </c>
    </row>
    <row r="717" spans="1:13" hidden="1" x14ac:dyDescent="0.2">
      <c r="A717" s="10" t="s">
        <v>17</v>
      </c>
      <c r="B717" s="10">
        <v>2018</v>
      </c>
      <c r="C717" s="10" t="s">
        <v>18</v>
      </c>
      <c r="D717" s="10"/>
      <c r="E717" s="10" t="s">
        <v>63</v>
      </c>
      <c r="F717" s="10" t="s">
        <v>38</v>
      </c>
      <c r="G717" s="10">
        <v>21</v>
      </c>
      <c r="H717" s="10" t="s">
        <v>25</v>
      </c>
      <c r="I717" s="10" t="s">
        <v>89</v>
      </c>
      <c r="J717" s="10" t="s">
        <v>22</v>
      </c>
      <c r="K717" s="10" t="s">
        <v>23</v>
      </c>
      <c r="L717" s="10">
        <v>1930000</v>
      </c>
      <c r="M717" s="9" t="str">
        <f>+INDEX(index!$C$72:$C$79,MATCH(usda!$I717,index!$B$72:$B$79,0),1)</f>
        <v>Acres Harvested</v>
      </c>
    </row>
    <row r="718" spans="1:13" hidden="1" x14ac:dyDescent="0.2">
      <c r="A718" s="10" t="s">
        <v>17</v>
      </c>
      <c r="B718" s="10">
        <v>2018</v>
      </c>
      <c r="C718" s="10" t="s">
        <v>18</v>
      </c>
      <c r="D718" s="10"/>
      <c r="E718" s="10" t="s">
        <v>63</v>
      </c>
      <c r="F718" s="10" t="s">
        <v>38</v>
      </c>
      <c r="G718" s="10">
        <v>21</v>
      </c>
      <c r="H718" s="10" t="s">
        <v>25</v>
      </c>
      <c r="I718" s="10" t="s">
        <v>90</v>
      </c>
      <c r="J718" s="10" t="s">
        <v>22</v>
      </c>
      <c r="K718" s="10" t="s">
        <v>23</v>
      </c>
      <c r="L718" s="10">
        <v>1950000</v>
      </c>
      <c r="M718" s="9" t="str">
        <f>+INDEX(index!$C$72:$C$79,MATCH(usda!$I718,index!$B$72:$B$79,0),1)</f>
        <v>Acres Planted</v>
      </c>
    </row>
    <row r="719" spans="1:13" hidden="1" x14ac:dyDescent="0.2">
      <c r="A719" s="10" t="s">
        <v>17</v>
      </c>
      <c r="B719" s="10">
        <v>2018</v>
      </c>
      <c r="C719" s="10" t="s">
        <v>18</v>
      </c>
      <c r="D719" s="10"/>
      <c r="E719" s="10" t="s">
        <v>63</v>
      </c>
      <c r="F719" s="10" t="s">
        <v>39</v>
      </c>
      <c r="G719" s="10">
        <v>22</v>
      </c>
      <c r="H719" s="10" t="s">
        <v>20</v>
      </c>
      <c r="I719" s="10" t="s">
        <v>88</v>
      </c>
      <c r="J719" s="10" t="s">
        <v>22</v>
      </c>
      <c r="K719" s="10" t="s">
        <v>23</v>
      </c>
      <c r="L719" s="10">
        <v>460000</v>
      </c>
      <c r="M719" s="9" t="str">
        <f>+INDEX(index!$C$72:$C$79,MATCH(usda!$I719,index!$B$72:$B$79,0),1)</f>
        <v>Acres Planted</v>
      </c>
    </row>
    <row r="720" spans="1:13" hidden="1" x14ac:dyDescent="0.2">
      <c r="A720" s="10" t="s">
        <v>17</v>
      </c>
      <c r="B720" s="10">
        <v>2018</v>
      </c>
      <c r="C720" s="10" t="s">
        <v>18</v>
      </c>
      <c r="D720" s="10"/>
      <c r="E720" s="10" t="s">
        <v>63</v>
      </c>
      <c r="F720" s="10" t="s">
        <v>39</v>
      </c>
      <c r="G720" s="10">
        <v>22</v>
      </c>
      <c r="H720" s="10" t="s">
        <v>25</v>
      </c>
      <c r="I720" s="10" t="s">
        <v>89</v>
      </c>
      <c r="J720" s="10" t="s">
        <v>22</v>
      </c>
      <c r="K720" s="10" t="s">
        <v>23</v>
      </c>
      <c r="L720" s="10">
        <v>1190000</v>
      </c>
      <c r="M720" s="9" t="str">
        <f>+INDEX(index!$C$72:$C$79,MATCH(usda!$I720,index!$B$72:$B$79,0),1)</f>
        <v>Acres Harvested</v>
      </c>
    </row>
    <row r="721" spans="1:13" hidden="1" x14ac:dyDescent="0.2">
      <c r="A721" s="10" t="s">
        <v>17</v>
      </c>
      <c r="B721" s="10">
        <v>2018</v>
      </c>
      <c r="C721" s="10" t="s">
        <v>18</v>
      </c>
      <c r="D721" s="10"/>
      <c r="E721" s="10" t="s">
        <v>63</v>
      </c>
      <c r="F721" s="10" t="s">
        <v>39</v>
      </c>
      <c r="G721" s="10">
        <v>22</v>
      </c>
      <c r="H721" s="10" t="s">
        <v>25</v>
      </c>
      <c r="I721" s="10" t="s">
        <v>90</v>
      </c>
      <c r="J721" s="10" t="s">
        <v>22</v>
      </c>
      <c r="K721" s="10" t="s">
        <v>23</v>
      </c>
      <c r="L721" s="10">
        <v>1340000</v>
      </c>
      <c r="M721" s="9" t="str">
        <f>+INDEX(index!$C$72:$C$79,MATCH(usda!$I721,index!$B$72:$B$79,0),1)</f>
        <v>Acres Planted</v>
      </c>
    </row>
    <row r="722" spans="1:13" hidden="1" x14ac:dyDescent="0.2">
      <c r="A722" s="10" t="s">
        <v>17</v>
      </c>
      <c r="B722" s="10">
        <v>2018</v>
      </c>
      <c r="C722" s="10" t="s">
        <v>18</v>
      </c>
      <c r="D722" s="10"/>
      <c r="E722" s="10" t="s">
        <v>63</v>
      </c>
      <c r="F722" s="10" t="s">
        <v>73</v>
      </c>
      <c r="G722" s="10">
        <v>23</v>
      </c>
      <c r="H722" s="10" t="s">
        <v>20</v>
      </c>
      <c r="I722" s="10" t="s">
        <v>88</v>
      </c>
      <c r="J722" s="10" t="s">
        <v>22</v>
      </c>
      <c r="K722" s="10" t="s">
        <v>23</v>
      </c>
      <c r="L722" s="10">
        <v>31000</v>
      </c>
      <c r="M722" s="9" t="str">
        <f>+INDEX(index!$C$72:$C$79,MATCH(usda!$I722,index!$B$72:$B$79,0),1)</f>
        <v>Acres Planted</v>
      </c>
    </row>
    <row r="723" spans="1:13" hidden="1" x14ac:dyDescent="0.2">
      <c r="A723" s="10" t="s">
        <v>17</v>
      </c>
      <c r="B723" s="10">
        <v>2018</v>
      </c>
      <c r="C723" s="10" t="s">
        <v>18</v>
      </c>
      <c r="D723" s="10"/>
      <c r="E723" s="10" t="s">
        <v>63</v>
      </c>
      <c r="F723" s="10" t="s">
        <v>40</v>
      </c>
      <c r="G723" s="10">
        <v>24</v>
      </c>
      <c r="H723" s="10" t="s">
        <v>20</v>
      </c>
      <c r="I723" s="10" t="s">
        <v>88</v>
      </c>
      <c r="J723" s="10" t="s">
        <v>22</v>
      </c>
      <c r="K723" s="10" t="s">
        <v>23</v>
      </c>
      <c r="L723" s="10">
        <v>450000</v>
      </c>
      <c r="M723" s="9" t="str">
        <f>+INDEX(index!$C$72:$C$79,MATCH(usda!$I723,index!$B$72:$B$79,0),1)</f>
        <v>Acres Planted</v>
      </c>
    </row>
    <row r="724" spans="1:13" hidden="1" x14ac:dyDescent="0.2">
      <c r="A724" s="10" t="s">
        <v>17</v>
      </c>
      <c r="B724" s="10">
        <v>2018</v>
      </c>
      <c r="C724" s="10" t="s">
        <v>18</v>
      </c>
      <c r="D724" s="10"/>
      <c r="E724" s="10" t="s">
        <v>63</v>
      </c>
      <c r="F724" s="10" t="s">
        <v>40</v>
      </c>
      <c r="G724" s="10">
        <v>24</v>
      </c>
      <c r="H724" s="10" t="s">
        <v>25</v>
      </c>
      <c r="I724" s="10" t="s">
        <v>89</v>
      </c>
      <c r="J724" s="10" t="s">
        <v>22</v>
      </c>
      <c r="K724" s="10" t="s">
        <v>23</v>
      </c>
      <c r="L724" s="10">
        <v>515000</v>
      </c>
      <c r="M724" s="9" t="str">
        <f>+INDEX(index!$C$72:$C$79,MATCH(usda!$I724,index!$B$72:$B$79,0),1)</f>
        <v>Acres Harvested</v>
      </c>
    </row>
    <row r="725" spans="1:13" hidden="1" x14ac:dyDescent="0.2">
      <c r="A725" s="10" t="s">
        <v>17</v>
      </c>
      <c r="B725" s="10">
        <v>2018</v>
      </c>
      <c r="C725" s="10" t="s">
        <v>18</v>
      </c>
      <c r="D725" s="10"/>
      <c r="E725" s="10" t="s">
        <v>63</v>
      </c>
      <c r="F725" s="10" t="s">
        <v>40</v>
      </c>
      <c r="G725" s="10">
        <v>24</v>
      </c>
      <c r="H725" s="10" t="s">
        <v>25</v>
      </c>
      <c r="I725" s="10" t="s">
        <v>90</v>
      </c>
      <c r="J725" s="10" t="s">
        <v>22</v>
      </c>
      <c r="K725" s="10" t="s">
        <v>23</v>
      </c>
      <c r="L725" s="10">
        <v>530000</v>
      </c>
      <c r="M725" s="9" t="str">
        <f>+INDEX(index!$C$72:$C$79,MATCH(usda!$I725,index!$B$72:$B$79,0),1)</f>
        <v>Acres Planted</v>
      </c>
    </row>
    <row r="726" spans="1:13" hidden="1" x14ac:dyDescent="0.2">
      <c r="A726" s="10" t="s">
        <v>17</v>
      </c>
      <c r="B726" s="10">
        <v>2018</v>
      </c>
      <c r="C726" s="10" t="s">
        <v>18</v>
      </c>
      <c r="D726" s="10"/>
      <c r="E726" s="10" t="s">
        <v>63</v>
      </c>
      <c r="F726" s="10" t="s">
        <v>74</v>
      </c>
      <c r="G726" s="10">
        <v>25</v>
      </c>
      <c r="H726" s="10" t="s">
        <v>20</v>
      </c>
      <c r="I726" s="10" t="s">
        <v>88</v>
      </c>
      <c r="J726" s="10" t="s">
        <v>22</v>
      </c>
      <c r="K726" s="10" t="s">
        <v>23</v>
      </c>
      <c r="L726" s="10">
        <v>14000</v>
      </c>
      <c r="M726" s="9" t="str">
        <f>+INDEX(index!$C$72:$C$79,MATCH(usda!$I726,index!$B$72:$B$79,0),1)</f>
        <v>Acres Planted</v>
      </c>
    </row>
    <row r="727" spans="1:13" hidden="1" x14ac:dyDescent="0.2">
      <c r="A727" s="10" t="s">
        <v>17</v>
      </c>
      <c r="B727" s="10">
        <v>2018</v>
      </c>
      <c r="C727" s="10" t="s">
        <v>18</v>
      </c>
      <c r="D727" s="10"/>
      <c r="E727" s="10" t="s">
        <v>63</v>
      </c>
      <c r="F727" s="10" t="s">
        <v>41</v>
      </c>
      <c r="G727" s="10">
        <v>26</v>
      </c>
      <c r="H727" s="10" t="s">
        <v>20</v>
      </c>
      <c r="I727" s="10" t="s">
        <v>88</v>
      </c>
      <c r="J727" s="10" t="s">
        <v>22</v>
      </c>
      <c r="K727" s="10" t="s">
        <v>23</v>
      </c>
      <c r="L727" s="10">
        <v>2300000</v>
      </c>
      <c r="M727" s="9" t="str">
        <f>+INDEX(index!$C$72:$C$79,MATCH(usda!$I727,index!$B$72:$B$79,0),1)</f>
        <v>Acres Planted</v>
      </c>
    </row>
    <row r="728" spans="1:13" hidden="1" x14ac:dyDescent="0.2">
      <c r="A728" s="10" t="s">
        <v>17</v>
      </c>
      <c r="B728" s="10">
        <v>2018</v>
      </c>
      <c r="C728" s="10" t="s">
        <v>18</v>
      </c>
      <c r="D728" s="10"/>
      <c r="E728" s="10" t="s">
        <v>63</v>
      </c>
      <c r="F728" s="10" t="s">
        <v>41</v>
      </c>
      <c r="G728" s="10">
        <v>26</v>
      </c>
      <c r="H728" s="10" t="s">
        <v>25</v>
      </c>
      <c r="I728" s="10" t="s">
        <v>89</v>
      </c>
      <c r="J728" s="10" t="s">
        <v>22</v>
      </c>
      <c r="K728" s="10" t="s">
        <v>23</v>
      </c>
      <c r="L728" s="10">
        <v>2310000</v>
      </c>
      <c r="M728" s="9" t="str">
        <f>+INDEX(index!$C$72:$C$79,MATCH(usda!$I728,index!$B$72:$B$79,0),1)</f>
        <v>Acres Harvested</v>
      </c>
    </row>
    <row r="729" spans="1:13" hidden="1" x14ac:dyDescent="0.2">
      <c r="A729" s="10" t="s">
        <v>17</v>
      </c>
      <c r="B729" s="10">
        <v>2018</v>
      </c>
      <c r="C729" s="10" t="s">
        <v>18</v>
      </c>
      <c r="D729" s="10"/>
      <c r="E729" s="10" t="s">
        <v>63</v>
      </c>
      <c r="F729" s="10" t="s">
        <v>41</v>
      </c>
      <c r="G729" s="10">
        <v>26</v>
      </c>
      <c r="H729" s="10" t="s">
        <v>25</v>
      </c>
      <c r="I729" s="10" t="s">
        <v>90</v>
      </c>
      <c r="J729" s="10" t="s">
        <v>22</v>
      </c>
      <c r="K729" s="10" t="s">
        <v>23</v>
      </c>
      <c r="L729" s="10">
        <v>2330000</v>
      </c>
      <c r="M729" s="9" t="str">
        <f>+INDEX(index!$C$72:$C$79,MATCH(usda!$I729,index!$B$72:$B$79,0),1)</f>
        <v>Acres Planted</v>
      </c>
    </row>
    <row r="730" spans="1:13" hidden="1" x14ac:dyDescent="0.2">
      <c r="A730" s="10" t="s">
        <v>17</v>
      </c>
      <c r="B730" s="10">
        <v>2018</v>
      </c>
      <c r="C730" s="10" t="s">
        <v>18</v>
      </c>
      <c r="D730" s="10"/>
      <c r="E730" s="10" t="s">
        <v>63</v>
      </c>
      <c r="F730" s="10" t="s">
        <v>42</v>
      </c>
      <c r="G730" s="10">
        <v>27</v>
      </c>
      <c r="H730" s="10" t="s">
        <v>20</v>
      </c>
      <c r="I730" s="10" t="s">
        <v>88</v>
      </c>
      <c r="J730" s="10" t="s">
        <v>22</v>
      </c>
      <c r="K730" s="10" t="s">
        <v>23</v>
      </c>
      <c r="L730" s="10">
        <v>7900000</v>
      </c>
      <c r="M730" s="9" t="str">
        <f>+INDEX(index!$C$72:$C$79,MATCH(usda!$I730,index!$B$72:$B$79,0),1)</f>
        <v>Acres Planted</v>
      </c>
    </row>
    <row r="731" spans="1:13" hidden="1" x14ac:dyDescent="0.2">
      <c r="A731" s="10" t="s">
        <v>17</v>
      </c>
      <c r="B731" s="10">
        <v>2018</v>
      </c>
      <c r="C731" s="10" t="s">
        <v>18</v>
      </c>
      <c r="D731" s="10"/>
      <c r="E731" s="10" t="s">
        <v>63</v>
      </c>
      <c r="F731" s="10" t="s">
        <v>42</v>
      </c>
      <c r="G731" s="10">
        <v>27</v>
      </c>
      <c r="H731" s="10" t="s">
        <v>25</v>
      </c>
      <c r="I731" s="10" t="s">
        <v>89</v>
      </c>
      <c r="J731" s="10" t="s">
        <v>22</v>
      </c>
      <c r="K731" s="10" t="s">
        <v>23</v>
      </c>
      <c r="L731" s="10">
        <v>7650000</v>
      </c>
      <c r="M731" s="9" t="str">
        <f>+INDEX(index!$C$72:$C$79,MATCH(usda!$I731,index!$B$72:$B$79,0),1)</f>
        <v>Acres Harvested</v>
      </c>
    </row>
    <row r="732" spans="1:13" hidden="1" x14ac:dyDescent="0.2">
      <c r="A732" s="10" t="s">
        <v>17</v>
      </c>
      <c r="B732" s="10">
        <v>2018</v>
      </c>
      <c r="C732" s="10" t="s">
        <v>18</v>
      </c>
      <c r="D732" s="10"/>
      <c r="E732" s="10" t="s">
        <v>63</v>
      </c>
      <c r="F732" s="10" t="s">
        <v>42</v>
      </c>
      <c r="G732" s="10">
        <v>27</v>
      </c>
      <c r="H732" s="10" t="s">
        <v>25</v>
      </c>
      <c r="I732" s="10" t="s">
        <v>90</v>
      </c>
      <c r="J732" s="10" t="s">
        <v>22</v>
      </c>
      <c r="K732" s="10" t="s">
        <v>23</v>
      </c>
      <c r="L732" s="10">
        <v>7750000</v>
      </c>
      <c r="M732" s="9" t="str">
        <f>+INDEX(index!$C$72:$C$79,MATCH(usda!$I732,index!$B$72:$B$79,0),1)</f>
        <v>Acres Planted</v>
      </c>
    </row>
    <row r="733" spans="1:13" hidden="1" x14ac:dyDescent="0.2">
      <c r="A733" s="10" t="s">
        <v>17</v>
      </c>
      <c r="B733" s="10">
        <v>2018</v>
      </c>
      <c r="C733" s="10" t="s">
        <v>18</v>
      </c>
      <c r="D733" s="10"/>
      <c r="E733" s="10" t="s">
        <v>63</v>
      </c>
      <c r="F733" s="10" t="s">
        <v>43</v>
      </c>
      <c r="G733" s="10">
        <v>28</v>
      </c>
      <c r="H733" s="10" t="s">
        <v>20</v>
      </c>
      <c r="I733" s="10" t="s">
        <v>88</v>
      </c>
      <c r="J733" s="10" t="s">
        <v>22</v>
      </c>
      <c r="K733" s="10" t="s">
        <v>23</v>
      </c>
      <c r="L733" s="10">
        <v>480000</v>
      </c>
      <c r="M733" s="9" t="str">
        <f>+INDEX(index!$C$72:$C$79,MATCH(usda!$I733,index!$B$72:$B$79,0),1)</f>
        <v>Acres Planted</v>
      </c>
    </row>
    <row r="734" spans="1:13" hidden="1" x14ac:dyDescent="0.2">
      <c r="A734" s="10" t="s">
        <v>17</v>
      </c>
      <c r="B734" s="10">
        <v>2018</v>
      </c>
      <c r="C734" s="10" t="s">
        <v>18</v>
      </c>
      <c r="D734" s="10"/>
      <c r="E734" s="10" t="s">
        <v>63</v>
      </c>
      <c r="F734" s="10" t="s">
        <v>43</v>
      </c>
      <c r="G734" s="10">
        <v>28</v>
      </c>
      <c r="H734" s="10" t="s">
        <v>25</v>
      </c>
      <c r="I734" s="10" t="s">
        <v>89</v>
      </c>
      <c r="J734" s="10" t="s">
        <v>22</v>
      </c>
      <c r="K734" s="10" t="s">
        <v>23</v>
      </c>
      <c r="L734" s="10">
        <v>2190000</v>
      </c>
      <c r="M734" s="9" t="str">
        <f>+INDEX(index!$C$72:$C$79,MATCH(usda!$I734,index!$B$72:$B$79,0),1)</f>
        <v>Acres Harvested</v>
      </c>
    </row>
    <row r="735" spans="1:13" hidden="1" x14ac:dyDescent="0.2">
      <c r="A735" s="10" t="s">
        <v>17</v>
      </c>
      <c r="B735" s="10">
        <v>2018</v>
      </c>
      <c r="C735" s="10" t="s">
        <v>18</v>
      </c>
      <c r="D735" s="10"/>
      <c r="E735" s="10" t="s">
        <v>63</v>
      </c>
      <c r="F735" s="10" t="s">
        <v>43</v>
      </c>
      <c r="G735" s="10">
        <v>28</v>
      </c>
      <c r="H735" s="10" t="s">
        <v>25</v>
      </c>
      <c r="I735" s="10" t="s">
        <v>90</v>
      </c>
      <c r="J735" s="10" t="s">
        <v>22</v>
      </c>
      <c r="K735" s="10" t="s">
        <v>23</v>
      </c>
      <c r="L735" s="10">
        <v>2230000</v>
      </c>
      <c r="M735" s="9" t="str">
        <f>+INDEX(index!$C$72:$C$79,MATCH(usda!$I735,index!$B$72:$B$79,0),1)</f>
        <v>Acres Planted</v>
      </c>
    </row>
    <row r="736" spans="1:13" hidden="1" x14ac:dyDescent="0.2">
      <c r="A736" s="10" t="s">
        <v>17</v>
      </c>
      <c r="B736" s="10">
        <v>2018</v>
      </c>
      <c r="C736" s="10" t="s">
        <v>18</v>
      </c>
      <c r="D736" s="10"/>
      <c r="E736" s="10" t="s">
        <v>63</v>
      </c>
      <c r="F736" s="10" t="s">
        <v>44</v>
      </c>
      <c r="G736" s="10">
        <v>29</v>
      </c>
      <c r="H736" s="10" t="s">
        <v>20</v>
      </c>
      <c r="I736" s="10" t="s">
        <v>88</v>
      </c>
      <c r="J736" s="10" t="s">
        <v>22</v>
      </c>
      <c r="K736" s="10" t="s">
        <v>23</v>
      </c>
      <c r="L736" s="10">
        <v>3500000</v>
      </c>
      <c r="M736" s="9" t="str">
        <f>+INDEX(index!$C$72:$C$79,MATCH(usda!$I736,index!$B$72:$B$79,0),1)</f>
        <v>Acres Planted</v>
      </c>
    </row>
    <row r="737" spans="1:13" hidden="1" x14ac:dyDescent="0.2">
      <c r="A737" s="10" t="s">
        <v>17</v>
      </c>
      <c r="B737" s="10">
        <v>2018</v>
      </c>
      <c r="C737" s="10" t="s">
        <v>18</v>
      </c>
      <c r="D737" s="10"/>
      <c r="E737" s="10" t="s">
        <v>63</v>
      </c>
      <c r="F737" s="10" t="s">
        <v>44</v>
      </c>
      <c r="G737" s="10">
        <v>29</v>
      </c>
      <c r="H737" s="10" t="s">
        <v>25</v>
      </c>
      <c r="I737" s="10" t="s">
        <v>89</v>
      </c>
      <c r="J737" s="10" t="s">
        <v>22</v>
      </c>
      <c r="K737" s="10" t="s">
        <v>23</v>
      </c>
      <c r="L737" s="10">
        <v>5780000</v>
      </c>
      <c r="M737" s="9" t="str">
        <f>+INDEX(index!$C$72:$C$79,MATCH(usda!$I737,index!$B$72:$B$79,0),1)</f>
        <v>Acres Harvested</v>
      </c>
    </row>
    <row r="738" spans="1:13" hidden="1" x14ac:dyDescent="0.2">
      <c r="A738" s="10" t="s">
        <v>17</v>
      </c>
      <c r="B738" s="10">
        <v>2018</v>
      </c>
      <c r="C738" s="10" t="s">
        <v>18</v>
      </c>
      <c r="D738" s="10"/>
      <c r="E738" s="10" t="s">
        <v>63</v>
      </c>
      <c r="F738" s="10" t="s">
        <v>44</v>
      </c>
      <c r="G738" s="10">
        <v>29</v>
      </c>
      <c r="H738" s="10" t="s">
        <v>25</v>
      </c>
      <c r="I738" s="10" t="s">
        <v>90</v>
      </c>
      <c r="J738" s="10" t="s">
        <v>22</v>
      </c>
      <c r="K738" s="10" t="s">
        <v>23</v>
      </c>
      <c r="L738" s="10">
        <v>5850000</v>
      </c>
      <c r="M738" s="9" t="str">
        <f>+INDEX(index!$C$72:$C$79,MATCH(usda!$I738,index!$B$72:$B$79,0),1)</f>
        <v>Acres Planted</v>
      </c>
    </row>
    <row r="739" spans="1:13" hidden="1" x14ac:dyDescent="0.2">
      <c r="A739" s="10" t="s">
        <v>17</v>
      </c>
      <c r="B739" s="10">
        <v>2018</v>
      </c>
      <c r="C739" s="10" t="s">
        <v>18</v>
      </c>
      <c r="D739" s="10"/>
      <c r="E739" s="10" t="s">
        <v>63</v>
      </c>
      <c r="F739" s="10" t="s">
        <v>66</v>
      </c>
      <c r="G739" s="10">
        <v>30</v>
      </c>
      <c r="H739" s="10" t="s">
        <v>20</v>
      </c>
      <c r="I739" s="10" t="s">
        <v>88</v>
      </c>
      <c r="J739" s="10" t="s">
        <v>22</v>
      </c>
      <c r="K739" s="10" t="s">
        <v>23</v>
      </c>
      <c r="L739" s="10">
        <v>115000</v>
      </c>
      <c r="M739" s="9" t="str">
        <f>+INDEX(index!$C$72:$C$79,MATCH(usda!$I739,index!$B$72:$B$79,0),1)</f>
        <v>Acres Planted</v>
      </c>
    </row>
    <row r="740" spans="1:13" hidden="1" x14ac:dyDescent="0.2">
      <c r="A740" s="10" t="s">
        <v>17</v>
      </c>
      <c r="B740" s="10">
        <v>2018</v>
      </c>
      <c r="C740" s="10" t="s">
        <v>18</v>
      </c>
      <c r="D740" s="10"/>
      <c r="E740" s="10" t="s">
        <v>63</v>
      </c>
      <c r="F740" s="10" t="s">
        <v>45</v>
      </c>
      <c r="G740" s="10">
        <v>31</v>
      </c>
      <c r="H740" s="10" t="s">
        <v>20</v>
      </c>
      <c r="I740" s="10" t="s">
        <v>88</v>
      </c>
      <c r="J740" s="10" t="s">
        <v>22</v>
      </c>
      <c r="K740" s="10" t="s">
        <v>23</v>
      </c>
      <c r="L740" s="10">
        <v>9600000</v>
      </c>
      <c r="M740" s="9" t="str">
        <f>+INDEX(index!$C$72:$C$79,MATCH(usda!$I740,index!$B$72:$B$79,0),1)</f>
        <v>Acres Planted</v>
      </c>
    </row>
    <row r="741" spans="1:13" hidden="1" x14ac:dyDescent="0.2">
      <c r="A741" s="10" t="s">
        <v>17</v>
      </c>
      <c r="B741" s="10">
        <v>2018</v>
      </c>
      <c r="C741" s="10" t="s">
        <v>18</v>
      </c>
      <c r="D741" s="10"/>
      <c r="E741" s="10" t="s">
        <v>63</v>
      </c>
      <c r="F741" s="10" t="s">
        <v>45</v>
      </c>
      <c r="G741" s="10">
        <v>31</v>
      </c>
      <c r="H741" s="10" t="s">
        <v>25</v>
      </c>
      <c r="I741" s="10" t="s">
        <v>89</v>
      </c>
      <c r="J741" s="10" t="s">
        <v>22</v>
      </c>
      <c r="K741" s="10" t="s">
        <v>23</v>
      </c>
      <c r="L741" s="10">
        <v>5590000</v>
      </c>
      <c r="M741" s="9" t="str">
        <f>+INDEX(index!$C$72:$C$79,MATCH(usda!$I741,index!$B$72:$B$79,0),1)</f>
        <v>Acres Harvested</v>
      </c>
    </row>
    <row r="742" spans="1:13" hidden="1" x14ac:dyDescent="0.2">
      <c r="A742" s="10" t="s">
        <v>17</v>
      </c>
      <c r="B742" s="10">
        <v>2018</v>
      </c>
      <c r="C742" s="10" t="s">
        <v>18</v>
      </c>
      <c r="D742" s="10"/>
      <c r="E742" s="10" t="s">
        <v>63</v>
      </c>
      <c r="F742" s="10" t="s">
        <v>45</v>
      </c>
      <c r="G742" s="10">
        <v>31</v>
      </c>
      <c r="H742" s="10" t="s">
        <v>25</v>
      </c>
      <c r="I742" s="10" t="s">
        <v>90</v>
      </c>
      <c r="J742" s="10" t="s">
        <v>22</v>
      </c>
      <c r="K742" s="10" t="s">
        <v>23</v>
      </c>
      <c r="L742" s="10">
        <v>5650000</v>
      </c>
      <c r="M742" s="9" t="str">
        <f>+INDEX(index!$C$72:$C$79,MATCH(usda!$I742,index!$B$72:$B$79,0),1)</f>
        <v>Acres Planted</v>
      </c>
    </row>
    <row r="743" spans="1:13" hidden="1" x14ac:dyDescent="0.2">
      <c r="A743" s="10" t="s">
        <v>17</v>
      </c>
      <c r="B743" s="10">
        <v>2018</v>
      </c>
      <c r="C743" s="10" t="s">
        <v>18</v>
      </c>
      <c r="D743" s="10"/>
      <c r="E743" s="10" t="s">
        <v>63</v>
      </c>
      <c r="F743" s="10" t="s">
        <v>75</v>
      </c>
      <c r="G743" s="10">
        <v>32</v>
      </c>
      <c r="H743" s="10" t="s">
        <v>20</v>
      </c>
      <c r="I743" s="10" t="s">
        <v>88</v>
      </c>
      <c r="J743" s="10" t="s">
        <v>22</v>
      </c>
      <c r="K743" s="10" t="s">
        <v>23</v>
      </c>
      <c r="L743" s="10">
        <v>13000</v>
      </c>
      <c r="M743" s="9" t="str">
        <f>+INDEX(index!$C$72:$C$79,MATCH(usda!$I743,index!$B$72:$B$79,0),1)</f>
        <v>Acres Planted</v>
      </c>
    </row>
    <row r="744" spans="1:13" hidden="1" x14ac:dyDescent="0.2">
      <c r="A744" s="10" t="s">
        <v>17</v>
      </c>
      <c r="B744" s="10">
        <v>2018</v>
      </c>
      <c r="C744" s="10" t="s">
        <v>18</v>
      </c>
      <c r="D744" s="10"/>
      <c r="E744" s="10" t="s">
        <v>63</v>
      </c>
      <c r="F744" s="10" t="s">
        <v>76</v>
      </c>
      <c r="G744" s="10">
        <v>33</v>
      </c>
      <c r="H744" s="10" t="s">
        <v>20</v>
      </c>
      <c r="I744" s="10" t="s">
        <v>88</v>
      </c>
      <c r="J744" s="10" t="s">
        <v>22</v>
      </c>
      <c r="K744" s="10" t="s">
        <v>23</v>
      </c>
      <c r="L744" s="10">
        <v>13000</v>
      </c>
      <c r="M744" s="9" t="str">
        <f>+INDEX(index!$C$72:$C$79,MATCH(usda!$I744,index!$B$72:$B$79,0),1)</f>
        <v>Acres Planted</v>
      </c>
    </row>
    <row r="745" spans="1:13" hidden="1" x14ac:dyDescent="0.2">
      <c r="A745" s="10" t="s">
        <v>17</v>
      </c>
      <c r="B745" s="10">
        <v>2018</v>
      </c>
      <c r="C745" s="10" t="s">
        <v>18</v>
      </c>
      <c r="D745" s="10"/>
      <c r="E745" s="10" t="s">
        <v>63</v>
      </c>
      <c r="F745" s="10" t="s">
        <v>46</v>
      </c>
      <c r="G745" s="10">
        <v>34</v>
      </c>
      <c r="H745" s="10" t="s">
        <v>20</v>
      </c>
      <c r="I745" s="10" t="s">
        <v>88</v>
      </c>
      <c r="J745" s="10" t="s">
        <v>22</v>
      </c>
      <c r="K745" s="10" t="s">
        <v>23</v>
      </c>
      <c r="L745" s="10">
        <v>72000</v>
      </c>
      <c r="M745" s="9" t="str">
        <f>+INDEX(index!$C$72:$C$79,MATCH(usda!$I745,index!$B$72:$B$79,0),1)</f>
        <v>Acres Planted</v>
      </c>
    </row>
    <row r="746" spans="1:13" hidden="1" x14ac:dyDescent="0.2">
      <c r="A746" s="10" t="s">
        <v>17</v>
      </c>
      <c r="B746" s="10">
        <v>2018</v>
      </c>
      <c r="C746" s="10" t="s">
        <v>18</v>
      </c>
      <c r="D746" s="10"/>
      <c r="E746" s="10" t="s">
        <v>63</v>
      </c>
      <c r="F746" s="10" t="s">
        <v>46</v>
      </c>
      <c r="G746" s="10">
        <v>34</v>
      </c>
      <c r="H746" s="10" t="s">
        <v>25</v>
      </c>
      <c r="I746" s="10" t="s">
        <v>89</v>
      </c>
      <c r="J746" s="10" t="s">
        <v>22</v>
      </c>
      <c r="K746" s="10" t="s">
        <v>23</v>
      </c>
      <c r="L746" s="10">
        <v>107000</v>
      </c>
      <c r="M746" s="9" t="str">
        <f>+INDEX(index!$C$72:$C$79,MATCH(usda!$I746,index!$B$72:$B$79,0),1)</f>
        <v>Acres Harvested</v>
      </c>
    </row>
    <row r="747" spans="1:13" hidden="1" x14ac:dyDescent="0.2">
      <c r="A747" s="10" t="s">
        <v>17</v>
      </c>
      <c r="B747" s="10">
        <v>2018</v>
      </c>
      <c r="C747" s="10" t="s">
        <v>18</v>
      </c>
      <c r="D747" s="10"/>
      <c r="E747" s="10" t="s">
        <v>63</v>
      </c>
      <c r="F747" s="10" t="s">
        <v>46</v>
      </c>
      <c r="G747" s="10">
        <v>34</v>
      </c>
      <c r="H747" s="10" t="s">
        <v>25</v>
      </c>
      <c r="I747" s="10" t="s">
        <v>90</v>
      </c>
      <c r="J747" s="10" t="s">
        <v>22</v>
      </c>
      <c r="K747" s="10" t="s">
        <v>23</v>
      </c>
      <c r="L747" s="10">
        <v>110000</v>
      </c>
      <c r="M747" s="9" t="str">
        <f>+INDEX(index!$C$72:$C$79,MATCH(usda!$I747,index!$B$72:$B$79,0),1)</f>
        <v>Acres Planted</v>
      </c>
    </row>
    <row r="748" spans="1:13" hidden="1" x14ac:dyDescent="0.2">
      <c r="A748" s="10" t="s">
        <v>17</v>
      </c>
      <c r="B748" s="10">
        <v>2018</v>
      </c>
      <c r="C748" s="10" t="s">
        <v>18</v>
      </c>
      <c r="D748" s="10"/>
      <c r="E748" s="10" t="s">
        <v>63</v>
      </c>
      <c r="F748" s="10" t="s">
        <v>67</v>
      </c>
      <c r="G748" s="10">
        <v>35</v>
      </c>
      <c r="H748" s="10" t="s">
        <v>20</v>
      </c>
      <c r="I748" s="10" t="s">
        <v>88</v>
      </c>
      <c r="J748" s="10" t="s">
        <v>22</v>
      </c>
      <c r="K748" s="10" t="s">
        <v>23</v>
      </c>
      <c r="L748" s="10">
        <v>135000</v>
      </c>
      <c r="M748" s="9" t="str">
        <f>+INDEX(index!$C$72:$C$79,MATCH(usda!$I748,index!$B$72:$B$79,0),1)</f>
        <v>Acres Planted</v>
      </c>
    </row>
    <row r="749" spans="1:13" hidden="1" x14ac:dyDescent="0.2">
      <c r="A749" s="10" t="s">
        <v>17</v>
      </c>
      <c r="B749" s="10">
        <v>2018</v>
      </c>
      <c r="C749" s="10" t="s">
        <v>18</v>
      </c>
      <c r="D749" s="10"/>
      <c r="E749" s="10" t="s">
        <v>63</v>
      </c>
      <c r="F749" s="10" t="s">
        <v>47</v>
      </c>
      <c r="G749" s="10">
        <v>36</v>
      </c>
      <c r="H749" s="10" t="s">
        <v>20</v>
      </c>
      <c r="I749" s="10" t="s">
        <v>88</v>
      </c>
      <c r="J749" s="10" t="s">
        <v>22</v>
      </c>
      <c r="K749" s="10" t="s">
        <v>23</v>
      </c>
      <c r="L749" s="10">
        <v>1100000</v>
      </c>
      <c r="M749" s="9" t="str">
        <f>+INDEX(index!$C$72:$C$79,MATCH(usda!$I749,index!$B$72:$B$79,0),1)</f>
        <v>Acres Planted</v>
      </c>
    </row>
    <row r="750" spans="1:13" hidden="1" x14ac:dyDescent="0.2">
      <c r="A750" s="10" t="s">
        <v>17</v>
      </c>
      <c r="B750" s="10">
        <v>2018</v>
      </c>
      <c r="C750" s="10" t="s">
        <v>18</v>
      </c>
      <c r="D750" s="10"/>
      <c r="E750" s="10" t="s">
        <v>63</v>
      </c>
      <c r="F750" s="10" t="s">
        <v>47</v>
      </c>
      <c r="G750" s="10">
        <v>36</v>
      </c>
      <c r="H750" s="10" t="s">
        <v>25</v>
      </c>
      <c r="I750" s="10" t="s">
        <v>89</v>
      </c>
      <c r="J750" s="10" t="s">
        <v>22</v>
      </c>
      <c r="K750" s="10" t="s">
        <v>23</v>
      </c>
      <c r="L750" s="10">
        <v>325000</v>
      </c>
      <c r="M750" s="9" t="str">
        <f>+INDEX(index!$C$72:$C$79,MATCH(usda!$I750,index!$B$72:$B$79,0),1)</f>
        <v>Acres Harvested</v>
      </c>
    </row>
    <row r="751" spans="1:13" hidden="1" x14ac:dyDescent="0.2">
      <c r="A751" s="10" t="s">
        <v>17</v>
      </c>
      <c r="B751" s="10">
        <v>2018</v>
      </c>
      <c r="C751" s="10" t="s">
        <v>18</v>
      </c>
      <c r="D751" s="10"/>
      <c r="E751" s="10" t="s">
        <v>63</v>
      </c>
      <c r="F751" s="10" t="s">
        <v>47</v>
      </c>
      <c r="G751" s="10">
        <v>36</v>
      </c>
      <c r="H751" s="10" t="s">
        <v>25</v>
      </c>
      <c r="I751" s="10" t="s">
        <v>90</v>
      </c>
      <c r="J751" s="10" t="s">
        <v>22</v>
      </c>
      <c r="K751" s="10" t="s">
        <v>23</v>
      </c>
      <c r="L751" s="10">
        <v>335000</v>
      </c>
      <c r="M751" s="9" t="str">
        <f>+INDEX(index!$C$72:$C$79,MATCH(usda!$I751,index!$B$72:$B$79,0),1)</f>
        <v>Acres Planted</v>
      </c>
    </row>
    <row r="752" spans="1:13" hidden="1" x14ac:dyDescent="0.2">
      <c r="A752" s="10" t="s">
        <v>17</v>
      </c>
      <c r="B752" s="10">
        <v>2018</v>
      </c>
      <c r="C752" s="10" t="s">
        <v>18</v>
      </c>
      <c r="D752" s="10"/>
      <c r="E752" s="10" t="s">
        <v>63</v>
      </c>
      <c r="F752" s="10" t="s">
        <v>48</v>
      </c>
      <c r="G752" s="10">
        <v>37</v>
      </c>
      <c r="H752" s="10" t="s">
        <v>20</v>
      </c>
      <c r="I752" s="10" t="s">
        <v>88</v>
      </c>
      <c r="J752" s="10" t="s">
        <v>22</v>
      </c>
      <c r="K752" s="10" t="s">
        <v>23</v>
      </c>
      <c r="L752" s="10">
        <v>910000</v>
      </c>
      <c r="M752" s="9" t="str">
        <f>+INDEX(index!$C$72:$C$79,MATCH(usda!$I752,index!$B$72:$B$79,0),1)</f>
        <v>Acres Planted</v>
      </c>
    </row>
    <row r="753" spans="1:13" hidden="1" x14ac:dyDescent="0.2">
      <c r="A753" s="10" t="s">
        <v>17</v>
      </c>
      <c r="B753" s="10">
        <v>2018</v>
      </c>
      <c r="C753" s="10" t="s">
        <v>18</v>
      </c>
      <c r="D753" s="10"/>
      <c r="E753" s="10" t="s">
        <v>63</v>
      </c>
      <c r="F753" s="10" t="s">
        <v>48</v>
      </c>
      <c r="G753" s="10">
        <v>37</v>
      </c>
      <c r="H753" s="10" t="s">
        <v>25</v>
      </c>
      <c r="I753" s="10" t="s">
        <v>89</v>
      </c>
      <c r="J753" s="10" t="s">
        <v>22</v>
      </c>
      <c r="K753" s="10" t="s">
        <v>23</v>
      </c>
      <c r="L753" s="10">
        <v>1570000</v>
      </c>
      <c r="M753" s="9" t="str">
        <f>+INDEX(index!$C$72:$C$79,MATCH(usda!$I753,index!$B$72:$B$79,0),1)</f>
        <v>Acres Harvested</v>
      </c>
    </row>
    <row r="754" spans="1:13" hidden="1" x14ac:dyDescent="0.2">
      <c r="A754" s="10" t="s">
        <v>17</v>
      </c>
      <c r="B754" s="10">
        <v>2018</v>
      </c>
      <c r="C754" s="10" t="s">
        <v>18</v>
      </c>
      <c r="D754" s="10"/>
      <c r="E754" s="10" t="s">
        <v>63</v>
      </c>
      <c r="F754" s="10" t="s">
        <v>48</v>
      </c>
      <c r="G754" s="10">
        <v>37</v>
      </c>
      <c r="H754" s="10" t="s">
        <v>25</v>
      </c>
      <c r="I754" s="10" t="s">
        <v>90</v>
      </c>
      <c r="J754" s="10" t="s">
        <v>22</v>
      </c>
      <c r="K754" s="10" t="s">
        <v>23</v>
      </c>
      <c r="L754" s="10">
        <v>1650000</v>
      </c>
      <c r="M754" s="9" t="str">
        <f>+INDEX(index!$C$72:$C$79,MATCH(usda!$I754,index!$B$72:$B$79,0),1)</f>
        <v>Acres Planted</v>
      </c>
    </row>
    <row r="755" spans="1:13" hidden="1" x14ac:dyDescent="0.2">
      <c r="A755" s="10" t="s">
        <v>17</v>
      </c>
      <c r="B755" s="10">
        <v>2018</v>
      </c>
      <c r="C755" s="10" t="s">
        <v>18</v>
      </c>
      <c r="D755" s="10"/>
      <c r="E755" s="10" t="s">
        <v>63</v>
      </c>
      <c r="F755" s="10" t="s">
        <v>49</v>
      </c>
      <c r="G755" s="10">
        <v>38</v>
      </c>
      <c r="H755" s="10" t="s">
        <v>20</v>
      </c>
      <c r="I755" s="10" t="s">
        <v>88</v>
      </c>
      <c r="J755" s="10" t="s">
        <v>22</v>
      </c>
      <c r="K755" s="10" t="s">
        <v>23</v>
      </c>
      <c r="L755" s="10">
        <v>3150000</v>
      </c>
      <c r="M755" s="9" t="str">
        <f>+INDEX(index!$C$72:$C$79,MATCH(usda!$I755,index!$B$72:$B$79,0),1)</f>
        <v>Acres Planted</v>
      </c>
    </row>
    <row r="756" spans="1:13" hidden="1" x14ac:dyDescent="0.2">
      <c r="A756" s="10" t="s">
        <v>17</v>
      </c>
      <c r="B756" s="10">
        <v>2018</v>
      </c>
      <c r="C756" s="10" t="s">
        <v>18</v>
      </c>
      <c r="D756" s="10"/>
      <c r="E756" s="10" t="s">
        <v>63</v>
      </c>
      <c r="F756" s="10" t="s">
        <v>49</v>
      </c>
      <c r="G756" s="10">
        <v>38</v>
      </c>
      <c r="H756" s="10" t="s">
        <v>25</v>
      </c>
      <c r="I756" s="10" t="s">
        <v>89</v>
      </c>
      <c r="J756" s="10" t="s">
        <v>22</v>
      </c>
      <c r="K756" s="10" t="s">
        <v>23</v>
      </c>
      <c r="L756" s="10">
        <v>6840000</v>
      </c>
      <c r="M756" s="9" t="str">
        <f>+INDEX(index!$C$72:$C$79,MATCH(usda!$I756,index!$B$72:$B$79,0),1)</f>
        <v>Acres Harvested</v>
      </c>
    </row>
    <row r="757" spans="1:13" hidden="1" x14ac:dyDescent="0.2">
      <c r="A757" s="10" t="s">
        <v>17</v>
      </c>
      <c r="B757" s="10">
        <v>2018</v>
      </c>
      <c r="C757" s="10" t="s">
        <v>18</v>
      </c>
      <c r="D757" s="10"/>
      <c r="E757" s="10" t="s">
        <v>63</v>
      </c>
      <c r="F757" s="10" t="s">
        <v>49</v>
      </c>
      <c r="G757" s="10">
        <v>38</v>
      </c>
      <c r="H757" s="10" t="s">
        <v>25</v>
      </c>
      <c r="I757" s="10" t="s">
        <v>90</v>
      </c>
      <c r="J757" s="10" t="s">
        <v>22</v>
      </c>
      <c r="K757" s="10" t="s">
        <v>23</v>
      </c>
      <c r="L757" s="10">
        <v>6900000</v>
      </c>
      <c r="M757" s="9" t="str">
        <f>+INDEX(index!$C$72:$C$79,MATCH(usda!$I757,index!$B$72:$B$79,0),1)</f>
        <v>Acres Planted</v>
      </c>
    </row>
    <row r="758" spans="1:13" hidden="1" x14ac:dyDescent="0.2">
      <c r="A758" s="10" t="s">
        <v>17</v>
      </c>
      <c r="B758" s="10">
        <v>2018</v>
      </c>
      <c r="C758" s="10" t="s">
        <v>18</v>
      </c>
      <c r="D758" s="10"/>
      <c r="E758" s="10" t="s">
        <v>63</v>
      </c>
      <c r="F758" s="10" t="s">
        <v>50</v>
      </c>
      <c r="G758" s="10">
        <v>39</v>
      </c>
      <c r="H758" s="10" t="s">
        <v>20</v>
      </c>
      <c r="I758" s="10" t="s">
        <v>88</v>
      </c>
      <c r="J758" s="10" t="s">
        <v>22</v>
      </c>
      <c r="K758" s="10" t="s">
        <v>23</v>
      </c>
      <c r="L758" s="10">
        <v>3500000</v>
      </c>
      <c r="M758" s="9" t="str">
        <f>+INDEX(index!$C$72:$C$79,MATCH(usda!$I758,index!$B$72:$B$79,0),1)</f>
        <v>Acres Planted</v>
      </c>
    </row>
    <row r="759" spans="1:13" hidden="1" x14ac:dyDescent="0.2">
      <c r="A759" s="10" t="s">
        <v>17</v>
      </c>
      <c r="B759" s="10">
        <v>2018</v>
      </c>
      <c r="C759" s="10" t="s">
        <v>18</v>
      </c>
      <c r="D759" s="10"/>
      <c r="E759" s="10" t="s">
        <v>63</v>
      </c>
      <c r="F759" s="10" t="s">
        <v>50</v>
      </c>
      <c r="G759" s="10">
        <v>39</v>
      </c>
      <c r="H759" s="10" t="s">
        <v>25</v>
      </c>
      <c r="I759" s="10" t="s">
        <v>89</v>
      </c>
      <c r="J759" s="10" t="s">
        <v>22</v>
      </c>
      <c r="K759" s="10" t="s">
        <v>23</v>
      </c>
      <c r="L759" s="10">
        <v>5020000</v>
      </c>
      <c r="M759" s="9" t="str">
        <f>+INDEX(index!$C$72:$C$79,MATCH(usda!$I759,index!$B$72:$B$79,0),1)</f>
        <v>Acres Harvested</v>
      </c>
    </row>
    <row r="760" spans="1:13" hidden="1" x14ac:dyDescent="0.2">
      <c r="A760" s="10" t="s">
        <v>17</v>
      </c>
      <c r="B760" s="10">
        <v>2018</v>
      </c>
      <c r="C760" s="10" t="s">
        <v>18</v>
      </c>
      <c r="D760" s="10"/>
      <c r="E760" s="10" t="s">
        <v>63</v>
      </c>
      <c r="F760" s="10" t="s">
        <v>50</v>
      </c>
      <c r="G760" s="10">
        <v>39</v>
      </c>
      <c r="H760" s="10" t="s">
        <v>25</v>
      </c>
      <c r="I760" s="10" t="s">
        <v>90</v>
      </c>
      <c r="J760" s="10" t="s">
        <v>22</v>
      </c>
      <c r="K760" s="10" t="s">
        <v>23</v>
      </c>
      <c r="L760" s="10">
        <v>5050000</v>
      </c>
      <c r="M760" s="9" t="str">
        <f>+INDEX(index!$C$72:$C$79,MATCH(usda!$I760,index!$B$72:$B$79,0),1)</f>
        <v>Acres Planted</v>
      </c>
    </row>
    <row r="761" spans="1:13" hidden="1" x14ac:dyDescent="0.2">
      <c r="A761" s="10" t="s">
        <v>17</v>
      </c>
      <c r="B761" s="10">
        <v>2018</v>
      </c>
      <c r="C761" s="10" t="s">
        <v>18</v>
      </c>
      <c r="D761" s="10"/>
      <c r="E761" s="10" t="s">
        <v>63</v>
      </c>
      <c r="F761" s="10" t="s">
        <v>51</v>
      </c>
      <c r="G761" s="10">
        <v>40</v>
      </c>
      <c r="H761" s="10" t="s">
        <v>20</v>
      </c>
      <c r="I761" s="10" t="s">
        <v>88</v>
      </c>
      <c r="J761" s="10" t="s">
        <v>22</v>
      </c>
      <c r="K761" s="10" t="s">
        <v>23</v>
      </c>
      <c r="L761" s="10">
        <v>320000</v>
      </c>
      <c r="M761" s="9" t="str">
        <f>+INDEX(index!$C$72:$C$79,MATCH(usda!$I761,index!$B$72:$B$79,0),1)</f>
        <v>Acres Planted</v>
      </c>
    </row>
    <row r="762" spans="1:13" hidden="1" x14ac:dyDescent="0.2">
      <c r="A762" s="10" t="s">
        <v>17</v>
      </c>
      <c r="B762" s="10">
        <v>2018</v>
      </c>
      <c r="C762" s="10" t="s">
        <v>18</v>
      </c>
      <c r="D762" s="10"/>
      <c r="E762" s="10" t="s">
        <v>63</v>
      </c>
      <c r="F762" s="10" t="s">
        <v>51</v>
      </c>
      <c r="G762" s="10">
        <v>40</v>
      </c>
      <c r="H762" s="10" t="s">
        <v>25</v>
      </c>
      <c r="I762" s="10" t="s">
        <v>89</v>
      </c>
      <c r="J762" s="10" t="s">
        <v>22</v>
      </c>
      <c r="K762" s="10" t="s">
        <v>23</v>
      </c>
      <c r="L762" s="10">
        <v>600000</v>
      </c>
      <c r="M762" s="9" t="str">
        <f>+INDEX(index!$C$72:$C$79,MATCH(usda!$I762,index!$B$72:$B$79,0),1)</f>
        <v>Acres Harvested</v>
      </c>
    </row>
    <row r="763" spans="1:13" hidden="1" x14ac:dyDescent="0.2">
      <c r="A763" s="10" t="s">
        <v>17</v>
      </c>
      <c r="B763" s="10">
        <v>2018</v>
      </c>
      <c r="C763" s="10" t="s">
        <v>18</v>
      </c>
      <c r="D763" s="10"/>
      <c r="E763" s="10" t="s">
        <v>63</v>
      </c>
      <c r="F763" s="10" t="s">
        <v>51</v>
      </c>
      <c r="G763" s="10">
        <v>40</v>
      </c>
      <c r="H763" s="10" t="s">
        <v>25</v>
      </c>
      <c r="I763" s="10" t="s">
        <v>90</v>
      </c>
      <c r="J763" s="10" t="s">
        <v>22</v>
      </c>
      <c r="K763" s="10" t="s">
        <v>23</v>
      </c>
      <c r="L763" s="10">
        <v>640000</v>
      </c>
      <c r="M763" s="9" t="str">
        <f>+INDEX(index!$C$72:$C$79,MATCH(usda!$I763,index!$B$72:$B$79,0),1)</f>
        <v>Acres Planted</v>
      </c>
    </row>
    <row r="764" spans="1:13" hidden="1" x14ac:dyDescent="0.2">
      <c r="A764" s="10" t="s">
        <v>17</v>
      </c>
      <c r="B764" s="10">
        <v>2018</v>
      </c>
      <c r="C764" s="10" t="s">
        <v>18</v>
      </c>
      <c r="D764" s="10"/>
      <c r="E764" s="10" t="s">
        <v>63</v>
      </c>
      <c r="F764" s="10" t="s">
        <v>68</v>
      </c>
      <c r="G764" s="10">
        <v>41</v>
      </c>
      <c r="H764" s="10" t="s">
        <v>20</v>
      </c>
      <c r="I764" s="10" t="s">
        <v>88</v>
      </c>
      <c r="J764" s="10" t="s">
        <v>22</v>
      </c>
      <c r="K764" s="10" t="s">
        <v>23</v>
      </c>
      <c r="L764" s="10">
        <v>80000</v>
      </c>
      <c r="M764" s="9" t="str">
        <f>+INDEX(index!$C$72:$C$79,MATCH(usda!$I764,index!$B$72:$B$79,0),1)</f>
        <v>Acres Planted</v>
      </c>
    </row>
    <row r="765" spans="1:13" hidden="1" x14ac:dyDescent="0.2">
      <c r="A765" s="10" t="s">
        <v>17</v>
      </c>
      <c r="B765" s="10">
        <v>2018</v>
      </c>
      <c r="C765" s="10" t="s">
        <v>18</v>
      </c>
      <c r="D765" s="10"/>
      <c r="E765" s="10" t="s">
        <v>63</v>
      </c>
      <c r="F765" s="10" t="s">
        <v>69</v>
      </c>
      <c r="G765" s="10"/>
      <c r="H765" s="10" t="s">
        <v>20</v>
      </c>
      <c r="I765" s="10" t="s">
        <v>88</v>
      </c>
      <c r="J765" s="10" t="s">
        <v>22</v>
      </c>
      <c r="K765" s="10" t="s">
        <v>23</v>
      </c>
      <c r="L765" s="10">
        <v>0</v>
      </c>
      <c r="M765" s="9" t="str">
        <f>+INDEX(index!$C$72:$C$79,MATCH(usda!$I765,index!$B$72:$B$79,0),1)</f>
        <v>Acres Planted</v>
      </c>
    </row>
    <row r="766" spans="1:13" hidden="1" x14ac:dyDescent="0.2">
      <c r="A766" s="10" t="s">
        <v>17</v>
      </c>
      <c r="B766" s="10">
        <v>2018</v>
      </c>
      <c r="C766" s="10" t="s">
        <v>18</v>
      </c>
      <c r="D766" s="10"/>
      <c r="E766" s="10" t="s">
        <v>63</v>
      </c>
      <c r="F766" s="10" t="s">
        <v>69</v>
      </c>
      <c r="G766" s="10"/>
      <c r="H766" s="10" t="s">
        <v>25</v>
      </c>
      <c r="I766" s="10" t="s">
        <v>89</v>
      </c>
      <c r="J766" s="10" t="s">
        <v>22</v>
      </c>
      <c r="K766" s="10" t="s">
        <v>23</v>
      </c>
      <c r="L766" s="10">
        <v>0</v>
      </c>
      <c r="M766" s="9" t="str">
        <f>+INDEX(index!$C$72:$C$79,MATCH(usda!$I766,index!$B$72:$B$79,0),1)</f>
        <v>Acres Harvested</v>
      </c>
    </row>
    <row r="767" spans="1:13" hidden="1" x14ac:dyDescent="0.2">
      <c r="A767" s="10" t="s">
        <v>17</v>
      </c>
      <c r="B767" s="10">
        <v>2018</v>
      </c>
      <c r="C767" s="10" t="s">
        <v>18</v>
      </c>
      <c r="D767" s="10"/>
      <c r="E767" s="10" t="s">
        <v>63</v>
      </c>
      <c r="F767" s="10" t="s">
        <v>69</v>
      </c>
      <c r="G767" s="10"/>
      <c r="H767" s="10" t="s">
        <v>25</v>
      </c>
      <c r="I767" s="10" t="s">
        <v>90</v>
      </c>
      <c r="J767" s="10" t="s">
        <v>22</v>
      </c>
      <c r="K767" s="10" t="s">
        <v>23</v>
      </c>
      <c r="L767" s="10">
        <v>0</v>
      </c>
      <c r="M767" s="9" t="str">
        <f>+INDEX(index!$C$72:$C$79,MATCH(usda!$I767,index!$B$72:$B$79,0),1)</f>
        <v>Acres Planted</v>
      </c>
    </row>
    <row r="768" spans="1:13" hidden="1" x14ac:dyDescent="0.2">
      <c r="A768" s="10" t="s">
        <v>17</v>
      </c>
      <c r="B768" s="10">
        <v>2018</v>
      </c>
      <c r="C768" s="10" t="s">
        <v>18</v>
      </c>
      <c r="D768" s="10"/>
      <c r="E768" s="10" t="s">
        <v>63</v>
      </c>
      <c r="F768" s="10" t="s">
        <v>52</v>
      </c>
      <c r="G768" s="10">
        <v>42</v>
      </c>
      <c r="H768" s="10" t="s">
        <v>20</v>
      </c>
      <c r="I768" s="10" t="s">
        <v>88</v>
      </c>
      <c r="J768" s="10" t="s">
        <v>22</v>
      </c>
      <c r="K768" s="10" t="s">
        <v>23</v>
      </c>
      <c r="L768" s="10">
        <v>1350000</v>
      </c>
      <c r="M768" s="9" t="str">
        <f>+INDEX(index!$C$72:$C$79,MATCH(usda!$I768,index!$B$72:$B$79,0),1)</f>
        <v>Acres Planted</v>
      </c>
    </row>
    <row r="769" spans="1:13" hidden="1" x14ac:dyDescent="0.2">
      <c r="A769" s="10" t="s">
        <v>17</v>
      </c>
      <c r="B769" s="10">
        <v>2018</v>
      </c>
      <c r="C769" s="10" t="s">
        <v>18</v>
      </c>
      <c r="D769" s="10"/>
      <c r="E769" s="10" t="s">
        <v>63</v>
      </c>
      <c r="F769" s="10" t="s">
        <v>52</v>
      </c>
      <c r="G769" s="10">
        <v>42</v>
      </c>
      <c r="H769" s="10" t="s">
        <v>25</v>
      </c>
      <c r="I769" s="10" t="s">
        <v>89</v>
      </c>
      <c r="J769" s="10" t="s">
        <v>22</v>
      </c>
      <c r="K769" s="10" t="s">
        <v>23</v>
      </c>
      <c r="L769" s="10">
        <v>630000</v>
      </c>
      <c r="M769" s="9" t="str">
        <f>+INDEX(index!$C$72:$C$79,MATCH(usda!$I769,index!$B$72:$B$79,0),1)</f>
        <v>Acres Harvested</v>
      </c>
    </row>
    <row r="770" spans="1:13" hidden="1" x14ac:dyDescent="0.2">
      <c r="A770" s="10" t="s">
        <v>17</v>
      </c>
      <c r="B770" s="10">
        <v>2018</v>
      </c>
      <c r="C770" s="10" t="s">
        <v>18</v>
      </c>
      <c r="D770" s="10"/>
      <c r="E770" s="10" t="s">
        <v>63</v>
      </c>
      <c r="F770" s="10" t="s">
        <v>52</v>
      </c>
      <c r="G770" s="10">
        <v>42</v>
      </c>
      <c r="H770" s="10" t="s">
        <v>25</v>
      </c>
      <c r="I770" s="10" t="s">
        <v>90</v>
      </c>
      <c r="J770" s="10" t="s">
        <v>22</v>
      </c>
      <c r="K770" s="10" t="s">
        <v>23</v>
      </c>
      <c r="L770" s="10">
        <v>640000</v>
      </c>
      <c r="M770" s="9" t="str">
        <f>+INDEX(index!$C$72:$C$79,MATCH(usda!$I770,index!$B$72:$B$79,0),1)</f>
        <v>Acres Planted</v>
      </c>
    </row>
    <row r="771" spans="1:13" hidden="1" x14ac:dyDescent="0.2">
      <c r="A771" s="10" t="s">
        <v>17</v>
      </c>
      <c r="B771" s="10">
        <v>2018</v>
      </c>
      <c r="C771" s="10" t="s">
        <v>18</v>
      </c>
      <c r="D771" s="10"/>
      <c r="E771" s="10" t="s">
        <v>63</v>
      </c>
      <c r="F771" s="10" t="s">
        <v>77</v>
      </c>
      <c r="G771" s="10">
        <v>44</v>
      </c>
      <c r="H771" s="10" t="s">
        <v>20</v>
      </c>
      <c r="I771" s="10" t="s">
        <v>88</v>
      </c>
      <c r="J771" s="10" t="s">
        <v>22</v>
      </c>
      <c r="K771" s="10" t="s">
        <v>23</v>
      </c>
      <c r="L771" s="10">
        <v>2000</v>
      </c>
      <c r="M771" s="9" t="str">
        <f>+INDEX(index!$C$72:$C$79,MATCH(usda!$I771,index!$B$72:$B$79,0),1)</f>
        <v>Acres Planted</v>
      </c>
    </row>
    <row r="772" spans="1:13" hidden="1" x14ac:dyDescent="0.2">
      <c r="A772" s="10" t="s">
        <v>17</v>
      </c>
      <c r="B772" s="10">
        <v>2018</v>
      </c>
      <c r="C772" s="10" t="s">
        <v>18</v>
      </c>
      <c r="D772" s="10"/>
      <c r="E772" s="10" t="s">
        <v>63</v>
      </c>
      <c r="F772" s="10" t="s">
        <v>53</v>
      </c>
      <c r="G772" s="10">
        <v>45</v>
      </c>
      <c r="H772" s="10" t="s">
        <v>20</v>
      </c>
      <c r="I772" s="10" t="s">
        <v>88</v>
      </c>
      <c r="J772" s="10" t="s">
        <v>22</v>
      </c>
      <c r="K772" s="10" t="s">
        <v>23</v>
      </c>
      <c r="L772" s="10">
        <v>340000</v>
      </c>
      <c r="M772" s="9" t="str">
        <f>+INDEX(index!$C$72:$C$79,MATCH(usda!$I772,index!$B$72:$B$79,0),1)</f>
        <v>Acres Planted</v>
      </c>
    </row>
    <row r="773" spans="1:13" hidden="1" x14ac:dyDescent="0.2">
      <c r="A773" s="10" t="s">
        <v>17</v>
      </c>
      <c r="B773" s="10">
        <v>2018</v>
      </c>
      <c r="C773" s="10" t="s">
        <v>18</v>
      </c>
      <c r="D773" s="10"/>
      <c r="E773" s="10" t="s">
        <v>63</v>
      </c>
      <c r="F773" s="10" t="s">
        <v>53</v>
      </c>
      <c r="G773" s="10">
        <v>45</v>
      </c>
      <c r="H773" s="10" t="s">
        <v>25</v>
      </c>
      <c r="I773" s="10" t="s">
        <v>89</v>
      </c>
      <c r="J773" s="10" t="s">
        <v>22</v>
      </c>
      <c r="K773" s="10" t="s">
        <v>23</v>
      </c>
      <c r="L773" s="10">
        <v>330000</v>
      </c>
      <c r="M773" s="9" t="str">
        <f>+INDEX(index!$C$72:$C$79,MATCH(usda!$I773,index!$B$72:$B$79,0),1)</f>
        <v>Acres Harvested</v>
      </c>
    </row>
    <row r="774" spans="1:13" hidden="1" x14ac:dyDescent="0.2">
      <c r="A774" s="10" t="s">
        <v>17</v>
      </c>
      <c r="B774" s="10">
        <v>2018</v>
      </c>
      <c r="C774" s="10" t="s">
        <v>18</v>
      </c>
      <c r="D774" s="10"/>
      <c r="E774" s="10" t="s">
        <v>63</v>
      </c>
      <c r="F774" s="10" t="s">
        <v>53</v>
      </c>
      <c r="G774" s="10">
        <v>45</v>
      </c>
      <c r="H774" s="10" t="s">
        <v>25</v>
      </c>
      <c r="I774" s="10" t="s">
        <v>90</v>
      </c>
      <c r="J774" s="10" t="s">
        <v>22</v>
      </c>
      <c r="K774" s="10" t="s">
        <v>23</v>
      </c>
      <c r="L774" s="10">
        <v>390000</v>
      </c>
      <c r="M774" s="9" t="str">
        <f>+INDEX(index!$C$72:$C$79,MATCH(usda!$I774,index!$B$72:$B$79,0),1)</f>
        <v>Acres Planted</v>
      </c>
    </row>
    <row r="775" spans="1:13" hidden="1" x14ac:dyDescent="0.2">
      <c r="A775" s="10" t="s">
        <v>17</v>
      </c>
      <c r="B775" s="10">
        <v>2018</v>
      </c>
      <c r="C775" s="10" t="s">
        <v>18</v>
      </c>
      <c r="D775" s="10"/>
      <c r="E775" s="10" t="s">
        <v>63</v>
      </c>
      <c r="F775" s="10" t="s">
        <v>54</v>
      </c>
      <c r="G775" s="10">
        <v>46</v>
      </c>
      <c r="H775" s="10" t="s">
        <v>20</v>
      </c>
      <c r="I775" s="10" t="s">
        <v>88</v>
      </c>
      <c r="J775" s="10" t="s">
        <v>22</v>
      </c>
      <c r="K775" s="10" t="s">
        <v>23</v>
      </c>
      <c r="L775" s="10">
        <v>5300000</v>
      </c>
      <c r="M775" s="9" t="str">
        <f>+INDEX(index!$C$72:$C$79,MATCH(usda!$I775,index!$B$72:$B$79,0),1)</f>
        <v>Acres Planted</v>
      </c>
    </row>
    <row r="776" spans="1:13" hidden="1" x14ac:dyDescent="0.2">
      <c r="A776" s="10" t="s">
        <v>17</v>
      </c>
      <c r="B776" s="10">
        <v>2018</v>
      </c>
      <c r="C776" s="10" t="s">
        <v>18</v>
      </c>
      <c r="D776" s="10"/>
      <c r="E776" s="10" t="s">
        <v>63</v>
      </c>
      <c r="F776" s="10" t="s">
        <v>54</v>
      </c>
      <c r="G776" s="10">
        <v>46</v>
      </c>
      <c r="H776" s="10" t="s">
        <v>25</v>
      </c>
      <c r="I776" s="10" t="s">
        <v>89</v>
      </c>
      <c r="J776" s="10" t="s">
        <v>22</v>
      </c>
      <c r="K776" s="10" t="s">
        <v>23</v>
      </c>
      <c r="L776" s="10">
        <v>5580000</v>
      </c>
      <c r="M776" s="9" t="str">
        <f>+INDEX(index!$C$72:$C$79,MATCH(usda!$I776,index!$B$72:$B$79,0),1)</f>
        <v>Acres Harvested</v>
      </c>
    </row>
    <row r="777" spans="1:13" hidden="1" x14ac:dyDescent="0.2">
      <c r="A777" s="10" t="s">
        <v>17</v>
      </c>
      <c r="B777" s="10">
        <v>2018</v>
      </c>
      <c r="C777" s="10" t="s">
        <v>18</v>
      </c>
      <c r="D777" s="10"/>
      <c r="E777" s="10" t="s">
        <v>63</v>
      </c>
      <c r="F777" s="10" t="s">
        <v>54</v>
      </c>
      <c r="G777" s="10">
        <v>46</v>
      </c>
      <c r="H777" s="10" t="s">
        <v>25</v>
      </c>
      <c r="I777" s="10" t="s">
        <v>90</v>
      </c>
      <c r="J777" s="10" t="s">
        <v>22</v>
      </c>
      <c r="K777" s="10" t="s">
        <v>23</v>
      </c>
      <c r="L777" s="10">
        <v>5650000</v>
      </c>
      <c r="M777" s="9" t="str">
        <f>+INDEX(index!$C$72:$C$79,MATCH(usda!$I777,index!$B$72:$B$79,0),1)</f>
        <v>Acres Planted</v>
      </c>
    </row>
    <row r="778" spans="1:13" hidden="1" x14ac:dyDescent="0.2">
      <c r="A778" s="10" t="s">
        <v>17</v>
      </c>
      <c r="B778" s="10">
        <v>2018</v>
      </c>
      <c r="C778" s="10" t="s">
        <v>18</v>
      </c>
      <c r="D778" s="10"/>
      <c r="E778" s="10" t="s">
        <v>63</v>
      </c>
      <c r="F778" s="10" t="s">
        <v>55</v>
      </c>
      <c r="G778" s="10">
        <v>47</v>
      </c>
      <c r="H778" s="10" t="s">
        <v>20</v>
      </c>
      <c r="I778" s="10" t="s">
        <v>88</v>
      </c>
      <c r="J778" s="10" t="s">
        <v>22</v>
      </c>
      <c r="K778" s="10" t="s">
        <v>23</v>
      </c>
      <c r="L778" s="10">
        <v>740000</v>
      </c>
      <c r="M778" s="9" t="str">
        <f>+INDEX(index!$C$72:$C$79,MATCH(usda!$I778,index!$B$72:$B$79,0),1)</f>
        <v>Acres Planted</v>
      </c>
    </row>
    <row r="779" spans="1:13" hidden="1" x14ac:dyDescent="0.2">
      <c r="A779" s="10" t="s">
        <v>17</v>
      </c>
      <c r="B779" s="10">
        <v>2018</v>
      </c>
      <c r="C779" s="10" t="s">
        <v>18</v>
      </c>
      <c r="D779" s="10"/>
      <c r="E779" s="10" t="s">
        <v>63</v>
      </c>
      <c r="F779" s="10" t="s">
        <v>55</v>
      </c>
      <c r="G779" s="10">
        <v>47</v>
      </c>
      <c r="H779" s="10" t="s">
        <v>25</v>
      </c>
      <c r="I779" s="10" t="s">
        <v>89</v>
      </c>
      <c r="J779" s="10" t="s">
        <v>22</v>
      </c>
      <c r="K779" s="10" t="s">
        <v>23</v>
      </c>
      <c r="L779" s="10">
        <v>1670000</v>
      </c>
      <c r="M779" s="9" t="str">
        <f>+INDEX(index!$C$72:$C$79,MATCH(usda!$I779,index!$B$72:$B$79,0),1)</f>
        <v>Acres Harvested</v>
      </c>
    </row>
    <row r="780" spans="1:13" hidden="1" x14ac:dyDescent="0.2">
      <c r="A780" s="10" t="s">
        <v>17</v>
      </c>
      <c r="B780" s="10">
        <v>2018</v>
      </c>
      <c r="C780" s="10" t="s">
        <v>18</v>
      </c>
      <c r="D780" s="10"/>
      <c r="E780" s="10" t="s">
        <v>63</v>
      </c>
      <c r="F780" s="10" t="s">
        <v>55</v>
      </c>
      <c r="G780" s="10">
        <v>47</v>
      </c>
      <c r="H780" s="10" t="s">
        <v>25</v>
      </c>
      <c r="I780" s="10" t="s">
        <v>90</v>
      </c>
      <c r="J780" s="10" t="s">
        <v>22</v>
      </c>
      <c r="K780" s="10" t="s">
        <v>23</v>
      </c>
      <c r="L780" s="10">
        <v>1700000</v>
      </c>
      <c r="M780" s="9" t="str">
        <f>+INDEX(index!$C$72:$C$79,MATCH(usda!$I780,index!$B$72:$B$79,0),1)</f>
        <v>Acres Planted</v>
      </c>
    </row>
    <row r="781" spans="1:13" hidden="1" x14ac:dyDescent="0.2">
      <c r="A781" s="10" t="s">
        <v>17</v>
      </c>
      <c r="B781" s="10">
        <v>2018</v>
      </c>
      <c r="C781" s="10" t="s">
        <v>18</v>
      </c>
      <c r="D781" s="10"/>
      <c r="E781" s="10" t="s">
        <v>63</v>
      </c>
      <c r="F781" s="10" t="s">
        <v>56</v>
      </c>
      <c r="G781" s="10">
        <v>48</v>
      </c>
      <c r="H781" s="10" t="s">
        <v>20</v>
      </c>
      <c r="I781" s="10" t="s">
        <v>88</v>
      </c>
      <c r="J781" s="10" t="s">
        <v>22</v>
      </c>
      <c r="K781" s="10" t="s">
        <v>23</v>
      </c>
      <c r="L781" s="10">
        <v>2200000</v>
      </c>
      <c r="M781" s="9" t="str">
        <f>+INDEX(index!$C$72:$C$79,MATCH(usda!$I781,index!$B$72:$B$79,0),1)</f>
        <v>Acres Planted</v>
      </c>
    </row>
    <row r="782" spans="1:13" hidden="1" x14ac:dyDescent="0.2">
      <c r="A782" s="10" t="s">
        <v>17</v>
      </c>
      <c r="B782" s="10">
        <v>2018</v>
      </c>
      <c r="C782" s="10" t="s">
        <v>18</v>
      </c>
      <c r="D782" s="10"/>
      <c r="E782" s="10" t="s">
        <v>63</v>
      </c>
      <c r="F782" s="10" t="s">
        <v>56</v>
      </c>
      <c r="G782" s="10">
        <v>48</v>
      </c>
      <c r="H782" s="10" t="s">
        <v>25</v>
      </c>
      <c r="I782" s="10" t="s">
        <v>89</v>
      </c>
      <c r="J782" s="10" t="s">
        <v>22</v>
      </c>
      <c r="K782" s="10" t="s">
        <v>23</v>
      </c>
      <c r="L782" s="10">
        <v>135000</v>
      </c>
      <c r="M782" s="9" t="str">
        <f>+INDEX(index!$C$72:$C$79,MATCH(usda!$I782,index!$B$72:$B$79,0),1)</f>
        <v>Acres Harvested</v>
      </c>
    </row>
    <row r="783" spans="1:13" hidden="1" x14ac:dyDescent="0.2">
      <c r="A783" s="10" t="s">
        <v>17</v>
      </c>
      <c r="B783" s="10">
        <v>2018</v>
      </c>
      <c r="C783" s="10" t="s">
        <v>18</v>
      </c>
      <c r="D783" s="10"/>
      <c r="E783" s="10" t="s">
        <v>63</v>
      </c>
      <c r="F783" s="10" t="s">
        <v>56</v>
      </c>
      <c r="G783" s="10">
        <v>48</v>
      </c>
      <c r="H783" s="10" t="s">
        <v>25</v>
      </c>
      <c r="I783" s="10" t="s">
        <v>90</v>
      </c>
      <c r="J783" s="10" t="s">
        <v>22</v>
      </c>
      <c r="K783" s="10" t="s">
        <v>23</v>
      </c>
      <c r="L783" s="10">
        <v>175000</v>
      </c>
      <c r="M783" s="9" t="str">
        <f>+INDEX(index!$C$72:$C$79,MATCH(usda!$I783,index!$B$72:$B$79,0),1)</f>
        <v>Acres Planted</v>
      </c>
    </row>
    <row r="784" spans="1:13" hidden="1" x14ac:dyDescent="0.2">
      <c r="A784" s="10" t="s">
        <v>17</v>
      </c>
      <c r="B784" s="10">
        <v>2018</v>
      </c>
      <c r="C784" s="10" t="s">
        <v>18</v>
      </c>
      <c r="D784" s="10"/>
      <c r="E784" s="10" t="s">
        <v>63</v>
      </c>
      <c r="F784" s="10" t="s">
        <v>70</v>
      </c>
      <c r="G784" s="10">
        <v>49</v>
      </c>
      <c r="H784" s="10" t="s">
        <v>20</v>
      </c>
      <c r="I784" s="10" t="s">
        <v>88</v>
      </c>
      <c r="J784" s="10" t="s">
        <v>22</v>
      </c>
      <c r="K784" s="10" t="s">
        <v>23</v>
      </c>
      <c r="L784" s="10">
        <v>70000</v>
      </c>
      <c r="M784" s="9" t="str">
        <f>+INDEX(index!$C$72:$C$79,MATCH(usda!$I784,index!$B$72:$B$79,0),1)</f>
        <v>Acres Planted</v>
      </c>
    </row>
    <row r="785" spans="1:13" hidden="1" x14ac:dyDescent="0.2">
      <c r="A785" s="10" t="s">
        <v>17</v>
      </c>
      <c r="B785" s="10">
        <v>2018</v>
      </c>
      <c r="C785" s="10" t="s">
        <v>18</v>
      </c>
      <c r="D785" s="10"/>
      <c r="E785" s="10" t="s">
        <v>63</v>
      </c>
      <c r="F785" s="10" t="s">
        <v>78</v>
      </c>
      <c r="G785" s="10">
        <v>50</v>
      </c>
      <c r="H785" s="10" t="s">
        <v>20</v>
      </c>
      <c r="I785" s="10" t="s">
        <v>88</v>
      </c>
      <c r="J785" s="10" t="s">
        <v>22</v>
      </c>
      <c r="K785" s="10" t="s">
        <v>23</v>
      </c>
      <c r="L785" s="10">
        <v>85000</v>
      </c>
      <c r="M785" s="9" t="str">
        <f>+INDEX(index!$C$72:$C$79,MATCH(usda!$I785,index!$B$72:$B$79,0),1)</f>
        <v>Acres Planted</v>
      </c>
    </row>
    <row r="786" spans="1:13" hidden="1" x14ac:dyDescent="0.2">
      <c r="A786" s="10" t="s">
        <v>17</v>
      </c>
      <c r="B786" s="10">
        <v>2018</v>
      </c>
      <c r="C786" s="10" t="s">
        <v>18</v>
      </c>
      <c r="D786" s="10"/>
      <c r="E786" s="10" t="s">
        <v>63</v>
      </c>
      <c r="F786" s="10" t="s">
        <v>57</v>
      </c>
      <c r="G786" s="10">
        <v>51</v>
      </c>
      <c r="H786" s="10" t="s">
        <v>20</v>
      </c>
      <c r="I786" s="10" t="s">
        <v>88</v>
      </c>
      <c r="J786" s="10" t="s">
        <v>22</v>
      </c>
      <c r="K786" s="10" t="s">
        <v>23</v>
      </c>
      <c r="L786" s="10">
        <v>485000</v>
      </c>
      <c r="M786" s="9" t="str">
        <f>+INDEX(index!$C$72:$C$79,MATCH(usda!$I786,index!$B$72:$B$79,0),1)</f>
        <v>Acres Planted</v>
      </c>
    </row>
    <row r="787" spans="1:13" hidden="1" x14ac:dyDescent="0.2">
      <c r="A787" s="10" t="s">
        <v>17</v>
      </c>
      <c r="B787" s="10">
        <v>2018</v>
      </c>
      <c r="C787" s="10" t="s">
        <v>18</v>
      </c>
      <c r="D787" s="10"/>
      <c r="E787" s="10" t="s">
        <v>63</v>
      </c>
      <c r="F787" s="10" t="s">
        <v>57</v>
      </c>
      <c r="G787" s="10">
        <v>51</v>
      </c>
      <c r="H787" s="10" t="s">
        <v>25</v>
      </c>
      <c r="I787" s="10" t="s">
        <v>89</v>
      </c>
      <c r="J787" s="10" t="s">
        <v>22</v>
      </c>
      <c r="K787" s="10" t="s">
        <v>23</v>
      </c>
      <c r="L787" s="10">
        <v>590000</v>
      </c>
      <c r="M787" s="9" t="str">
        <f>+INDEX(index!$C$72:$C$79,MATCH(usda!$I787,index!$B$72:$B$79,0),1)</f>
        <v>Acres Harvested</v>
      </c>
    </row>
    <row r="788" spans="1:13" hidden="1" x14ac:dyDescent="0.2">
      <c r="A788" s="10" t="s">
        <v>17</v>
      </c>
      <c r="B788" s="10">
        <v>2018</v>
      </c>
      <c r="C788" s="10" t="s">
        <v>18</v>
      </c>
      <c r="D788" s="10"/>
      <c r="E788" s="10" t="s">
        <v>63</v>
      </c>
      <c r="F788" s="10" t="s">
        <v>57</v>
      </c>
      <c r="G788" s="10">
        <v>51</v>
      </c>
      <c r="H788" s="10" t="s">
        <v>25</v>
      </c>
      <c r="I788" s="10" t="s">
        <v>90</v>
      </c>
      <c r="J788" s="10" t="s">
        <v>22</v>
      </c>
      <c r="K788" s="10" t="s">
        <v>23</v>
      </c>
      <c r="L788" s="10">
        <v>600000</v>
      </c>
      <c r="M788" s="9" t="str">
        <f>+INDEX(index!$C$72:$C$79,MATCH(usda!$I788,index!$B$72:$B$79,0),1)</f>
        <v>Acres Planted</v>
      </c>
    </row>
    <row r="789" spans="1:13" hidden="1" x14ac:dyDescent="0.2">
      <c r="A789" s="10" t="s">
        <v>17</v>
      </c>
      <c r="B789" s="10">
        <v>2018</v>
      </c>
      <c r="C789" s="10" t="s">
        <v>18</v>
      </c>
      <c r="D789" s="10"/>
      <c r="E789" s="10" t="s">
        <v>63</v>
      </c>
      <c r="F789" s="10" t="s">
        <v>58</v>
      </c>
      <c r="G789" s="10">
        <v>53</v>
      </c>
      <c r="H789" s="10" t="s">
        <v>20</v>
      </c>
      <c r="I789" s="10" t="s">
        <v>88</v>
      </c>
      <c r="J789" s="10" t="s">
        <v>22</v>
      </c>
      <c r="K789" s="10" t="s">
        <v>23</v>
      </c>
      <c r="L789" s="10">
        <v>165000</v>
      </c>
      <c r="M789" s="9" t="str">
        <f>+INDEX(index!$C$72:$C$79,MATCH(usda!$I789,index!$B$72:$B$79,0),1)</f>
        <v>Acres Planted</v>
      </c>
    </row>
    <row r="790" spans="1:13" hidden="1" x14ac:dyDescent="0.2">
      <c r="A790" s="10" t="s">
        <v>17</v>
      </c>
      <c r="B790" s="10">
        <v>2018</v>
      </c>
      <c r="C790" s="10" t="s">
        <v>18</v>
      </c>
      <c r="D790" s="10"/>
      <c r="E790" s="10" t="s">
        <v>63</v>
      </c>
      <c r="F790" s="10" t="s">
        <v>71</v>
      </c>
      <c r="G790" s="10">
        <v>54</v>
      </c>
      <c r="H790" s="10" t="s">
        <v>20</v>
      </c>
      <c r="I790" s="10" t="s">
        <v>88</v>
      </c>
      <c r="J790" s="10" t="s">
        <v>22</v>
      </c>
      <c r="K790" s="10" t="s">
        <v>23</v>
      </c>
      <c r="L790" s="10">
        <v>46000</v>
      </c>
      <c r="M790" s="9" t="str">
        <f>+INDEX(index!$C$72:$C$79,MATCH(usda!$I790,index!$B$72:$B$79,0),1)</f>
        <v>Acres Planted</v>
      </c>
    </row>
    <row r="791" spans="1:13" hidden="1" x14ac:dyDescent="0.2">
      <c r="A791" s="10" t="s">
        <v>17</v>
      </c>
      <c r="B791" s="10">
        <v>2018</v>
      </c>
      <c r="C791" s="10" t="s">
        <v>18</v>
      </c>
      <c r="D791" s="10"/>
      <c r="E791" s="10" t="s">
        <v>63</v>
      </c>
      <c r="F791" s="10" t="s">
        <v>71</v>
      </c>
      <c r="G791" s="10">
        <v>54</v>
      </c>
      <c r="H791" s="10" t="s">
        <v>25</v>
      </c>
      <c r="I791" s="10" t="s">
        <v>89</v>
      </c>
      <c r="J791" s="10" t="s">
        <v>22</v>
      </c>
      <c r="K791" s="10" t="s">
        <v>23</v>
      </c>
      <c r="L791" s="10">
        <v>27000</v>
      </c>
      <c r="M791" s="9" t="str">
        <f>+INDEX(index!$C$72:$C$79,MATCH(usda!$I791,index!$B$72:$B$79,0),1)</f>
        <v>Acres Harvested</v>
      </c>
    </row>
    <row r="792" spans="1:13" hidden="1" x14ac:dyDescent="0.2">
      <c r="A792" s="10" t="s">
        <v>17</v>
      </c>
      <c r="B792" s="10">
        <v>2018</v>
      </c>
      <c r="C792" s="10" t="s">
        <v>18</v>
      </c>
      <c r="D792" s="10"/>
      <c r="E792" s="10" t="s">
        <v>63</v>
      </c>
      <c r="F792" s="10" t="s">
        <v>71</v>
      </c>
      <c r="G792" s="10">
        <v>54</v>
      </c>
      <c r="H792" s="10" t="s">
        <v>25</v>
      </c>
      <c r="I792" s="10" t="s">
        <v>90</v>
      </c>
      <c r="J792" s="10" t="s">
        <v>22</v>
      </c>
      <c r="K792" s="10" t="s">
        <v>23</v>
      </c>
      <c r="L792" s="10">
        <v>29000</v>
      </c>
      <c r="M792" s="9" t="str">
        <f>+INDEX(index!$C$72:$C$79,MATCH(usda!$I792,index!$B$72:$B$79,0),1)</f>
        <v>Acres Planted</v>
      </c>
    </row>
    <row r="793" spans="1:13" hidden="1" x14ac:dyDescent="0.2">
      <c r="A793" s="10" t="s">
        <v>17</v>
      </c>
      <c r="B793" s="10">
        <v>2018</v>
      </c>
      <c r="C793" s="10" t="s">
        <v>18</v>
      </c>
      <c r="D793" s="10"/>
      <c r="E793" s="10" t="s">
        <v>63</v>
      </c>
      <c r="F793" s="10" t="s">
        <v>59</v>
      </c>
      <c r="G793" s="10">
        <v>55</v>
      </c>
      <c r="H793" s="10" t="s">
        <v>20</v>
      </c>
      <c r="I793" s="10" t="s">
        <v>88</v>
      </c>
      <c r="J793" s="10" t="s">
        <v>22</v>
      </c>
      <c r="K793" s="10" t="s">
        <v>23</v>
      </c>
      <c r="L793" s="10">
        <v>3900000</v>
      </c>
      <c r="M793" s="9" t="str">
        <f>+INDEX(index!$C$72:$C$79,MATCH(usda!$I793,index!$B$72:$B$79,0),1)</f>
        <v>Acres Planted</v>
      </c>
    </row>
    <row r="794" spans="1:13" hidden="1" x14ac:dyDescent="0.2">
      <c r="A794" s="10" t="s">
        <v>17</v>
      </c>
      <c r="B794" s="10">
        <v>2018</v>
      </c>
      <c r="C794" s="10" t="s">
        <v>18</v>
      </c>
      <c r="D794" s="10"/>
      <c r="E794" s="10" t="s">
        <v>63</v>
      </c>
      <c r="F794" s="10" t="s">
        <v>59</v>
      </c>
      <c r="G794" s="10">
        <v>55</v>
      </c>
      <c r="H794" s="10" t="s">
        <v>25</v>
      </c>
      <c r="I794" s="10" t="s">
        <v>89</v>
      </c>
      <c r="J794" s="10" t="s">
        <v>22</v>
      </c>
      <c r="K794" s="10" t="s">
        <v>23</v>
      </c>
      <c r="L794" s="10">
        <v>2180000</v>
      </c>
      <c r="M794" s="9" t="str">
        <f>+INDEX(index!$C$72:$C$79,MATCH(usda!$I794,index!$B$72:$B$79,0),1)</f>
        <v>Acres Harvested</v>
      </c>
    </row>
    <row r="795" spans="1:13" hidden="1" x14ac:dyDescent="0.2">
      <c r="A795" s="10" t="s">
        <v>17</v>
      </c>
      <c r="B795" s="10">
        <v>2018</v>
      </c>
      <c r="C795" s="10" t="s">
        <v>18</v>
      </c>
      <c r="D795" s="10"/>
      <c r="E795" s="10" t="s">
        <v>63</v>
      </c>
      <c r="F795" s="10" t="s">
        <v>59</v>
      </c>
      <c r="G795" s="10">
        <v>55</v>
      </c>
      <c r="H795" s="10" t="s">
        <v>25</v>
      </c>
      <c r="I795" s="10" t="s">
        <v>90</v>
      </c>
      <c r="J795" s="10" t="s">
        <v>22</v>
      </c>
      <c r="K795" s="10" t="s">
        <v>23</v>
      </c>
      <c r="L795" s="10">
        <v>2220000</v>
      </c>
      <c r="M795" s="9" t="str">
        <f>+INDEX(index!$C$72:$C$79,MATCH(usda!$I795,index!$B$72:$B$79,0),1)</f>
        <v>Acres Planted</v>
      </c>
    </row>
    <row r="796" spans="1:13" hidden="1" x14ac:dyDescent="0.2">
      <c r="A796" s="10" t="s">
        <v>17</v>
      </c>
      <c r="B796" s="10">
        <v>2018</v>
      </c>
      <c r="C796" s="10" t="s">
        <v>18</v>
      </c>
      <c r="D796" s="10"/>
      <c r="E796" s="10" t="s">
        <v>63</v>
      </c>
      <c r="F796" s="10" t="s">
        <v>60</v>
      </c>
      <c r="G796" s="10">
        <v>56</v>
      </c>
      <c r="H796" s="10" t="s">
        <v>20</v>
      </c>
      <c r="I796" s="10" t="s">
        <v>88</v>
      </c>
      <c r="J796" s="10" t="s">
        <v>22</v>
      </c>
      <c r="K796" s="10" t="s">
        <v>23</v>
      </c>
      <c r="L796" s="10">
        <v>95000</v>
      </c>
      <c r="M796" s="9" t="str">
        <f>+INDEX(index!$C$72:$C$79,MATCH(usda!$I796,index!$B$72:$B$79,0),1)</f>
        <v>Acres Planted</v>
      </c>
    </row>
    <row r="797" spans="1:13" x14ac:dyDescent="0.2">
      <c r="A797" s="10" t="s">
        <v>17</v>
      </c>
      <c r="B797" s="10">
        <v>2019</v>
      </c>
      <c r="C797" s="10" t="s">
        <v>18</v>
      </c>
      <c r="D797" s="10"/>
      <c r="E797" s="10" t="s">
        <v>63</v>
      </c>
      <c r="F797" s="10" t="s">
        <v>19</v>
      </c>
      <c r="G797" s="10">
        <v>1</v>
      </c>
      <c r="H797" s="10" t="s">
        <v>20</v>
      </c>
      <c r="I797" s="10" t="s">
        <v>88</v>
      </c>
      <c r="J797" s="10" t="s">
        <v>22</v>
      </c>
      <c r="K797" s="10" t="s">
        <v>23</v>
      </c>
      <c r="L797" s="10">
        <v>320000</v>
      </c>
      <c r="M797" s="9" t="str">
        <f>+INDEX(index!$C$72:$C$79,MATCH(usda!$I797,index!$B$72:$B$79,0),1)</f>
        <v>Acres Planted</v>
      </c>
    </row>
    <row r="798" spans="1:13" x14ac:dyDescent="0.2">
      <c r="A798" s="10" t="s">
        <v>17</v>
      </c>
      <c r="B798" s="10">
        <v>2019</v>
      </c>
      <c r="C798" s="10" t="s">
        <v>18</v>
      </c>
      <c r="D798" s="10"/>
      <c r="E798" s="10" t="s">
        <v>63</v>
      </c>
      <c r="F798" s="10" t="s">
        <v>19</v>
      </c>
      <c r="G798" s="10">
        <v>1</v>
      </c>
      <c r="H798" s="10" t="s">
        <v>25</v>
      </c>
      <c r="I798" s="10" t="s">
        <v>89</v>
      </c>
      <c r="J798" s="10" t="s">
        <v>22</v>
      </c>
      <c r="K798" s="10" t="s">
        <v>23</v>
      </c>
      <c r="L798" s="10">
        <v>265000</v>
      </c>
      <c r="M798" s="9" t="str">
        <f>+INDEX(index!$C$72:$C$79,MATCH(usda!$I798,index!$B$72:$B$79,0),1)</f>
        <v>Acres Harvested</v>
      </c>
    </row>
    <row r="799" spans="1:13" x14ac:dyDescent="0.2">
      <c r="A799" s="10" t="s">
        <v>17</v>
      </c>
      <c r="B799" s="10">
        <v>2019</v>
      </c>
      <c r="C799" s="10" t="s">
        <v>18</v>
      </c>
      <c r="D799" s="10"/>
      <c r="E799" s="10" t="s">
        <v>63</v>
      </c>
      <c r="F799" s="10" t="s">
        <v>19</v>
      </c>
      <c r="G799" s="10">
        <v>1</v>
      </c>
      <c r="H799" s="10" t="s">
        <v>25</v>
      </c>
      <c r="I799" s="10" t="s">
        <v>90</v>
      </c>
      <c r="J799" s="10" t="s">
        <v>22</v>
      </c>
      <c r="K799" s="10" t="s">
        <v>23</v>
      </c>
      <c r="L799" s="10">
        <v>270000</v>
      </c>
      <c r="M799" s="9" t="str">
        <f>+INDEX(index!$C$72:$C$79,MATCH(usda!$I799,index!$B$72:$B$79,0),1)</f>
        <v>Acres Planted</v>
      </c>
    </row>
    <row r="800" spans="1:13" x14ac:dyDescent="0.2">
      <c r="A800" s="10" t="s">
        <v>17</v>
      </c>
      <c r="B800" s="10">
        <v>2019</v>
      </c>
      <c r="C800" s="10" t="s">
        <v>18</v>
      </c>
      <c r="D800" s="10"/>
      <c r="E800" s="10" t="s">
        <v>63</v>
      </c>
      <c r="F800" s="10" t="s">
        <v>64</v>
      </c>
      <c r="G800" s="10">
        <v>4</v>
      </c>
      <c r="H800" s="10" t="s">
        <v>20</v>
      </c>
      <c r="I800" s="10" t="s">
        <v>88</v>
      </c>
      <c r="J800" s="10" t="s">
        <v>22</v>
      </c>
      <c r="K800" s="10" t="s">
        <v>23</v>
      </c>
      <c r="L800" s="10">
        <v>85000</v>
      </c>
      <c r="M800" s="9" t="str">
        <f>+INDEX(index!$C$72:$C$79,MATCH(usda!$I800,index!$B$72:$B$79,0),1)</f>
        <v>Acres Planted</v>
      </c>
    </row>
    <row r="801" spans="1:13" x14ac:dyDescent="0.2">
      <c r="A801" s="10" t="s">
        <v>17</v>
      </c>
      <c r="B801" s="10">
        <v>2019</v>
      </c>
      <c r="C801" s="10" t="s">
        <v>18</v>
      </c>
      <c r="D801" s="10"/>
      <c r="E801" s="10" t="s">
        <v>63</v>
      </c>
      <c r="F801" s="10" t="s">
        <v>28</v>
      </c>
      <c r="G801" s="10">
        <v>5</v>
      </c>
      <c r="H801" s="10" t="s">
        <v>20</v>
      </c>
      <c r="I801" s="10" t="s">
        <v>88</v>
      </c>
      <c r="J801" s="10" t="s">
        <v>22</v>
      </c>
      <c r="K801" s="10" t="s">
        <v>23</v>
      </c>
      <c r="L801" s="10">
        <v>770000</v>
      </c>
      <c r="M801" s="9" t="str">
        <f>+INDEX(index!$C$72:$C$79,MATCH(usda!$I801,index!$B$72:$B$79,0),1)</f>
        <v>Acres Planted</v>
      </c>
    </row>
    <row r="802" spans="1:13" x14ac:dyDescent="0.2">
      <c r="A802" s="10" t="s">
        <v>17</v>
      </c>
      <c r="B802" s="10">
        <v>2019</v>
      </c>
      <c r="C802" s="10" t="s">
        <v>18</v>
      </c>
      <c r="D802" s="10"/>
      <c r="E802" s="10" t="s">
        <v>63</v>
      </c>
      <c r="F802" s="10" t="s">
        <v>28</v>
      </c>
      <c r="G802" s="10">
        <v>5</v>
      </c>
      <c r="H802" s="10" t="s">
        <v>25</v>
      </c>
      <c r="I802" s="10" t="s">
        <v>89</v>
      </c>
      <c r="J802" s="10" t="s">
        <v>22</v>
      </c>
      <c r="K802" s="10" t="s">
        <v>23</v>
      </c>
      <c r="L802" s="10">
        <v>2600000</v>
      </c>
      <c r="M802" s="9" t="str">
        <f>+INDEX(index!$C$72:$C$79,MATCH(usda!$I802,index!$B$72:$B$79,0),1)</f>
        <v>Acres Harvested</v>
      </c>
    </row>
    <row r="803" spans="1:13" x14ac:dyDescent="0.2">
      <c r="A803" s="10" t="s">
        <v>17</v>
      </c>
      <c r="B803" s="10">
        <v>2019</v>
      </c>
      <c r="C803" s="10" t="s">
        <v>18</v>
      </c>
      <c r="D803" s="10"/>
      <c r="E803" s="10" t="s">
        <v>63</v>
      </c>
      <c r="F803" s="10" t="s">
        <v>28</v>
      </c>
      <c r="G803" s="10">
        <v>5</v>
      </c>
      <c r="H803" s="10" t="s">
        <v>25</v>
      </c>
      <c r="I803" s="10" t="s">
        <v>90</v>
      </c>
      <c r="J803" s="10" t="s">
        <v>22</v>
      </c>
      <c r="K803" s="10" t="s">
        <v>23</v>
      </c>
      <c r="L803" s="10">
        <v>2650000</v>
      </c>
      <c r="M803" s="9" t="str">
        <f>+INDEX(index!$C$72:$C$79,MATCH(usda!$I803,index!$B$72:$B$79,0),1)</f>
        <v>Acres Planted</v>
      </c>
    </row>
    <row r="804" spans="1:13" x14ac:dyDescent="0.2">
      <c r="A804" s="10" t="s">
        <v>17</v>
      </c>
      <c r="B804" s="10">
        <v>2019</v>
      </c>
      <c r="C804" s="10" t="s">
        <v>18</v>
      </c>
      <c r="D804" s="10"/>
      <c r="E804" s="10" t="s">
        <v>63</v>
      </c>
      <c r="F804" s="10" t="s">
        <v>29</v>
      </c>
      <c r="G804" s="10">
        <v>6</v>
      </c>
      <c r="H804" s="10" t="s">
        <v>20</v>
      </c>
      <c r="I804" s="10" t="s">
        <v>88</v>
      </c>
      <c r="J804" s="10" t="s">
        <v>22</v>
      </c>
      <c r="K804" s="10" t="s">
        <v>23</v>
      </c>
      <c r="L804" s="10">
        <v>420000</v>
      </c>
      <c r="M804" s="9" t="str">
        <f>+INDEX(index!$C$72:$C$79,MATCH(usda!$I804,index!$B$72:$B$79,0),1)</f>
        <v>Acres Planted</v>
      </c>
    </row>
    <row r="805" spans="1:13" x14ac:dyDescent="0.2">
      <c r="A805" s="10" t="s">
        <v>17</v>
      </c>
      <c r="B805" s="10">
        <v>2019</v>
      </c>
      <c r="C805" s="10" t="s">
        <v>18</v>
      </c>
      <c r="D805" s="10"/>
      <c r="E805" s="10" t="s">
        <v>63</v>
      </c>
      <c r="F805" s="10" t="s">
        <v>30</v>
      </c>
      <c r="G805" s="10">
        <v>8</v>
      </c>
      <c r="H805" s="10" t="s">
        <v>20</v>
      </c>
      <c r="I805" s="10" t="s">
        <v>88</v>
      </c>
      <c r="J805" s="10" t="s">
        <v>22</v>
      </c>
      <c r="K805" s="10" t="s">
        <v>23</v>
      </c>
      <c r="L805" s="10">
        <v>1550000</v>
      </c>
      <c r="M805" s="9" t="str">
        <f>+INDEX(index!$C$72:$C$79,MATCH(usda!$I805,index!$B$72:$B$79,0),1)</f>
        <v>Acres Planted</v>
      </c>
    </row>
    <row r="806" spans="1:13" x14ac:dyDescent="0.2">
      <c r="A806" s="10" t="s">
        <v>17</v>
      </c>
      <c r="B806" s="10">
        <v>2019</v>
      </c>
      <c r="C806" s="10" t="s">
        <v>18</v>
      </c>
      <c r="D806" s="10"/>
      <c r="E806" s="10" t="s">
        <v>63</v>
      </c>
      <c r="F806" s="10" t="s">
        <v>72</v>
      </c>
      <c r="G806" s="10">
        <v>9</v>
      </c>
      <c r="H806" s="10" t="s">
        <v>20</v>
      </c>
      <c r="I806" s="10" t="s">
        <v>88</v>
      </c>
      <c r="J806" s="10" t="s">
        <v>22</v>
      </c>
      <c r="K806" s="10" t="s">
        <v>23</v>
      </c>
      <c r="L806" s="10">
        <v>24000</v>
      </c>
      <c r="M806" s="9" t="str">
        <f>+INDEX(index!$C$72:$C$79,MATCH(usda!$I806,index!$B$72:$B$79,0),1)</f>
        <v>Acres Planted</v>
      </c>
    </row>
    <row r="807" spans="1:13" x14ac:dyDescent="0.2">
      <c r="A807" s="10" t="s">
        <v>17</v>
      </c>
      <c r="B807" s="10">
        <v>2019</v>
      </c>
      <c r="C807" s="10" t="s">
        <v>18</v>
      </c>
      <c r="D807" s="10"/>
      <c r="E807" s="10" t="s">
        <v>63</v>
      </c>
      <c r="F807" s="10" t="s">
        <v>31</v>
      </c>
      <c r="G807" s="10">
        <v>10</v>
      </c>
      <c r="H807" s="10" t="s">
        <v>20</v>
      </c>
      <c r="I807" s="10" t="s">
        <v>88</v>
      </c>
      <c r="J807" s="10" t="s">
        <v>22</v>
      </c>
      <c r="K807" s="10" t="s">
        <v>23</v>
      </c>
      <c r="L807" s="10">
        <v>190000</v>
      </c>
      <c r="M807" s="9" t="str">
        <f>+INDEX(index!$C$72:$C$79,MATCH(usda!$I807,index!$B$72:$B$79,0),1)</f>
        <v>Acres Planted</v>
      </c>
    </row>
    <row r="808" spans="1:13" x14ac:dyDescent="0.2">
      <c r="A808" s="10" t="s">
        <v>17</v>
      </c>
      <c r="B808" s="10">
        <v>2019</v>
      </c>
      <c r="C808" s="10" t="s">
        <v>18</v>
      </c>
      <c r="D808" s="10"/>
      <c r="E808" s="10" t="s">
        <v>63</v>
      </c>
      <c r="F808" s="10" t="s">
        <v>31</v>
      </c>
      <c r="G808" s="10">
        <v>10</v>
      </c>
      <c r="H808" s="10" t="s">
        <v>25</v>
      </c>
      <c r="I808" s="10" t="s">
        <v>89</v>
      </c>
      <c r="J808" s="10" t="s">
        <v>22</v>
      </c>
      <c r="K808" s="10" t="s">
        <v>23</v>
      </c>
      <c r="L808" s="10">
        <v>153000</v>
      </c>
      <c r="M808" s="9" t="str">
        <f>+INDEX(index!$C$72:$C$79,MATCH(usda!$I808,index!$B$72:$B$79,0),1)</f>
        <v>Acres Harvested</v>
      </c>
    </row>
    <row r="809" spans="1:13" x14ac:dyDescent="0.2">
      <c r="A809" s="10" t="s">
        <v>17</v>
      </c>
      <c r="B809" s="10">
        <v>2019</v>
      </c>
      <c r="C809" s="10" t="s">
        <v>18</v>
      </c>
      <c r="D809" s="10"/>
      <c r="E809" s="10" t="s">
        <v>63</v>
      </c>
      <c r="F809" s="10" t="s">
        <v>31</v>
      </c>
      <c r="G809" s="10">
        <v>10</v>
      </c>
      <c r="H809" s="10" t="s">
        <v>25</v>
      </c>
      <c r="I809" s="10" t="s">
        <v>90</v>
      </c>
      <c r="J809" s="10" t="s">
        <v>22</v>
      </c>
      <c r="K809" s="10" t="s">
        <v>23</v>
      </c>
      <c r="L809" s="10">
        <v>155000</v>
      </c>
      <c r="M809" s="9" t="str">
        <f>+INDEX(index!$C$72:$C$79,MATCH(usda!$I809,index!$B$72:$B$79,0),1)</f>
        <v>Acres Planted</v>
      </c>
    </row>
    <row r="810" spans="1:13" x14ac:dyDescent="0.2">
      <c r="A810" s="10" t="s">
        <v>17</v>
      </c>
      <c r="B810" s="10">
        <v>2019</v>
      </c>
      <c r="C810" s="10" t="s">
        <v>18</v>
      </c>
      <c r="D810" s="10"/>
      <c r="E810" s="10" t="s">
        <v>63</v>
      </c>
      <c r="F810" s="10" t="s">
        <v>65</v>
      </c>
      <c r="G810" s="10">
        <v>12</v>
      </c>
      <c r="H810" s="10" t="s">
        <v>20</v>
      </c>
      <c r="I810" s="10" t="s">
        <v>88</v>
      </c>
      <c r="J810" s="10" t="s">
        <v>22</v>
      </c>
      <c r="K810" s="10" t="s">
        <v>23</v>
      </c>
      <c r="L810" s="10">
        <v>95000</v>
      </c>
      <c r="M810" s="9" t="str">
        <f>+INDEX(index!$C$72:$C$79,MATCH(usda!$I810,index!$B$72:$B$79,0),1)</f>
        <v>Acres Planted</v>
      </c>
    </row>
    <row r="811" spans="1:13" x14ac:dyDescent="0.2">
      <c r="A811" s="10" t="s">
        <v>17</v>
      </c>
      <c r="B811" s="10">
        <v>2019</v>
      </c>
      <c r="C811" s="10" t="s">
        <v>18</v>
      </c>
      <c r="D811" s="10"/>
      <c r="E811" s="10" t="s">
        <v>63</v>
      </c>
      <c r="F811" s="10" t="s">
        <v>32</v>
      </c>
      <c r="G811" s="10">
        <v>13</v>
      </c>
      <c r="H811" s="10" t="s">
        <v>20</v>
      </c>
      <c r="I811" s="10" t="s">
        <v>88</v>
      </c>
      <c r="J811" s="10" t="s">
        <v>22</v>
      </c>
      <c r="K811" s="10" t="s">
        <v>23</v>
      </c>
      <c r="L811" s="10">
        <v>390000</v>
      </c>
      <c r="M811" s="9" t="str">
        <f>+INDEX(index!$C$72:$C$79,MATCH(usda!$I811,index!$B$72:$B$79,0),1)</f>
        <v>Acres Planted</v>
      </c>
    </row>
    <row r="812" spans="1:13" x14ac:dyDescent="0.2">
      <c r="A812" s="10" t="s">
        <v>17</v>
      </c>
      <c r="B812" s="10">
        <v>2019</v>
      </c>
      <c r="C812" s="10" t="s">
        <v>18</v>
      </c>
      <c r="D812" s="10"/>
      <c r="E812" s="10" t="s">
        <v>63</v>
      </c>
      <c r="F812" s="10" t="s">
        <v>32</v>
      </c>
      <c r="G812" s="10">
        <v>13</v>
      </c>
      <c r="H812" s="10" t="s">
        <v>25</v>
      </c>
      <c r="I812" s="10" t="s">
        <v>89</v>
      </c>
      <c r="J812" s="10" t="s">
        <v>22</v>
      </c>
      <c r="K812" s="10" t="s">
        <v>23</v>
      </c>
      <c r="L812" s="10">
        <v>95000</v>
      </c>
      <c r="M812" s="9" t="str">
        <f>+INDEX(index!$C$72:$C$79,MATCH(usda!$I812,index!$B$72:$B$79,0),1)</f>
        <v>Acres Harvested</v>
      </c>
    </row>
    <row r="813" spans="1:13" x14ac:dyDescent="0.2">
      <c r="A813" s="10" t="s">
        <v>17</v>
      </c>
      <c r="B813" s="10">
        <v>2019</v>
      </c>
      <c r="C813" s="10" t="s">
        <v>18</v>
      </c>
      <c r="D813" s="10"/>
      <c r="E813" s="10" t="s">
        <v>63</v>
      </c>
      <c r="F813" s="10" t="s">
        <v>32</v>
      </c>
      <c r="G813" s="10">
        <v>13</v>
      </c>
      <c r="H813" s="10" t="s">
        <v>25</v>
      </c>
      <c r="I813" s="10" t="s">
        <v>90</v>
      </c>
      <c r="J813" s="10" t="s">
        <v>22</v>
      </c>
      <c r="K813" s="10" t="s">
        <v>23</v>
      </c>
      <c r="L813" s="10">
        <v>100000</v>
      </c>
      <c r="M813" s="9" t="str">
        <f>+INDEX(index!$C$72:$C$79,MATCH(usda!$I813,index!$B$72:$B$79,0),1)</f>
        <v>Acres Planted</v>
      </c>
    </row>
    <row r="814" spans="1:13" x14ac:dyDescent="0.2">
      <c r="A814" s="10" t="s">
        <v>17</v>
      </c>
      <c r="B814" s="10">
        <v>2019</v>
      </c>
      <c r="C814" s="10" t="s">
        <v>18</v>
      </c>
      <c r="D814" s="10"/>
      <c r="E814" s="10" t="s">
        <v>63</v>
      </c>
      <c r="F814" s="10" t="s">
        <v>33</v>
      </c>
      <c r="G814" s="10">
        <v>16</v>
      </c>
      <c r="H814" s="10" t="s">
        <v>20</v>
      </c>
      <c r="I814" s="10" t="s">
        <v>88</v>
      </c>
      <c r="J814" s="10" t="s">
        <v>22</v>
      </c>
      <c r="K814" s="10" t="s">
        <v>23</v>
      </c>
      <c r="L814" s="10">
        <v>385000</v>
      </c>
      <c r="M814" s="9" t="str">
        <f>+INDEX(index!$C$72:$C$79,MATCH(usda!$I814,index!$B$72:$B$79,0),1)</f>
        <v>Acres Planted</v>
      </c>
    </row>
    <row r="815" spans="1:13" x14ac:dyDescent="0.2">
      <c r="A815" s="10" t="s">
        <v>17</v>
      </c>
      <c r="B815" s="10">
        <v>2019</v>
      </c>
      <c r="C815" s="10" t="s">
        <v>18</v>
      </c>
      <c r="D815" s="10"/>
      <c r="E815" s="10" t="s">
        <v>63</v>
      </c>
      <c r="F815" s="10" t="s">
        <v>34</v>
      </c>
      <c r="G815" s="10">
        <v>17</v>
      </c>
      <c r="H815" s="10" t="s">
        <v>20</v>
      </c>
      <c r="I815" s="10" t="s">
        <v>88</v>
      </c>
      <c r="J815" s="10" t="s">
        <v>22</v>
      </c>
      <c r="K815" s="10" t="s">
        <v>23</v>
      </c>
      <c r="L815" s="10">
        <v>10500000</v>
      </c>
      <c r="M815" s="9" t="str">
        <f>+INDEX(index!$C$72:$C$79,MATCH(usda!$I815,index!$B$72:$B$79,0),1)</f>
        <v>Acres Planted</v>
      </c>
    </row>
    <row r="816" spans="1:13" x14ac:dyDescent="0.2">
      <c r="A816" s="10" t="s">
        <v>17</v>
      </c>
      <c r="B816" s="10">
        <v>2019</v>
      </c>
      <c r="C816" s="10" t="s">
        <v>18</v>
      </c>
      <c r="D816" s="10"/>
      <c r="E816" s="10" t="s">
        <v>63</v>
      </c>
      <c r="F816" s="10" t="s">
        <v>34</v>
      </c>
      <c r="G816" s="10">
        <v>17</v>
      </c>
      <c r="H816" s="10" t="s">
        <v>25</v>
      </c>
      <c r="I816" s="10" t="s">
        <v>89</v>
      </c>
      <c r="J816" s="10" t="s">
        <v>22</v>
      </c>
      <c r="K816" s="10" t="s">
        <v>23</v>
      </c>
      <c r="L816" s="10">
        <v>9940000</v>
      </c>
      <c r="M816" s="9" t="str">
        <f>+INDEX(index!$C$72:$C$79,MATCH(usda!$I816,index!$B$72:$B$79,0),1)</f>
        <v>Acres Harvested</v>
      </c>
    </row>
    <row r="817" spans="1:13" x14ac:dyDescent="0.2">
      <c r="A817" s="10" t="s">
        <v>17</v>
      </c>
      <c r="B817" s="10">
        <v>2019</v>
      </c>
      <c r="C817" s="10" t="s">
        <v>18</v>
      </c>
      <c r="D817" s="10"/>
      <c r="E817" s="10" t="s">
        <v>63</v>
      </c>
      <c r="F817" s="10" t="s">
        <v>34</v>
      </c>
      <c r="G817" s="10">
        <v>17</v>
      </c>
      <c r="H817" s="10" t="s">
        <v>25</v>
      </c>
      <c r="I817" s="10" t="s">
        <v>90</v>
      </c>
      <c r="J817" s="10" t="s">
        <v>22</v>
      </c>
      <c r="K817" s="10" t="s">
        <v>23</v>
      </c>
      <c r="L817" s="10">
        <v>10000000</v>
      </c>
      <c r="M817" s="9" t="str">
        <f>+INDEX(index!$C$72:$C$79,MATCH(usda!$I817,index!$B$72:$B$79,0),1)</f>
        <v>Acres Planted</v>
      </c>
    </row>
    <row r="818" spans="1:13" x14ac:dyDescent="0.2">
      <c r="A818" s="10" t="s">
        <v>17</v>
      </c>
      <c r="B818" s="10">
        <v>2019</v>
      </c>
      <c r="C818" s="10" t="s">
        <v>18</v>
      </c>
      <c r="D818" s="10"/>
      <c r="E818" s="10" t="s">
        <v>63</v>
      </c>
      <c r="F818" s="10" t="s">
        <v>35</v>
      </c>
      <c r="G818" s="10">
        <v>18</v>
      </c>
      <c r="H818" s="10" t="s">
        <v>20</v>
      </c>
      <c r="I818" s="10" t="s">
        <v>88</v>
      </c>
      <c r="J818" s="10" t="s">
        <v>22</v>
      </c>
      <c r="K818" s="10" t="s">
        <v>23</v>
      </c>
      <c r="L818" s="10">
        <v>5100000</v>
      </c>
      <c r="M818" s="9" t="str">
        <f>+INDEX(index!$C$72:$C$79,MATCH(usda!$I818,index!$B$72:$B$79,0),1)</f>
        <v>Acres Planted</v>
      </c>
    </row>
    <row r="819" spans="1:13" x14ac:dyDescent="0.2">
      <c r="A819" s="10" t="s">
        <v>17</v>
      </c>
      <c r="B819" s="10">
        <v>2019</v>
      </c>
      <c r="C819" s="10" t="s">
        <v>18</v>
      </c>
      <c r="D819" s="10"/>
      <c r="E819" s="10" t="s">
        <v>63</v>
      </c>
      <c r="F819" s="10" t="s">
        <v>35</v>
      </c>
      <c r="G819" s="10">
        <v>18</v>
      </c>
      <c r="H819" s="10" t="s">
        <v>25</v>
      </c>
      <c r="I819" s="10" t="s">
        <v>89</v>
      </c>
      <c r="J819" s="10" t="s">
        <v>22</v>
      </c>
      <c r="K819" s="10" t="s">
        <v>23</v>
      </c>
      <c r="L819" s="10">
        <v>5370000</v>
      </c>
      <c r="M819" s="9" t="str">
        <f>+INDEX(index!$C$72:$C$79,MATCH(usda!$I819,index!$B$72:$B$79,0),1)</f>
        <v>Acres Harvested</v>
      </c>
    </row>
    <row r="820" spans="1:13" x14ac:dyDescent="0.2">
      <c r="A820" s="10" t="s">
        <v>17</v>
      </c>
      <c r="B820" s="10">
        <v>2019</v>
      </c>
      <c r="C820" s="10" t="s">
        <v>18</v>
      </c>
      <c r="D820" s="10"/>
      <c r="E820" s="10" t="s">
        <v>63</v>
      </c>
      <c r="F820" s="10" t="s">
        <v>35</v>
      </c>
      <c r="G820" s="10">
        <v>18</v>
      </c>
      <c r="H820" s="10" t="s">
        <v>25</v>
      </c>
      <c r="I820" s="10" t="s">
        <v>90</v>
      </c>
      <c r="J820" s="10" t="s">
        <v>22</v>
      </c>
      <c r="K820" s="10" t="s">
        <v>23</v>
      </c>
      <c r="L820" s="10">
        <v>5400000</v>
      </c>
      <c r="M820" s="9" t="str">
        <f>+INDEX(index!$C$72:$C$79,MATCH(usda!$I820,index!$B$72:$B$79,0),1)</f>
        <v>Acres Planted</v>
      </c>
    </row>
    <row r="821" spans="1:13" x14ac:dyDescent="0.2">
      <c r="A821" s="10" t="s">
        <v>17</v>
      </c>
      <c r="B821" s="10">
        <v>2019</v>
      </c>
      <c r="C821" s="10" t="s">
        <v>18</v>
      </c>
      <c r="D821" s="10"/>
      <c r="E821" s="10" t="s">
        <v>63</v>
      </c>
      <c r="F821" s="10" t="s">
        <v>36</v>
      </c>
      <c r="G821" s="10">
        <v>19</v>
      </c>
      <c r="H821" s="10" t="s">
        <v>20</v>
      </c>
      <c r="I821" s="10" t="s">
        <v>88</v>
      </c>
      <c r="J821" s="10" t="s">
        <v>22</v>
      </c>
      <c r="K821" s="10" t="s">
        <v>23</v>
      </c>
      <c r="L821" s="10">
        <v>13500000</v>
      </c>
      <c r="M821" s="9" t="str">
        <f>+INDEX(index!$C$72:$C$79,MATCH(usda!$I821,index!$B$72:$B$79,0),1)</f>
        <v>Acres Planted</v>
      </c>
    </row>
    <row r="822" spans="1:13" x14ac:dyDescent="0.2">
      <c r="A822" s="10" t="s">
        <v>17</v>
      </c>
      <c r="B822" s="10">
        <v>2019</v>
      </c>
      <c r="C822" s="10" t="s">
        <v>18</v>
      </c>
      <c r="D822" s="10"/>
      <c r="E822" s="10" t="s">
        <v>63</v>
      </c>
      <c r="F822" s="10" t="s">
        <v>36</v>
      </c>
      <c r="G822" s="10">
        <v>19</v>
      </c>
      <c r="H822" s="10" t="s">
        <v>25</v>
      </c>
      <c r="I822" s="10" t="s">
        <v>89</v>
      </c>
      <c r="J822" s="10" t="s">
        <v>22</v>
      </c>
      <c r="K822" s="10" t="s">
        <v>23</v>
      </c>
      <c r="L822" s="10">
        <v>9130000</v>
      </c>
      <c r="M822" s="9" t="str">
        <f>+INDEX(index!$C$72:$C$79,MATCH(usda!$I822,index!$B$72:$B$79,0),1)</f>
        <v>Acres Harvested</v>
      </c>
    </row>
    <row r="823" spans="1:13" x14ac:dyDescent="0.2">
      <c r="A823" s="10" t="s">
        <v>17</v>
      </c>
      <c r="B823" s="10">
        <v>2019</v>
      </c>
      <c r="C823" s="10" t="s">
        <v>18</v>
      </c>
      <c r="D823" s="10"/>
      <c r="E823" s="10" t="s">
        <v>63</v>
      </c>
      <c r="F823" s="10" t="s">
        <v>36</v>
      </c>
      <c r="G823" s="10">
        <v>19</v>
      </c>
      <c r="H823" s="10" t="s">
        <v>25</v>
      </c>
      <c r="I823" s="10" t="s">
        <v>90</v>
      </c>
      <c r="J823" s="10" t="s">
        <v>22</v>
      </c>
      <c r="K823" s="10" t="s">
        <v>23</v>
      </c>
      <c r="L823" s="10">
        <v>9200000</v>
      </c>
      <c r="M823" s="9" t="str">
        <f>+INDEX(index!$C$72:$C$79,MATCH(usda!$I823,index!$B$72:$B$79,0),1)</f>
        <v>Acres Planted</v>
      </c>
    </row>
    <row r="824" spans="1:13" x14ac:dyDescent="0.2">
      <c r="A824" s="10" t="s">
        <v>17</v>
      </c>
      <c r="B824" s="10">
        <v>2019</v>
      </c>
      <c r="C824" s="10" t="s">
        <v>18</v>
      </c>
      <c r="D824" s="10"/>
      <c r="E824" s="10" t="s">
        <v>63</v>
      </c>
      <c r="F824" s="10" t="s">
        <v>37</v>
      </c>
      <c r="G824" s="10">
        <v>20</v>
      </c>
      <c r="H824" s="10" t="s">
        <v>20</v>
      </c>
      <c r="I824" s="10" t="s">
        <v>88</v>
      </c>
      <c r="J824" s="10" t="s">
        <v>22</v>
      </c>
      <c r="K824" s="10" t="s">
        <v>23</v>
      </c>
      <c r="L824" s="10">
        <v>6400000</v>
      </c>
      <c r="M824" s="9" t="str">
        <f>+INDEX(index!$C$72:$C$79,MATCH(usda!$I824,index!$B$72:$B$79,0),1)</f>
        <v>Acres Planted</v>
      </c>
    </row>
    <row r="825" spans="1:13" x14ac:dyDescent="0.2">
      <c r="A825" s="10" t="s">
        <v>17</v>
      </c>
      <c r="B825" s="10">
        <v>2019</v>
      </c>
      <c r="C825" s="10" t="s">
        <v>18</v>
      </c>
      <c r="D825" s="10"/>
      <c r="E825" s="10" t="s">
        <v>63</v>
      </c>
      <c r="F825" s="10" t="s">
        <v>37</v>
      </c>
      <c r="G825" s="10">
        <v>20</v>
      </c>
      <c r="H825" s="10" t="s">
        <v>25</v>
      </c>
      <c r="I825" s="10" t="s">
        <v>89</v>
      </c>
      <c r="J825" s="10" t="s">
        <v>22</v>
      </c>
      <c r="K825" s="10" t="s">
        <v>23</v>
      </c>
      <c r="L825" s="10">
        <v>4540000</v>
      </c>
      <c r="M825" s="9" t="str">
        <f>+INDEX(index!$C$72:$C$79,MATCH(usda!$I825,index!$B$72:$B$79,0),1)</f>
        <v>Acres Harvested</v>
      </c>
    </row>
    <row r="826" spans="1:13" x14ac:dyDescent="0.2">
      <c r="A826" s="10" t="s">
        <v>17</v>
      </c>
      <c r="B826" s="10">
        <v>2019</v>
      </c>
      <c r="C826" s="10" t="s">
        <v>18</v>
      </c>
      <c r="D826" s="10"/>
      <c r="E826" s="10" t="s">
        <v>63</v>
      </c>
      <c r="F826" s="10" t="s">
        <v>37</v>
      </c>
      <c r="G826" s="10">
        <v>20</v>
      </c>
      <c r="H826" s="10" t="s">
        <v>25</v>
      </c>
      <c r="I826" s="10" t="s">
        <v>90</v>
      </c>
      <c r="J826" s="10" t="s">
        <v>22</v>
      </c>
      <c r="K826" s="10" t="s">
        <v>23</v>
      </c>
      <c r="L826" s="10">
        <v>4600000</v>
      </c>
      <c r="M826" s="9" t="str">
        <f>+INDEX(index!$C$72:$C$79,MATCH(usda!$I826,index!$B$72:$B$79,0),1)</f>
        <v>Acres Planted</v>
      </c>
    </row>
    <row r="827" spans="1:13" x14ac:dyDescent="0.2">
      <c r="A827" s="10" t="s">
        <v>17</v>
      </c>
      <c r="B827" s="10">
        <v>2019</v>
      </c>
      <c r="C827" s="10" t="s">
        <v>18</v>
      </c>
      <c r="D827" s="10"/>
      <c r="E827" s="10" t="s">
        <v>63</v>
      </c>
      <c r="F827" s="10" t="s">
        <v>38</v>
      </c>
      <c r="G827" s="10">
        <v>21</v>
      </c>
      <c r="H827" s="10" t="s">
        <v>20</v>
      </c>
      <c r="I827" s="10" t="s">
        <v>88</v>
      </c>
      <c r="J827" s="10" t="s">
        <v>22</v>
      </c>
      <c r="K827" s="10" t="s">
        <v>23</v>
      </c>
      <c r="L827" s="10">
        <v>1550000</v>
      </c>
      <c r="M827" s="9" t="str">
        <f>+INDEX(index!$C$72:$C$79,MATCH(usda!$I827,index!$B$72:$B$79,0),1)</f>
        <v>Acres Planted</v>
      </c>
    </row>
    <row r="828" spans="1:13" x14ac:dyDescent="0.2">
      <c r="A828" s="10" t="s">
        <v>17</v>
      </c>
      <c r="B828" s="10">
        <v>2019</v>
      </c>
      <c r="C828" s="10" t="s">
        <v>18</v>
      </c>
      <c r="D828" s="10"/>
      <c r="E828" s="10" t="s">
        <v>63</v>
      </c>
      <c r="F828" s="10" t="s">
        <v>38</v>
      </c>
      <c r="G828" s="10">
        <v>21</v>
      </c>
      <c r="H828" s="10" t="s">
        <v>25</v>
      </c>
      <c r="I828" s="10" t="s">
        <v>89</v>
      </c>
      <c r="J828" s="10" t="s">
        <v>22</v>
      </c>
      <c r="K828" s="10" t="s">
        <v>23</v>
      </c>
      <c r="L828" s="10">
        <v>1690000</v>
      </c>
      <c r="M828" s="9" t="str">
        <f>+INDEX(index!$C$72:$C$79,MATCH(usda!$I828,index!$B$72:$B$79,0),1)</f>
        <v>Acres Harvested</v>
      </c>
    </row>
    <row r="829" spans="1:13" x14ac:dyDescent="0.2">
      <c r="A829" s="10" t="s">
        <v>17</v>
      </c>
      <c r="B829" s="10">
        <v>2019</v>
      </c>
      <c r="C829" s="10" t="s">
        <v>18</v>
      </c>
      <c r="D829" s="10"/>
      <c r="E829" s="10" t="s">
        <v>63</v>
      </c>
      <c r="F829" s="10" t="s">
        <v>38</v>
      </c>
      <c r="G829" s="10">
        <v>21</v>
      </c>
      <c r="H829" s="10" t="s">
        <v>25</v>
      </c>
      <c r="I829" s="10" t="s">
        <v>90</v>
      </c>
      <c r="J829" s="10" t="s">
        <v>22</v>
      </c>
      <c r="K829" s="10" t="s">
        <v>23</v>
      </c>
      <c r="L829" s="10">
        <v>1700000</v>
      </c>
      <c r="M829" s="9" t="str">
        <f>+INDEX(index!$C$72:$C$79,MATCH(usda!$I829,index!$B$72:$B$79,0),1)</f>
        <v>Acres Planted</v>
      </c>
    </row>
    <row r="830" spans="1:13" x14ac:dyDescent="0.2">
      <c r="A830" s="10" t="s">
        <v>17</v>
      </c>
      <c r="B830" s="10">
        <v>2019</v>
      </c>
      <c r="C830" s="10" t="s">
        <v>18</v>
      </c>
      <c r="D830" s="10"/>
      <c r="E830" s="10" t="s">
        <v>63</v>
      </c>
      <c r="F830" s="10" t="s">
        <v>39</v>
      </c>
      <c r="G830" s="10">
        <v>22</v>
      </c>
      <c r="H830" s="10" t="s">
        <v>20</v>
      </c>
      <c r="I830" s="10" t="s">
        <v>88</v>
      </c>
      <c r="J830" s="10" t="s">
        <v>22</v>
      </c>
      <c r="K830" s="10" t="s">
        <v>23</v>
      </c>
      <c r="L830" s="10">
        <v>570000</v>
      </c>
      <c r="M830" s="9" t="str">
        <f>+INDEX(index!$C$72:$C$79,MATCH(usda!$I830,index!$B$72:$B$79,0),1)</f>
        <v>Acres Planted</v>
      </c>
    </row>
    <row r="831" spans="1:13" x14ac:dyDescent="0.2">
      <c r="A831" s="10" t="s">
        <v>17</v>
      </c>
      <c r="B831" s="10">
        <v>2019</v>
      </c>
      <c r="C831" s="10" t="s">
        <v>18</v>
      </c>
      <c r="D831" s="10"/>
      <c r="E831" s="10" t="s">
        <v>63</v>
      </c>
      <c r="F831" s="10" t="s">
        <v>39</v>
      </c>
      <c r="G831" s="10">
        <v>22</v>
      </c>
      <c r="H831" s="10" t="s">
        <v>25</v>
      </c>
      <c r="I831" s="10" t="s">
        <v>89</v>
      </c>
      <c r="J831" s="10" t="s">
        <v>22</v>
      </c>
      <c r="K831" s="10" t="s">
        <v>23</v>
      </c>
      <c r="L831" s="10">
        <v>860000</v>
      </c>
      <c r="M831" s="9" t="str">
        <f>+INDEX(index!$C$72:$C$79,MATCH(usda!$I831,index!$B$72:$B$79,0),1)</f>
        <v>Acres Harvested</v>
      </c>
    </row>
    <row r="832" spans="1:13" x14ac:dyDescent="0.2">
      <c r="A832" s="10" t="s">
        <v>17</v>
      </c>
      <c r="B832" s="10">
        <v>2019</v>
      </c>
      <c r="C832" s="10" t="s">
        <v>18</v>
      </c>
      <c r="D832" s="10"/>
      <c r="E832" s="10" t="s">
        <v>63</v>
      </c>
      <c r="F832" s="10" t="s">
        <v>39</v>
      </c>
      <c r="G832" s="10">
        <v>22</v>
      </c>
      <c r="H832" s="10" t="s">
        <v>25</v>
      </c>
      <c r="I832" s="10" t="s">
        <v>90</v>
      </c>
      <c r="J832" s="10" t="s">
        <v>22</v>
      </c>
      <c r="K832" s="10" t="s">
        <v>23</v>
      </c>
      <c r="L832" s="10">
        <v>890000</v>
      </c>
      <c r="M832" s="9" t="str">
        <f>+INDEX(index!$C$72:$C$79,MATCH(usda!$I832,index!$B$72:$B$79,0),1)</f>
        <v>Acres Planted</v>
      </c>
    </row>
    <row r="833" spans="1:13" x14ac:dyDescent="0.2">
      <c r="A833" s="10" t="s">
        <v>17</v>
      </c>
      <c r="B833" s="10">
        <v>2019</v>
      </c>
      <c r="C833" s="10" t="s">
        <v>18</v>
      </c>
      <c r="D833" s="10"/>
      <c r="E833" s="10" t="s">
        <v>63</v>
      </c>
      <c r="F833" s="10" t="s">
        <v>73</v>
      </c>
      <c r="G833" s="10">
        <v>23</v>
      </c>
      <c r="H833" s="10" t="s">
        <v>20</v>
      </c>
      <c r="I833" s="10" t="s">
        <v>88</v>
      </c>
      <c r="J833" s="10" t="s">
        <v>22</v>
      </c>
      <c r="K833" s="10" t="s">
        <v>23</v>
      </c>
      <c r="L833" s="10">
        <v>29000</v>
      </c>
      <c r="M833" s="9" t="str">
        <f>+INDEX(index!$C$72:$C$79,MATCH(usda!$I833,index!$B$72:$B$79,0),1)</f>
        <v>Acres Planted</v>
      </c>
    </row>
    <row r="834" spans="1:13" x14ac:dyDescent="0.2">
      <c r="A834" s="10" t="s">
        <v>17</v>
      </c>
      <c r="B834" s="10">
        <v>2019</v>
      </c>
      <c r="C834" s="10" t="s">
        <v>18</v>
      </c>
      <c r="D834" s="10"/>
      <c r="E834" s="10" t="s">
        <v>63</v>
      </c>
      <c r="F834" s="10" t="s">
        <v>40</v>
      </c>
      <c r="G834" s="10">
        <v>24</v>
      </c>
      <c r="H834" s="10" t="s">
        <v>20</v>
      </c>
      <c r="I834" s="10" t="s">
        <v>88</v>
      </c>
      <c r="J834" s="10" t="s">
        <v>22</v>
      </c>
      <c r="K834" s="10" t="s">
        <v>23</v>
      </c>
      <c r="L834" s="10">
        <v>510000</v>
      </c>
      <c r="M834" s="9" t="str">
        <f>+INDEX(index!$C$72:$C$79,MATCH(usda!$I834,index!$B$72:$B$79,0),1)</f>
        <v>Acres Planted</v>
      </c>
    </row>
    <row r="835" spans="1:13" x14ac:dyDescent="0.2">
      <c r="A835" s="10" t="s">
        <v>17</v>
      </c>
      <c r="B835" s="10">
        <v>2019</v>
      </c>
      <c r="C835" s="10" t="s">
        <v>18</v>
      </c>
      <c r="D835" s="10"/>
      <c r="E835" s="10" t="s">
        <v>63</v>
      </c>
      <c r="F835" s="10" t="s">
        <v>40</v>
      </c>
      <c r="G835" s="10">
        <v>24</v>
      </c>
      <c r="H835" s="10" t="s">
        <v>25</v>
      </c>
      <c r="I835" s="10" t="s">
        <v>89</v>
      </c>
      <c r="J835" s="10" t="s">
        <v>22</v>
      </c>
      <c r="K835" s="10" t="s">
        <v>23</v>
      </c>
      <c r="L835" s="10">
        <v>475000</v>
      </c>
      <c r="M835" s="9" t="str">
        <f>+INDEX(index!$C$72:$C$79,MATCH(usda!$I835,index!$B$72:$B$79,0),1)</f>
        <v>Acres Harvested</v>
      </c>
    </row>
    <row r="836" spans="1:13" x14ac:dyDescent="0.2">
      <c r="A836" s="10" t="s">
        <v>17</v>
      </c>
      <c r="B836" s="10">
        <v>2019</v>
      </c>
      <c r="C836" s="10" t="s">
        <v>18</v>
      </c>
      <c r="D836" s="10"/>
      <c r="E836" s="10" t="s">
        <v>63</v>
      </c>
      <c r="F836" s="10" t="s">
        <v>40</v>
      </c>
      <c r="G836" s="10">
        <v>24</v>
      </c>
      <c r="H836" s="10" t="s">
        <v>25</v>
      </c>
      <c r="I836" s="10" t="s">
        <v>90</v>
      </c>
      <c r="J836" s="10" t="s">
        <v>22</v>
      </c>
      <c r="K836" s="10" t="s">
        <v>23</v>
      </c>
      <c r="L836" s="10">
        <v>480000</v>
      </c>
      <c r="M836" s="9" t="str">
        <f>+INDEX(index!$C$72:$C$79,MATCH(usda!$I836,index!$B$72:$B$79,0),1)</f>
        <v>Acres Planted</v>
      </c>
    </row>
    <row r="837" spans="1:13" x14ac:dyDescent="0.2">
      <c r="A837" s="10" t="s">
        <v>17</v>
      </c>
      <c r="B837" s="10">
        <v>2019</v>
      </c>
      <c r="C837" s="10" t="s">
        <v>18</v>
      </c>
      <c r="D837" s="10"/>
      <c r="E837" s="10" t="s">
        <v>63</v>
      </c>
      <c r="F837" s="10" t="s">
        <v>74</v>
      </c>
      <c r="G837" s="10">
        <v>25</v>
      </c>
      <c r="H837" s="10" t="s">
        <v>20</v>
      </c>
      <c r="I837" s="10" t="s">
        <v>88</v>
      </c>
      <c r="J837" s="10" t="s">
        <v>22</v>
      </c>
      <c r="K837" s="10" t="s">
        <v>23</v>
      </c>
      <c r="L837" s="10">
        <v>15000</v>
      </c>
      <c r="M837" s="9" t="str">
        <f>+INDEX(index!$C$72:$C$79,MATCH(usda!$I837,index!$B$72:$B$79,0),1)</f>
        <v>Acres Planted</v>
      </c>
    </row>
    <row r="838" spans="1:13" x14ac:dyDescent="0.2">
      <c r="A838" s="10" t="s">
        <v>17</v>
      </c>
      <c r="B838" s="10">
        <v>2019</v>
      </c>
      <c r="C838" s="10" t="s">
        <v>18</v>
      </c>
      <c r="D838" s="10"/>
      <c r="E838" s="10" t="s">
        <v>63</v>
      </c>
      <c r="F838" s="10" t="s">
        <v>41</v>
      </c>
      <c r="G838" s="10">
        <v>26</v>
      </c>
      <c r="H838" s="10" t="s">
        <v>20</v>
      </c>
      <c r="I838" s="10" t="s">
        <v>88</v>
      </c>
      <c r="J838" s="10" t="s">
        <v>22</v>
      </c>
      <c r="K838" s="10" t="s">
        <v>23</v>
      </c>
      <c r="L838" s="10">
        <v>2050000</v>
      </c>
      <c r="M838" s="9" t="str">
        <f>+INDEX(index!$C$72:$C$79,MATCH(usda!$I838,index!$B$72:$B$79,0),1)</f>
        <v>Acres Planted</v>
      </c>
    </row>
    <row r="839" spans="1:13" x14ac:dyDescent="0.2">
      <c r="A839" s="10" t="s">
        <v>17</v>
      </c>
      <c r="B839" s="10">
        <v>2019</v>
      </c>
      <c r="C839" s="10" t="s">
        <v>18</v>
      </c>
      <c r="D839" s="10"/>
      <c r="E839" s="10" t="s">
        <v>63</v>
      </c>
      <c r="F839" s="10" t="s">
        <v>41</v>
      </c>
      <c r="G839" s="10">
        <v>26</v>
      </c>
      <c r="H839" s="10" t="s">
        <v>25</v>
      </c>
      <c r="I839" s="10" t="s">
        <v>89</v>
      </c>
      <c r="J839" s="10" t="s">
        <v>22</v>
      </c>
      <c r="K839" s="10" t="s">
        <v>23</v>
      </c>
      <c r="L839" s="10">
        <v>1720000</v>
      </c>
      <c r="M839" s="9" t="str">
        <f>+INDEX(index!$C$72:$C$79,MATCH(usda!$I839,index!$B$72:$B$79,0),1)</f>
        <v>Acres Harvested</v>
      </c>
    </row>
    <row r="840" spans="1:13" x14ac:dyDescent="0.2">
      <c r="A840" s="10" t="s">
        <v>17</v>
      </c>
      <c r="B840" s="10">
        <v>2019</v>
      </c>
      <c r="C840" s="10" t="s">
        <v>18</v>
      </c>
      <c r="D840" s="10"/>
      <c r="E840" s="10" t="s">
        <v>63</v>
      </c>
      <c r="F840" s="10" t="s">
        <v>41</v>
      </c>
      <c r="G840" s="10">
        <v>26</v>
      </c>
      <c r="H840" s="10" t="s">
        <v>25</v>
      </c>
      <c r="I840" s="10" t="s">
        <v>90</v>
      </c>
      <c r="J840" s="10" t="s">
        <v>22</v>
      </c>
      <c r="K840" s="10" t="s">
        <v>23</v>
      </c>
      <c r="L840" s="10">
        <v>1750000</v>
      </c>
      <c r="M840" s="9" t="str">
        <f>+INDEX(index!$C$72:$C$79,MATCH(usda!$I840,index!$B$72:$B$79,0),1)</f>
        <v>Acres Planted</v>
      </c>
    </row>
    <row r="841" spans="1:13" x14ac:dyDescent="0.2">
      <c r="A841" s="10" t="s">
        <v>17</v>
      </c>
      <c r="B841" s="10">
        <v>2019</v>
      </c>
      <c r="C841" s="10" t="s">
        <v>18</v>
      </c>
      <c r="D841" s="10"/>
      <c r="E841" s="10" t="s">
        <v>63</v>
      </c>
      <c r="F841" s="10" t="s">
        <v>42</v>
      </c>
      <c r="G841" s="10">
        <v>27</v>
      </c>
      <c r="H841" s="10" t="s">
        <v>20</v>
      </c>
      <c r="I841" s="10" t="s">
        <v>88</v>
      </c>
      <c r="J841" s="10" t="s">
        <v>22</v>
      </c>
      <c r="K841" s="10" t="s">
        <v>23</v>
      </c>
      <c r="L841" s="10">
        <v>7800000</v>
      </c>
      <c r="M841" s="9" t="str">
        <f>+INDEX(index!$C$72:$C$79,MATCH(usda!$I841,index!$B$72:$B$79,0),1)</f>
        <v>Acres Planted</v>
      </c>
    </row>
    <row r="842" spans="1:13" x14ac:dyDescent="0.2">
      <c r="A842" s="10" t="s">
        <v>17</v>
      </c>
      <c r="B842" s="10">
        <v>2019</v>
      </c>
      <c r="C842" s="10" t="s">
        <v>18</v>
      </c>
      <c r="D842" s="10"/>
      <c r="E842" s="10" t="s">
        <v>63</v>
      </c>
      <c r="F842" s="10" t="s">
        <v>42</v>
      </c>
      <c r="G842" s="10">
        <v>27</v>
      </c>
      <c r="H842" s="10" t="s">
        <v>25</v>
      </c>
      <c r="I842" s="10" t="s">
        <v>89</v>
      </c>
      <c r="J842" s="10" t="s">
        <v>22</v>
      </c>
      <c r="K842" s="10" t="s">
        <v>23</v>
      </c>
      <c r="L842" s="10">
        <v>6820000</v>
      </c>
      <c r="M842" s="9" t="str">
        <f>+INDEX(index!$C$72:$C$79,MATCH(usda!$I842,index!$B$72:$B$79,0),1)</f>
        <v>Acres Harvested</v>
      </c>
    </row>
    <row r="843" spans="1:13" x14ac:dyDescent="0.2">
      <c r="A843" s="10" t="s">
        <v>17</v>
      </c>
      <c r="B843" s="10">
        <v>2019</v>
      </c>
      <c r="C843" s="10" t="s">
        <v>18</v>
      </c>
      <c r="D843" s="10"/>
      <c r="E843" s="10" t="s">
        <v>63</v>
      </c>
      <c r="F843" s="10" t="s">
        <v>42</v>
      </c>
      <c r="G843" s="10">
        <v>27</v>
      </c>
      <c r="H843" s="10" t="s">
        <v>25</v>
      </c>
      <c r="I843" s="10" t="s">
        <v>90</v>
      </c>
      <c r="J843" s="10" t="s">
        <v>22</v>
      </c>
      <c r="K843" s="10" t="s">
        <v>23</v>
      </c>
      <c r="L843" s="10">
        <v>6900000</v>
      </c>
      <c r="M843" s="9" t="str">
        <f>+INDEX(index!$C$72:$C$79,MATCH(usda!$I843,index!$B$72:$B$79,0),1)</f>
        <v>Acres Planted</v>
      </c>
    </row>
    <row r="844" spans="1:13" x14ac:dyDescent="0.2">
      <c r="A844" s="10" t="s">
        <v>17</v>
      </c>
      <c r="B844" s="10">
        <v>2019</v>
      </c>
      <c r="C844" s="10" t="s">
        <v>18</v>
      </c>
      <c r="D844" s="10"/>
      <c r="E844" s="10" t="s">
        <v>63</v>
      </c>
      <c r="F844" s="10" t="s">
        <v>43</v>
      </c>
      <c r="G844" s="10">
        <v>28</v>
      </c>
      <c r="H844" s="10" t="s">
        <v>20</v>
      </c>
      <c r="I844" s="10" t="s">
        <v>88</v>
      </c>
      <c r="J844" s="10" t="s">
        <v>22</v>
      </c>
      <c r="K844" s="10" t="s">
        <v>23</v>
      </c>
      <c r="L844" s="10">
        <v>660000</v>
      </c>
      <c r="M844" s="9" t="str">
        <f>+INDEX(index!$C$72:$C$79,MATCH(usda!$I844,index!$B$72:$B$79,0),1)</f>
        <v>Acres Planted</v>
      </c>
    </row>
    <row r="845" spans="1:13" x14ac:dyDescent="0.2">
      <c r="A845" s="10" t="s">
        <v>17</v>
      </c>
      <c r="B845" s="10">
        <v>2019</v>
      </c>
      <c r="C845" s="10" t="s">
        <v>18</v>
      </c>
      <c r="D845" s="10"/>
      <c r="E845" s="10" t="s">
        <v>63</v>
      </c>
      <c r="F845" s="10" t="s">
        <v>43</v>
      </c>
      <c r="G845" s="10">
        <v>28</v>
      </c>
      <c r="H845" s="10" t="s">
        <v>25</v>
      </c>
      <c r="I845" s="10" t="s">
        <v>89</v>
      </c>
      <c r="J845" s="10" t="s">
        <v>22</v>
      </c>
      <c r="K845" s="10" t="s">
        <v>23</v>
      </c>
      <c r="L845" s="10">
        <v>1620000</v>
      </c>
      <c r="M845" s="9" t="str">
        <f>+INDEX(index!$C$72:$C$79,MATCH(usda!$I845,index!$B$72:$B$79,0),1)</f>
        <v>Acres Harvested</v>
      </c>
    </row>
    <row r="846" spans="1:13" x14ac:dyDescent="0.2">
      <c r="A846" s="10" t="s">
        <v>17</v>
      </c>
      <c r="B846" s="10">
        <v>2019</v>
      </c>
      <c r="C846" s="10" t="s">
        <v>18</v>
      </c>
      <c r="D846" s="10"/>
      <c r="E846" s="10" t="s">
        <v>63</v>
      </c>
      <c r="F846" s="10" t="s">
        <v>43</v>
      </c>
      <c r="G846" s="10">
        <v>28</v>
      </c>
      <c r="H846" s="10" t="s">
        <v>25</v>
      </c>
      <c r="I846" s="10" t="s">
        <v>90</v>
      </c>
      <c r="J846" s="10" t="s">
        <v>22</v>
      </c>
      <c r="K846" s="10" t="s">
        <v>23</v>
      </c>
      <c r="L846" s="10">
        <v>1650000</v>
      </c>
      <c r="M846" s="9" t="str">
        <f>+INDEX(index!$C$72:$C$79,MATCH(usda!$I846,index!$B$72:$B$79,0),1)</f>
        <v>Acres Planted</v>
      </c>
    </row>
    <row r="847" spans="1:13" x14ac:dyDescent="0.2">
      <c r="A847" s="10" t="s">
        <v>17</v>
      </c>
      <c r="B847" s="10">
        <v>2019</v>
      </c>
      <c r="C847" s="10" t="s">
        <v>18</v>
      </c>
      <c r="D847" s="10"/>
      <c r="E847" s="10" t="s">
        <v>63</v>
      </c>
      <c r="F847" s="10" t="s">
        <v>44</v>
      </c>
      <c r="G847" s="10">
        <v>29</v>
      </c>
      <c r="H847" s="10" t="s">
        <v>20</v>
      </c>
      <c r="I847" s="10" t="s">
        <v>88</v>
      </c>
      <c r="J847" s="10" t="s">
        <v>22</v>
      </c>
      <c r="K847" s="10" t="s">
        <v>23</v>
      </c>
      <c r="L847" s="10">
        <v>3250000</v>
      </c>
      <c r="M847" s="9" t="str">
        <f>+INDEX(index!$C$72:$C$79,MATCH(usda!$I847,index!$B$72:$B$79,0),1)</f>
        <v>Acres Planted</v>
      </c>
    </row>
    <row r="848" spans="1:13" x14ac:dyDescent="0.2">
      <c r="A848" s="10" t="s">
        <v>17</v>
      </c>
      <c r="B848" s="10">
        <v>2019</v>
      </c>
      <c r="C848" s="10" t="s">
        <v>18</v>
      </c>
      <c r="D848" s="10"/>
      <c r="E848" s="10" t="s">
        <v>63</v>
      </c>
      <c r="F848" s="10" t="s">
        <v>44</v>
      </c>
      <c r="G848" s="10">
        <v>29</v>
      </c>
      <c r="H848" s="10" t="s">
        <v>25</v>
      </c>
      <c r="I848" s="10" t="s">
        <v>89</v>
      </c>
      <c r="J848" s="10" t="s">
        <v>22</v>
      </c>
      <c r="K848" s="10" t="s">
        <v>23</v>
      </c>
      <c r="L848" s="10">
        <v>5030000</v>
      </c>
      <c r="M848" s="9" t="str">
        <f>+INDEX(index!$C$72:$C$79,MATCH(usda!$I848,index!$B$72:$B$79,0),1)</f>
        <v>Acres Harvested</v>
      </c>
    </row>
    <row r="849" spans="1:13" x14ac:dyDescent="0.2">
      <c r="A849" s="10" t="s">
        <v>17</v>
      </c>
      <c r="B849" s="10">
        <v>2019</v>
      </c>
      <c r="C849" s="10" t="s">
        <v>18</v>
      </c>
      <c r="D849" s="10"/>
      <c r="E849" s="10" t="s">
        <v>63</v>
      </c>
      <c r="F849" s="10" t="s">
        <v>44</v>
      </c>
      <c r="G849" s="10">
        <v>29</v>
      </c>
      <c r="H849" s="10" t="s">
        <v>25</v>
      </c>
      <c r="I849" s="10" t="s">
        <v>90</v>
      </c>
      <c r="J849" s="10" t="s">
        <v>22</v>
      </c>
      <c r="K849" s="10" t="s">
        <v>23</v>
      </c>
      <c r="L849" s="10">
        <v>5100000</v>
      </c>
      <c r="M849" s="9" t="str">
        <f>+INDEX(index!$C$72:$C$79,MATCH(usda!$I849,index!$B$72:$B$79,0),1)</f>
        <v>Acres Planted</v>
      </c>
    </row>
    <row r="850" spans="1:13" x14ac:dyDescent="0.2">
      <c r="A850" s="10" t="s">
        <v>17</v>
      </c>
      <c r="B850" s="10">
        <v>2019</v>
      </c>
      <c r="C850" s="10" t="s">
        <v>18</v>
      </c>
      <c r="D850" s="10"/>
      <c r="E850" s="10" t="s">
        <v>63</v>
      </c>
      <c r="F850" s="10" t="s">
        <v>66</v>
      </c>
      <c r="G850" s="10">
        <v>30</v>
      </c>
      <c r="H850" s="10" t="s">
        <v>20</v>
      </c>
      <c r="I850" s="10" t="s">
        <v>88</v>
      </c>
      <c r="J850" s="10" t="s">
        <v>22</v>
      </c>
      <c r="K850" s="10" t="s">
        <v>23</v>
      </c>
      <c r="L850" s="10">
        <v>115000</v>
      </c>
      <c r="M850" s="9" t="str">
        <f>+INDEX(index!$C$72:$C$79,MATCH(usda!$I850,index!$B$72:$B$79,0),1)</f>
        <v>Acres Planted</v>
      </c>
    </row>
    <row r="851" spans="1:13" x14ac:dyDescent="0.2">
      <c r="A851" s="10" t="s">
        <v>17</v>
      </c>
      <c r="B851" s="10">
        <v>2019</v>
      </c>
      <c r="C851" s="10" t="s">
        <v>18</v>
      </c>
      <c r="D851" s="10"/>
      <c r="E851" s="10" t="s">
        <v>63</v>
      </c>
      <c r="F851" s="10" t="s">
        <v>45</v>
      </c>
      <c r="G851" s="10">
        <v>31</v>
      </c>
      <c r="H851" s="10" t="s">
        <v>20</v>
      </c>
      <c r="I851" s="10" t="s">
        <v>88</v>
      </c>
      <c r="J851" s="10" t="s">
        <v>22</v>
      </c>
      <c r="K851" s="10" t="s">
        <v>23</v>
      </c>
      <c r="L851" s="10">
        <v>10100000</v>
      </c>
      <c r="M851" s="9" t="str">
        <f>+INDEX(index!$C$72:$C$79,MATCH(usda!$I851,index!$B$72:$B$79,0),1)</f>
        <v>Acres Planted</v>
      </c>
    </row>
    <row r="852" spans="1:13" x14ac:dyDescent="0.2">
      <c r="A852" s="10" t="s">
        <v>17</v>
      </c>
      <c r="B852" s="10">
        <v>2019</v>
      </c>
      <c r="C852" s="10" t="s">
        <v>18</v>
      </c>
      <c r="D852" s="10"/>
      <c r="E852" s="10" t="s">
        <v>63</v>
      </c>
      <c r="F852" s="10" t="s">
        <v>45</v>
      </c>
      <c r="G852" s="10">
        <v>31</v>
      </c>
      <c r="H852" s="10" t="s">
        <v>25</v>
      </c>
      <c r="I852" s="10" t="s">
        <v>89</v>
      </c>
      <c r="J852" s="10" t="s">
        <v>22</v>
      </c>
      <c r="K852" s="10" t="s">
        <v>23</v>
      </c>
      <c r="L852" s="10">
        <v>4950000</v>
      </c>
      <c r="M852" s="9" t="str">
        <f>+INDEX(index!$C$72:$C$79,MATCH(usda!$I852,index!$B$72:$B$79,0),1)</f>
        <v>Acres Harvested</v>
      </c>
    </row>
    <row r="853" spans="1:13" x14ac:dyDescent="0.2">
      <c r="A853" s="10" t="s">
        <v>17</v>
      </c>
      <c r="B853" s="10">
        <v>2019</v>
      </c>
      <c r="C853" s="10" t="s">
        <v>18</v>
      </c>
      <c r="D853" s="10"/>
      <c r="E853" s="10" t="s">
        <v>63</v>
      </c>
      <c r="F853" s="10" t="s">
        <v>45</v>
      </c>
      <c r="G853" s="10">
        <v>31</v>
      </c>
      <c r="H853" s="10" t="s">
        <v>25</v>
      </c>
      <c r="I853" s="10" t="s">
        <v>90</v>
      </c>
      <c r="J853" s="10" t="s">
        <v>22</v>
      </c>
      <c r="K853" s="10" t="s">
        <v>23</v>
      </c>
      <c r="L853" s="10">
        <v>5000000</v>
      </c>
      <c r="M853" s="9" t="str">
        <f>+INDEX(index!$C$72:$C$79,MATCH(usda!$I853,index!$B$72:$B$79,0),1)</f>
        <v>Acres Planted</v>
      </c>
    </row>
    <row r="854" spans="1:13" x14ac:dyDescent="0.2">
      <c r="A854" s="10" t="s">
        <v>17</v>
      </c>
      <c r="B854" s="10">
        <v>2019</v>
      </c>
      <c r="C854" s="10" t="s">
        <v>18</v>
      </c>
      <c r="D854" s="10"/>
      <c r="E854" s="10" t="s">
        <v>63</v>
      </c>
      <c r="F854" s="10" t="s">
        <v>75</v>
      </c>
      <c r="G854" s="10">
        <v>32</v>
      </c>
      <c r="H854" s="10" t="s">
        <v>20</v>
      </c>
      <c r="I854" s="10" t="s">
        <v>88</v>
      </c>
      <c r="J854" s="10" t="s">
        <v>22</v>
      </c>
      <c r="K854" s="10" t="s">
        <v>23</v>
      </c>
      <c r="L854" s="10">
        <v>14000</v>
      </c>
      <c r="M854" s="9" t="str">
        <f>+INDEX(index!$C$72:$C$79,MATCH(usda!$I854,index!$B$72:$B$79,0),1)</f>
        <v>Acres Planted</v>
      </c>
    </row>
    <row r="855" spans="1:13" x14ac:dyDescent="0.2">
      <c r="A855" s="10" t="s">
        <v>17</v>
      </c>
      <c r="B855" s="10">
        <v>2019</v>
      </c>
      <c r="C855" s="10" t="s">
        <v>18</v>
      </c>
      <c r="D855" s="10"/>
      <c r="E855" s="10" t="s">
        <v>63</v>
      </c>
      <c r="F855" s="10" t="s">
        <v>76</v>
      </c>
      <c r="G855" s="10">
        <v>33</v>
      </c>
      <c r="H855" s="10" t="s">
        <v>20</v>
      </c>
      <c r="I855" s="10" t="s">
        <v>88</v>
      </c>
      <c r="J855" s="10" t="s">
        <v>22</v>
      </c>
      <c r="K855" s="10" t="s">
        <v>23</v>
      </c>
      <c r="L855" s="10">
        <v>13000</v>
      </c>
      <c r="M855" s="9" t="str">
        <f>+INDEX(index!$C$72:$C$79,MATCH(usda!$I855,index!$B$72:$B$79,0),1)</f>
        <v>Acres Planted</v>
      </c>
    </row>
    <row r="856" spans="1:13" x14ac:dyDescent="0.2">
      <c r="A856" s="10" t="s">
        <v>17</v>
      </c>
      <c r="B856" s="10">
        <v>2019</v>
      </c>
      <c r="C856" s="10" t="s">
        <v>18</v>
      </c>
      <c r="D856" s="10"/>
      <c r="E856" s="10" t="s">
        <v>63</v>
      </c>
      <c r="F856" s="10" t="s">
        <v>46</v>
      </c>
      <c r="G856" s="10">
        <v>34</v>
      </c>
      <c r="H856" s="10" t="s">
        <v>20</v>
      </c>
      <c r="I856" s="10" t="s">
        <v>88</v>
      </c>
      <c r="J856" s="10" t="s">
        <v>22</v>
      </c>
      <c r="K856" s="10" t="s">
        <v>23</v>
      </c>
      <c r="L856" s="10">
        <v>77000</v>
      </c>
      <c r="M856" s="9" t="str">
        <f>+INDEX(index!$C$72:$C$79,MATCH(usda!$I856,index!$B$72:$B$79,0),1)</f>
        <v>Acres Planted</v>
      </c>
    </row>
    <row r="857" spans="1:13" x14ac:dyDescent="0.2">
      <c r="A857" s="10" t="s">
        <v>17</v>
      </c>
      <c r="B857" s="10">
        <v>2019</v>
      </c>
      <c r="C857" s="10" t="s">
        <v>18</v>
      </c>
      <c r="D857" s="10"/>
      <c r="E857" s="10" t="s">
        <v>63</v>
      </c>
      <c r="F857" s="10" t="s">
        <v>46</v>
      </c>
      <c r="G857" s="10">
        <v>34</v>
      </c>
      <c r="H857" s="10" t="s">
        <v>25</v>
      </c>
      <c r="I857" s="10" t="s">
        <v>89</v>
      </c>
      <c r="J857" s="10" t="s">
        <v>22</v>
      </c>
      <c r="K857" s="10" t="s">
        <v>23</v>
      </c>
      <c r="L857" s="10">
        <v>95000</v>
      </c>
      <c r="M857" s="9" t="str">
        <f>+INDEX(index!$C$72:$C$79,MATCH(usda!$I857,index!$B$72:$B$79,0),1)</f>
        <v>Acres Harvested</v>
      </c>
    </row>
    <row r="858" spans="1:13" x14ac:dyDescent="0.2">
      <c r="A858" s="10" t="s">
        <v>17</v>
      </c>
      <c r="B858" s="10">
        <v>2019</v>
      </c>
      <c r="C858" s="10" t="s">
        <v>18</v>
      </c>
      <c r="D858" s="10"/>
      <c r="E858" s="10" t="s">
        <v>63</v>
      </c>
      <c r="F858" s="10" t="s">
        <v>46</v>
      </c>
      <c r="G858" s="10">
        <v>34</v>
      </c>
      <c r="H858" s="10" t="s">
        <v>25</v>
      </c>
      <c r="I858" s="10" t="s">
        <v>90</v>
      </c>
      <c r="J858" s="10" t="s">
        <v>22</v>
      </c>
      <c r="K858" s="10" t="s">
        <v>23</v>
      </c>
      <c r="L858" s="10">
        <v>97000</v>
      </c>
      <c r="M858" s="9" t="str">
        <f>+INDEX(index!$C$72:$C$79,MATCH(usda!$I858,index!$B$72:$B$79,0),1)</f>
        <v>Acres Planted</v>
      </c>
    </row>
    <row r="859" spans="1:13" x14ac:dyDescent="0.2">
      <c r="A859" s="10" t="s">
        <v>17</v>
      </c>
      <c r="B859" s="10">
        <v>2019</v>
      </c>
      <c r="C859" s="10" t="s">
        <v>18</v>
      </c>
      <c r="D859" s="10"/>
      <c r="E859" s="10" t="s">
        <v>63</v>
      </c>
      <c r="F859" s="10" t="s">
        <v>67</v>
      </c>
      <c r="G859" s="10">
        <v>35</v>
      </c>
      <c r="H859" s="10" t="s">
        <v>20</v>
      </c>
      <c r="I859" s="10" t="s">
        <v>88</v>
      </c>
      <c r="J859" s="10" t="s">
        <v>22</v>
      </c>
      <c r="K859" s="10" t="s">
        <v>23</v>
      </c>
      <c r="L859" s="10">
        <v>140000</v>
      </c>
      <c r="M859" s="9" t="str">
        <f>+INDEX(index!$C$72:$C$79,MATCH(usda!$I859,index!$B$72:$B$79,0),1)</f>
        <v>Acres Planted</v>
      </c>
    </row>
    <row r="860" spans="1:13" x14ac:dyDescent="0.2">
      <c r="A860" s="10" t="s">
        <v>17</v>
      </c>
      <c r="B860" s="10">
        <v>2019</v>
      </c>
      <c r="C860" s="10" t="s">
        <v>18</v>
      </c>
      <c r="D860" s="10"/>
      <c r="E860" s="10" t="s">
        <v>63</v>
      </c>
      <c r="F860" s="10" t="s">
        <v>47</v>
      </c>
      <c r="G860" s="10">
        <v>36</v>
      </c>
      <c r="H860" s="10" t="s">
        <v>20</v>
      </c>
      <c r="I860" s="10" t="s">
        <v>88</v>
      </c>
      <c r="J860" s="10" t="s">
        <v>22</v>
      </c>
      <c r="K860" s="10" t="s">
        <v>23</v>
      </c>
      <c r="L860" s="10">
        <v>1010000</v>
      </c>
      <c r="M860" s="9" t="str">
        <f>+INDEX(index!$C$72:$C$79,MATCH(usda!$I860,index!$B$72:$B$79,0),1)</f>
        <v>Acres Planted</v>
      </c>
    </row>
    <row r="861" spans="1:13" x14ac:dyDescent="0.2">
      <c r="A861" s="10" t="s">
        <v>17</v>
      </c>
      <c r="B861" s="10">
        <v>2019</v>
      </c>
      <c r="C861" s="10" t="s">
        <v>18</v>
      </c>
      <c r="D861" s="10"/>
      <c r="E861" s="10" t="s">
        <v>63</v>
      </c>
      <c r="F861" s="10" t="s">
        <v>47</v>
      </c>
      <c r="G861" s="10">
        <v>36</v>
      </c>
      <c r="H861" s="10" t="s">
        <v>25</v>
      </c>
      <c r="I861" s="10" t="s">
        <v>89</v>
      </c>
      <c r="J861" s="10" t="s">
        <v>22</v>
      </c>
      <c r="K861" s="10" t="s">
        <v>23</v>
      </c>
      <c r="L861" s="10">
        <v>230000</v>
      </c>
      <c r="M861" s="9" t="str">
        <f>+INDEX(index!$C$72:$C$79,MATCH(usda!$I861,index!$B$72:$B$79,0),1)</f>
        <v>Acres Harvested</v>
      </c>
    </row>
    <row r="862" spans="1:13" x14ac:dyDescent="0.2">
      <c r="A862" s="10" t="s">
        <v>17</v>
      </c>
      <c r="B862" s="10">
        <v>2019</v>
      </c>
      <c r="C862" s="10" t="s">
        <v>18</v>
      </c>
      <c r="D862" s="10"/>
      <c r="E862" s="10" t="s">
        <v>63</v>
      </c>
      <c r="F862" s="10" t="s">
        <v>47</v>
      </c>
      <c r="G862" s="10">
        <v>36</v>
      </c>
      <c r="H862" s="10" t="s">
        <v>25</v>
      </c>
      <c r="I862" s="10" t="s">
        <v>90</v>
      </c>
      <c r="J862" s="10" t="s">
        <v>22</v>
      </c>
      <c r="K862" s="10" t="s">
        <v>23</v>
      </c>
      <c r="L862" s="10">
        <v>235000</v>
      </c>
      <c r="M862" s="9" t="str">
        <f>+INDEX(index!$C$72:$C$79,MATCH(usda!$I862,index!$B$72:$B$79,0),1)</f>
        <v>Acres Planted</v>
      </c>
    </row>
    <row r="863" spans="1:13" x14ac:dyDescent="0.2">
      <c r="A863" s="10" t="s">
        <v>17</v>
      </c>
      <c r="B863" s="10">
        <v>2019</v>
      </c>
      <c r="C863" s="10" t="s">
        <v>18</v>
      </c>
      <c r="D863" s="10"/>
      <c r="E863" s="10" t="s">
        <v>63</v>
      </c>
      <c r="F863" s="10" t="s">
        <v>48</v>
      </c>
      <c r="G863" s="10">
        <v>37</v>
      </c>
      <c r="H863" s="10" t="s">
        <v>20</v>
      </c>
      <c r="I863" s="10" t="s">
        <v>88</v>
      </c>
      <c r="J863" s="10" t="s">
        <v>22</v>
      </c>
      <c r="K863" s="10" t="s">
        <v>23</v>
      </c>
      <c r="L863" s="10">
        <v>990000</v>
      </c>
      <c r="M863" s="9" t="str">
        <f>+INDEX(index!$C$72:$C$79,MATCH(usda!$I863,index!$B$72:$B$79,0),1)</f>
        <v>Acres Planted</v>
      </c>
    </row>
    <row r="864" spans="1:13" x14ac:dyDescent="0.2">
      <c r="A864" s="10" t="s">
        <v>17</v>
      </c>
      <c r="B864" s="10">
        <v>2019</v>
      </c>
      <c r="C864" s="10" t="s">
        <v>18</v>
      </c>
      <c r="D864" s="10"/>
      <c r="E864" s="10" t="s">
        <v>63</v>
      </c>
      <c r="F864" s="10" t="s">
        <v>48</v>
      </c>
      <c r="G864" s="10">
        <v>37</v>
      </c>
      <c r="H864" s="10" t="s">
        <v>25</v>
      </c>
      <c r="I864" s="10" t="s">
        <v>89</v>
      </c>
      <c r="J864" s="10" t="s">
        <v>22</v>
      </c>
      <c r="K864" s="10" t="s">
        <v>23</v>
      </c>
      <c r="L864" s="10">
        <v>1530000</v>
      </c>
      <c r="M864" s="9" t="str">
        <f>+INDEX(index!$C$72:$C$79,MATCH(usda!$I864,index!$B$72:$B$79,0),1)</f>
        <v>Acres Harvested</v>
      </c>
    </row>
    <row r="865" spans="1:13" x14ac:dyDescent="0.2">
      <c r="A865" s="10" t="s">
        <v>17</v>
      </c>
      <c r="B865" s="10">
        <v>2019</v>
      </c>
      <c r="C865" s="10" t="s">
        <v>18</v>
      </c>
      <c r="D865" s="10"/>
      <c r="E865" s="10" t="s">
        <v>63</v>
      </c>
      <c r="F865" s="10" t="s">
        <v>48</v>
      </c>
      <c r="G865" s="10">
        <v>37</v>
      </c>
      <c r="H865" s="10" t="s">
        <v>25</v>
      </c>
      <c r="I865" s="10" t="s">
        <v>90</v>
      </c>
      <c r="J865" s="10" t="s">
        <v>22</v>
      </c>
      <c r="K865" s="10" t="s">
        <v>23</v>
      </c>
      <c r="L865" s="10">
        <v>1550000</v>
      </c>
      <c r="M865" s="9" t="str">
        <f>+INDEX(index!$C$72:$C$79,MATCH(usda!$I865,index!$B$72:$B$79,0),1)</f>
        <v>Acres Planted</v>
      </c>
    </row>
    <row r="866" spans="1:13" x14ac:dyDescent="0.2">
      <c r="A866" s="10" t="s">
        <v>17</v>
      </c>
      <c r="B866" s="10">
        <v>2019</v>
      </c>
      <c r="C866" s="10" t="s">
        <v>18</v>
      </c>
      <c r="D866" s="10"/>
      <c r="E866" s="10" t="s">
        <v>63</v>
      </c>
      <c r="F866" s="10" t="s">
        <v>49</v>
      </c>
      <c r="G866" s="10">
        <v>38</v>
      </c>
      <c r="H866" s="10" t="s">
        <v>20</v>
      </c>
      <c r="I866" s="10" t="s">
        <v>88</v>
      </c>
      <c r="J866" s="10" t="s">
        <v>22</v>
      </c>
      <c r="K866" s="10" t="s">
        <v>23</v>
      </c>
      <c r="L866" s="10">
        <v>3550000</v>
      </c>
      <c r="M866" s="9" t="str">
        <f>+INDEX(index!$C$72:$C$79,MATCH(usda!$I866,index!$B$72:$B$79,0),1)</f>
        <v>Acres Planted</v>
      </c>
    </row>
    <row r="867" spans="1:13" x14ac:dyDescent="0.2">
      <c r="A867" s="10" t="s">
        <v>17</v>
      </c>
      <c r="B867" s="10">
        <v>2019</v>
      </c>
      <c r="C867" s="10" t="s">
        <v>18</v>
      </c>
      <c r="D867" s="10"/>
      <c r="E867" s="10" t="s">
        <v>63</v>
      </c>
      <c r="F867" s="10" t="s">
        <v>49</v>
      </c>
      <c r="G867" s="10">
        <v>38</v>
      </c>
      <c r="H867" s="10" t="s">
        <v>25</v>
      </c>
      <c r="I867" s="10" t="s">
        <v>89</v>
      </c>
      <c r="J867" s="10" t="s">
        <v>22</v>
      </c>
      <c r="K867" s="10" t="s">
        <v>23</v>
      </c>
      <c r="L867" s="10">
        <v>5550000</v>
      </c>
      <c r="M867" s="9" t="str">
        <f>+INDEX(index!$C$72:$C$79,MATCH(usda!$I867,index!$B$72:$B$79,0),1)</f>
        <v>Acres Harvested</v>
      </c>
    </row>
    <row r="868" spans="1:13" x14ac:dyDescent="0.2">
      <c r="A868" s="10" t="s">
        <v>17</v>
      </c>
      <c r="B868" s="10">
        <v>2019</v>
      </c>
      <c r="C868" s="10" t="s">
        <v>18</v>
      </c>
      <c r="D868" s="10"/>
      <c r="E868" s="10" t="s">
        <v>63</v>
      </c>
      <c r="F868" s="10" t="s">
        <v>49</v>
      </c>
      <c r="G868" s="10">
        <v>38</v>
      </c>
      <c r="H868" s="10" t="s">
        <v>25</v>
      </c>
      <c r="I868" s="10" t="s">
        <v>90</v>
      </c>
      <c r="J868" s="10" t="s">
        <v>22</v>
      </c>
      <c r="K868" s="10" t="s">
        <v>23</v>
      </c>
      <c r="L868" s="10">
        <v>5600000</v>
      </c>
      <c r="M868" s="9" t="str">
        <f>+INDEX(index!$C$72:$C$79,MATCH(usda!$I868,index!$B$72:$B$79,0),1)</f>
        <v>Acres Planted</v>
      </c>
    </row>
    <row r="869" spans="1:13" x14ac:dyDescent="0.2">
      <c r="A869" s="10" t="s">
        <v>17</v>
      </c>
      <c r="B869" s="10">
        <v>2019</v>
      </c>
      <c r="C869" s="10" t="s">
        <v>18</v>
      </c>
      <c r="D869" s="10"/>
      <c r="E869" s="10" t="s">
        <v>63</v>
      </c>
      <c r="F869" s="10" t="s">
        <v>50</v>
      </c>
      <c r="G869" s="10">
        <v>39</v>
      </c>
      <c r="H869" s="10" t="s">
        <v>20</v>
      </c>
      <c r="I869" s="10" t="s">
        <v>88</v>
      </c>
      <c r="J869" s="10" t="s">
        <v>22</v>
      </c>
      <c r="K869" s="10" t="s">
        <v>23</v>
      </c>
      <c r="L869" s="10">
        <v>2800000</v>
      </c>
      <c r="M869" s="9" t="str">
        <f>+INDEX(index!$C$72:$C$79,MATCH(usda!$I869,index!$B$72:$B$79,0),1)</f>
        <v>Acres Planted</v>
      </c>
    </row>
    <row r="870" spans="1:13" x14ac:dyDescent="0.2">
      <c r="A870" s="10" t="s">
        <v>17</v>
      </c>
      <c r="B870" s="10">
        <v>2019</v>
      </c>
      <c r="C870" s="10" t="s">
        <v>18</v>
      </c>
      <c r="D870" s="10"/>
      <c r="E870" s="10" t="s">
        <v>63</v>
      </c>
      <c r="F870" s="10" t="s">
        <v>50</v>
      </c>
      <c r="G870" s="10">
        <v>39</v>
      </c>
      <c r="H870" s="10" t="s">
        <v>25</v>
      </c>
      <c r="I870" s="10" t="s">
        <v>89</v>
      </c>
      <c r="J870" s="10" t="s">
        <v>22</v>
      </c>
      <c r="K870" s="10" t="s">
        <v>23</v>
      </c>
      <c r="L870" s="10">
        <v>4270000</v>
      </c>
      <c r="M870" s="9" t="str">
        <f>+INDEX(index!$C$72:$C$79,MATCH(usda!$I870,index!$B$72:$B$79,0),1)</f>
        <v>Acres Harvested</v>
      </c>
    </row>
    <row r="871" spans="1:13" x14ac:dyDescent="0.2">
      <c r="A871" s="10" t="s">
        <v>17</v>
      </c>
      <c r="B871" s="10">
        <v>2019</v>
      </c>
      <c r="C871" s="10" t="s">
        <v>18</v>
      </c>
      <c r="D871" s="10"/>
      <c r="E871" s="10" t="s">
        <v>63</v>
      </c>
      <c r="F871" s="10" t="s">
        <v>50</v>
      </c>
      <c r="G871" s="10">
        <v>39</v>
      </c>
      <c r="H871" s="10" t="s">
        <v>25</v>
      </c>
      <c r="I871" s="10" t="s">
        <v>90</v>
      </c>
      <c r="J871" s="10" t="s">
        <v>22</v>
      </c>
      <c r="K871" s="10" t="s">
        <v>23</v>
      </c>
      <c r="L871" s="10">
        <v>4300000</v>
      </c>
      <c r="M871" s="9" t="str">
        <f>+INDEX(index!$C$72:$C$79,MATCH(usda!$I871,index!$B$72:$B$79,0),1)</f>
        <v>Acres Planted</v>
      </c>
    </row>
    <row r="872" spans="1:13" x14ac:dyDescent="0.2">
      <c r="A872" s="10" t="s">
        <v>17</v>
      </c>
      <c r="B872" s="10">
        <v>2019</v>
      </c>
      <c r="C872" s="10" t="s">
        <v>18</v>
      </c>
      <c r="D872" s="10"/>
      <c r="E872" s="10" t="s">
        <v>63</v>
      </c>
      <c r="F872" s="10" t="s">
        <v>51</v>
      </c>
      <c r="G872" s="10">
        <v>40</v>
      </c>
      <c r="H872" s="10" t="s">
        <v>20</v>
      </c>
      <c r="I872" s="10" t="s">
        <v>88</v>
      </c>
      <c r="J872" s="10" t="s">
        <v>22</v>
      </c>
      <c r="K872" s="10" t="s">
        <v>23</v>
      </c>
      <c r="L872" s="10">
        <v>370000</v>
      </c>
      <c r="M872" s="9" t="str">
        <f>+INDEX(index!$C$72:$C$79,MATCH(usda!$I872,index!$B$72:$B$79,0),1)</f>
        <v>Acres Planted</v>
      </c>
    </row>
    <row r="873" spans="1:13" x14ac:dyDescent="0.2">
      <c r="A873" s="10" t="s">
        <v>17</v>
      </c>
      <c r="B873" s="10">
        <v>2019</v>
      </c>
      <c r="C873" s="10" t="s">
        <v>18</v>
      </c>
      <c r="D873" s="10"/>
      <c r="E873" s="10" t="s">
        <v>63</v>
      </c>
      <c r="F873" s="10" t="s">
        <v>51</v>
      </c>
      <c r="G873" s="10">
        <v>40</v>
      </c>
      <c r="H873" s="10" t="s">
        <v>25</v>
      </c>
      <c r="I873" s="10" t="s">
        <v>89</v>
      </c>
      <c r="J873" s="10" t="s">
        <v>22</v>
      </c>
      <c r="K873" s="10" t="s">
        <v>23</v>
      </c>
      <c r="L873" s="10">
        <v>440000</v>
      </c>
      <c r="M873" s="9" t="str">
        <f>+INDEX(index!$C$72:$C$79,MATCH(usda!$I873,index!$B$72:$B$79,0),1)</f>
        <v>Acres Harvested</v>
      </c>
    </row>
    <row r="874" spans="1:13" x14ac:dyDescent="0.2">
      <c r="A874" s="10" t="s">
        <v>17</v>
      </c>
      <c r="B874" s="10">
        <v>2019</v>
      </c>
      <c r="C874" s="10" t="s">
        <v>18</v>
      </c>
      <c r="D874" s="10"/>
      <c r="E874" s="10" t="s">
        <v>63</v>
      </c>
      <c r="F874" s="10" t="s">
        <v>51</v>
      </c>
      <c r="G874" s="10">
        <v>40</v>
      </c>
      <c r="H874" s="10" t="s">
        <v>25</v>
      </c>
      <c r="I874" s="10" t="s">
        <v>90</v>
      </c>
      <c r="J874" s="10" t="s">
        <v>22</v>
      </c>
      <c r="K874" s="10" t="s">
        <v>23</v>
      </c>
      <c r="L874" s="10">
        <v>460000</v>
      </c>
      <c r="M874" s="9" t="str">
        <f>+INDEX(index!$C$72:$C$79,MATCH(usda!$I874,index!$B$72:$B$79,0),1)</f>
        <v>Acres Planted</v>
      </c>
    </row>
    <row r="875" spans="1:13" x14ac:dyDescent="0.2">
      <c r="A875" s="10" t="s">
        <v>17</v>
      </c>
      <c r="B875" s="10">
        <v>2019</v>
      </c>
      <c r="C875" s="10" t="s">
        <v>18</v>
      </c>
      <c r="D875" s="10"/>
      <c r="E875" s="10" t="s">
        <v>63</v>
      </c>
      <c r="F875" s="10" t="s">
        <v>68</v>
      </c>
      <c r="G875" s="10">
        <v>41</v>
      </c>
      <c r="H875" s="10" t="s">
        <v>20</v>
      </c>
      <c r="I875" s="10" t="s">
        <v>88</v>
      </c>
      <c r="J875" s="10" t="s">
        <v>22</v>
      </c>
      <c r="K875" s="10" t="s">
        <v>23</v>
      </c>
      <c r="L875" s="10">
        <v>80000</v>
      </c>
      <c r="M875" s="9" t="str">
        <f>+INDEX(index!$C$72:$C$79,MATCH(usda!$I875,index!$B$72:$B$79,0),1)</f>
        <v>Acres Planted</v>
      </c>
    </row>
    <row r="876" spans="1:13" x14ac:dyDescent="0.2">
      <c r="A876" s="10" t="s">
        <v>17</v>
      </c>
      <c r="B876" s="10">
        <v>2019</v>
      </c>
      <c r="C876" s="10" t="s">
        <v>18</v>
      </c>
      <c r="D876" s="10"/>
      <c r="E876" s="10" t="s">
        <v>63</v>
      </c>
      <c r="F876" s="10" t="s">
        <v>69</v>
      </c>
      <c r="G876" s="10"/>
      <c r="H876" s="10" t="s">
        <v>25</v>
      </c>
      <c r="I876" s="10" t="s">
        <v>89</v>
      </c>
      <c r="J876" s="10" t="s">
        <v>22</v>
      </c>
      <c r="K876" s="10" t="s">
        <v>23</v>
      </c>
      <c r="L876" s="10">
        <v>0</v>
      </c>
      <c r="M876" s="9" t="str">
        <f>+INDEX(index!$C$72:$C$79,MATCH(usda!$I876,index!$B$72:$B$79,0),1)</f>
        <v>Acres Harvested</v>
      </c>
    </row>
    <row r="877" spans="1:13" x14ac:dyDescent="0.2">
      <c r="A877" s="10" t="s">
        <v>17</v>
      </c>
      <c r="B877" s="10">
        <v>2019</v>
      </c>
      <c r="C877" s="10" t="s">
        <v>18</v>
      </c>
      <c r="D877" s="10"/>
      <c r="E877" s="10" t="s">
        <v>63</v>
      </c>
      <c r="F877" s="10" t="s">
        <v>69</v>
      </c>
      <c r="G877" s="10"/>
      <c r="H877" s="10" t="s">
        <v>25</v>
      </c>
      <c r="I877" s="10" t="s">
        <v>90</v>
      </c>
      <c r="J877" s="10" t="s">
        <v>22</v>
      </c>
      <c r="K877" s="10" t="s">
        <v>23</v>
      </c>
      <c r="L877" s="10">
        <v>0</v>
      </c>
      <c r="M877" s="9" t="str">
        <f>+INDEX(index!$C$72:$C$79,MATCH(usda!$I877,index!$B$72:$B$79,0),1)</f>
        <v>Acres Planted</v>
      </c>
    </row>
    <row r="878" spans="1:13" x14ac:dyDescent="0.2">
      <c r="A878" s="10" t="s">
        <v>17</v>
      </c>
      <c r="B878" s="10">
        <v>2019</v>
      </c>
      <c r="C878" s="10" t="s">
        <v>18</v>
      </c>
      <c r="D878" s="10"/>
      <c r="E878" s="10" t="s">
        <v>63</v>
      </c>
      <c r="F878" s="10" t="s">
        <v>52</v>
      </c>
      <c r="G878" s="10">
        <v>42</v>
      </c>
      <c r="H878" s="10" t="s">
        <v>20</v>
      </c>
      <c r="I878" s="10" t="s">
        <v>88</v>
      </c>
      <c r="J878" s="10" t="s">
        <v>22</v>
      </c>
      <c r="K878" s="10" t="s">
        <v>23</v>
      </c>
      <c r="L878" s="10">
        <v>1400000</v>
      </c>
      <c r="M878" s="9" t="str">
        <f>+INDEX(index!$C$72:$C$79,MATCH(usda!$I878,index!$B$72:$B$79,0),1)</f>
        <v>Acres Planted</v>
      </c>
    </row>
    <row r="879" spans="1:13" x14ac:dyDescent="0.2">
      <c r="A879" s="10" t="s">
        <v>17</v>
      </c>
      <c r="B879" s="10">
        <v>2019</v>
      </c>
      <c r="C879" s="10" t="s">
        <v>18</v>
      </c>
      <c r="D879" s="10"/>
      <c r="E879" s="10" t="s">
        <v>63</v>
      </c>
      <c r="F879" s="10" t="s">
        <v>52</v>
      </c>
      <c r="G879" s="10">
        <v>42</v>
      </c>
      <c r="H879" s="10" t="s">
        <v>25</v>
      </c>
      <c r="I879" s="10" t="s">
        <v>89</v>
      </c>
      <c r="J879" s="10" t="s">
        <v>22</v>
      </c>
      <c r="K879" s="10" t="s">
        <v>23</v>
      </c>
      <c r="L879" s="10">
        <v>625000</v>
      </c>
      <c r="M879" s="9" t="str">
        <f>+INDEX(index!$C$72:$C$79,MATCH(usda!$I879,index!$B$72:$B$79,0),1)</f>
        <v>Acres Harvested</v>
      </c>
    </row>
    <row r="880" spans="1:13" x14ac:dyDescent="0.2">
      <c r="A880" s="10" t="s">
        <v>17</v>
      </c>
      <c r="B880" s="10">
        <v>2019</v>
      </c>
      <c r="C880" s="10" t="s">
        <v>18</v>
      </c>
      <c r="D880" s="10"/>
      <c r="E880" s="10" t="s">
        <v>63</v>
      </c>
      <c r="F880" s="10" t="s">
        <v>52</v>
      </c>
      <c r="G880" s="10">
        <v>42</v>
      </c>
      <c r="H880" s="10" t="s">
        <v>25</v>
      </c>
      <c r="I880" s="10" t="s">
        <v>90</v>
      </c>
      <c r="J880" s="10" t="s">
        <v>22</v>
      </c>
      <c r="K880" s="10" t="s">
        <v>23</v>
      </c>
      <c r="L880" s="10">
        <v>630000</v>
      </c>
      <c r="M880" s="9" t="str">
        <f>+INDEX(index!$C$72:$C$79,MATCH(usda!$I880,index!$B$72:$B$79,0),1)</f>
        <v>Acres Planted</v>
      </c>
    </row>
    <row r="881" spans="1:13" x14ac:dyDescent="0.2">
      <c r="A881" s="10" t="s">
        <v>17</v>
      </c>
      <c r="B881" s="10">
        <v>2019</v>
      </c>
      <c r="C881" s="10" t="s">
        <v>18</v>
      </c>
      <c r="D881" s="10"/>
      <c r="E881" s="10" t="s">
        <v>63</v>
      </c>
      <c r="F881" s="10" t="s">
        <v>77</v>
      </c>
      <c r="G881" s="10">
        <v>44</v>
      </c>
      <c r="H881" s="10" t="s">
        <v>20</v>
      </c>
      <c r="I881" s="10" t="s">
        <v>88</v>
      </c>
      <c r="J881" s="10" t="s">
        <v>22</v>
      </c>
      <c r="K881" s="10" t="s">
        <v>23</v>
      </c>
      <c r="L881" s="10">
        <v>2000</v>
      </c>
      <c r="M881" s="9" t="str">
        <f>+INDEX(index!$C$72:$C$79,MATCH(usda!$I881,index!$B$72:$B$79,0),1)</f>
        <v>Acres Planted</v>
      </c>
    </row>
    <row r="882" spans="1:13" x14ac:dyDescent="0.2">
      <c r="A882" s="10" t="s">
        <v>17</v>
      </c>
      <c r="B882" s="10">
        <v>2019</v>
      </c>
      <c r="C882" s="10" t="s">
        <v>18</v>
      </c>
      <c r="D882" s="10"/>
      <c r="E882" s="10" t="s">
        <v>63</v>
      </c>
      <c r="F882" s="10" t="s">
        <v>53</v>
      </c>
      <c r="G882" s="10">
        <v>45</v>
      </c>
      <c r="H882" s="10" t="s">
        <v>20</v>
      </c>
      <c r="I882" s="10" t="s">
        <v>88</v>
      </c>
      <c r="J882" s="10" t="s">
        <v>22</v>
      </c>
      <c r="K882" s="10" t="s">
        <v>23</v>
      </c>
      <c r="L882" s="10">
        <v>380000</v>
      </c>
      <c r="M882" s="9" t="str">
        <f>+INDEX(index!$C$72:$C$79,MATCH(usda!$I882,index!$B$72:$B$79,0),1)</f>
        <v>Acres Planted</v>
      </c>
    </row>
    <row r="883" spans="1:13" x14ac:dyDescent="0.2">
      <c r="A883" s="10" t="s">
        <v>17</v>
      </c>
      <c r="B883" s="10">
        <v>2019</v>
      </c>
      <c r="C883" s="10" t="s">
        <v>18</v>
      </c>
      <c r="D883" s="10"/>
      <c r="E883" s="10" t="s">
        <v>63</v>
      </c>
      <c r="F883" s="10" t="s">
        <v>53</v>
      </c>
      <c r="G883" s="10">
        <v>45</v>
      </c>
      <c r="H883" s="10" t="s">
        <v>25</v>
      </c>
      <c r="I883" s="10" t="s">
        <v>89</v>
      </c>
      <c r="J883" s="10" t="s">
        <v>22</v>
      </c>
      <c r="K883" s="10" t="s">
        <v>23</v>
      </c>
      <c r="L883" s="10">
        <v>330000</v>
      </c>
      <c r="M883" s="9" t="str">
        <f>+INDEX(index!$C$72:$C$79,MATCH(usda!$I883,index!$B$72:$B$79,0),1)</f>
        <v>Acres Harvested</v>
      </c>
    </row>
    <row r="884" spans="1:13" x14ac:dyDescent="0.2">
      <c r="A884" s="10" t="s">
        <v>17</v>
      </c>
      <c r="B884" s="10">
        <v>2019</v>
      </c>
      <c r="C884" s="10" t="s">
        <v>18</v>
      </c>
      <c r="D884" s="10"/>
      <c r="E884" s="10" t="s">
        <v>63</v>
      </c>
      <c r="F884" s="10" t="s">
        <v>53</v>
      </c>
      <c r="G884" s="10">
        <v>45</v>
      </c>
      <c r="H884" s="10" t="s">
        <v>25</v>
      </c>
      <c r="I884" s="10" t="s">
        <v>90</v>
      </c>
      <c r="J884" s="10" t="s">
        <v>22</v>
      </c>
      <c r="K884" s="10" t="s">
        <v>23</v>
      </c>
      <c r="L884" s="10">
        <v>340000</v>
      </c>
      <c r="M884" s="9" t="str">
        <f>+INDEX(index!$C$72:$C$79,MATCH(usda!$I884,index!$B$72:$B$79,0),1)</f>
        <v>Acres Planted</v>
      </c>
    </row>
    <row r="885" spans="1:13" x14ac:dyDescent="0.2">
      <c r="A885" s="10" t="s">
        <v>17</v>
      </c>
      <c r="B885" s="10">
        <v>2019</v>
      </c>
      <c r="C885" s="10" t="s">
        <v>18</v>
      </c>
      <c r="D885" s="10"/>
      <c r="E885" s="10" t="s">
        <v>63</v>
      </c>
      <c r="F885" s="10" t="s">
        <v>54</v>
      </c>
      <c r="G885" s="10">
        <v>46</v>
      </c>
      <c r="H885" s="10" t="s">
        <v>20</v>
      </c>
      <c r="I885" s="10" t="s">
        <v>88</v>
      </c>
      <c r="J885" s="10" t="s">
        <v>22</v>
      </c>
      <c r="K885" s="10" t="s">
        <v>23</v>
      </c>
      <c r="L885" s="10">
        <v>4400000</v>
      </c>
      <c r="M885" s="9" t="str">
        <f>+INDEX(index!$C$72:$C$79,MATCH(usda!$I885,index!$B$72:$B$79,0),1)</f>
        <v>Acres Planted</v>
      </c>
    </row>
    <row r="886" spans="1:13" x14ac:dyDescent="0.2">
      <c r="A886" s="10" t="s">
        <v>17</v>
      </c>
      <c r="B886" s="10">
        <v>2019</v>
      </c>
      <c r="C886" s="10" t="s">
        <v>18</v>
      </c>
      <c r="D886" s="10"/>
      <c r="E886" s="10" t="s">
        <v>63</v>
      </c>
      <c r="F886" s="10" t="s">
        <v>54</v>
      </c>
      <c r="G886" s="10">
        <v>46</v>
      </c>
      <c r="H886" s="10" t="s">
        <v>25</v>
      </c>
      <c r="I886" s="10" t="s">
        <v>89</v>
      </c>
      <c r="J886" s="10" t="s">
        <v>22</v>
      </c>
      <c r="K886" s="10" t="s">
        <v>23</v>
      </c>
      <c r="L886" s="10">
        <v>3560000</v>
      </c>
      <c r="M886" s="9" t="str">
        <f>+INDEX(index!$C$72:$C$79,MATCH(usda!$I886,index!$B$72:$B$79,0),1)</f>
        <v>Acres Harvested</v>
      </c>
    </row>
    <row r="887" spans="1:13" x14ac:dyDescent="0.2">
      <c r="A887" s="10" t="s">
        <v>17</v>
      </c>
      <c r="B887" s="10">
        <v>2019</v>
      </c>
      <c r="C887" s="10" t="s">
        <v>18</v>
      </c>
      <c r="D887" s="10"/>
      <c r="E887" s="10" t="s">
        <v>63</v>
      </c>
      <c r="F887" s="10" t="s">
        <v>54</v>
      </c>
      <c r="G887" s="10">
        <v>46</v>
      </c>
      <c r="H887" s="10" t="s">
        <v>25</v>
      </c>
      <c r="I887" s="10" t="s">
        <v>90</v>
      </c>
      <c r="J887" s="10" t="s">
        <v>22</v>
      </c>
      <c r="K887" s="10" t="s">
        <v>23</v>
      </c>
      <c r="L887" s="10">
        <v>3600000</v>
      </c>
      <c r="M887" s="9" t="str">
        <f>+INDEX(index!$C$72:$C$79,MATCH(usda!$I887,index!$B$72:$B$79,0),1)</f>
        <v>Acres Planted</v>
      </c>
    </row>
    <row r="888" spans="1:13" x14ac:dyDescent="0.2">
      <c r="A888" s="10" t="s">
        <v>17</v>
      </c>
      <c r="B888" s="10">
        <v>2019</v>
      </c>
      <c r="C888" s="10" t="s">
        <v>18</v>
      </c>
      <c r="D888" s="10"/>
      <c r="E888" s="10" t="s">
        <v>63</v>
      </c>
      <c r="F888" s="10" t="s">
        <v>55</v>
      </c>
      <c r="G888" s="10">
        <v>47</v>
      </c>
      <c r="H888" s="10" t="s">
        <v>20</v>
      </c>
      <c r="I888" s="10" t="s">
        <v>88</v>
      </c>
      <c r="J888" s="10" t="s">
        <v>22</v>
      </c>
      <c r="K888" s="10" t="s">
        <v>23</v>
      </c>
      <c r="L888" s="10">
        <v>970000</v>
      </c>
      <c r="M888" s="9" t="str">
        <f>+INDEX(index!$C$72:$C$79,MATCH(usda!$I888,index!$B$72:$B$79,0),1)</f>
        <v>Acres Planted</v>
      </c>
    </row>
    <row r="889" spans="1:13" x14ac:dyDescent="0.2">
      <c r="A889" s="10" t="s">
        <v>17</v>
      </c>
      <c r="B889" s="10">
        <v>2019</v>
      </c>
      <c r="C889" s="10" t="s">
        <v>18</v>
      </c>
      <c r="D889" s="10"/>
      <c r="E889" s="10" t="s">
        <v>63</v>
      </c>
      <c r="F889" s="10" t="s">
        <v>55</v>
      </c>
      <c r="G889" s="10">
        <v>47</v>
      </c>
      <c r="H889" s="10" t="s">
        <v>25</v>
      </c>
      <c r="I889" s="10" t="s">
        <v>89</v>
      </c>
      <c r="J889" s="10" t="s">
        <v>22</v>
      </c>
      <c r="K889" s="10" t="s">
        <v>23</v>
      </c>
      <c r="L889" s="10">
        <v>1380000</v>
      </c>
      <c r="M889" s="9" t="str">
        <f>+INDEX(index!$C$72:$C$79,MATCH(usda!$I889,index!$B$72:$B$79,0),1)</f>
        <v>Acres Harvested</v>
      </c>
    </row>
    <row r="890" spans="1:13" x14ac:dyDescent="0.2">
      <c r="A890" s="10" t="s">
        <v>17</v>
      </c>
      <c r="B890" s="10">
        <v>2019</v>
      </c>
      <c r="C890" s="10" t="s">
        <v>18</v>
      </c>
      <c r="D890" s="10"/>
      <c r="E890" s="10" t="s">
        <v>63</v>
      </c>
      <c r="F890" s="10" t="s">
        <v>55</v>
      </c>
      <c r="G890" s="10">
        <v>47</v>
      </c>
      <c r="H890" s="10" t="s">
        <v>25</v>
      </c>
      <c r="I890" s="10" t="s">
        <v>90</v>
      </c>
      <c r="J890" s="10" t="s">
        <v>22</v>
      </c>
      <c r="K890" s="10" t="s">
        <v>23</v>
      </c>
      <c r="L890" s="10">
        <v>1400000</v>
      </c>
      <c r="M890" s="9" t="str">
        <f>+INDEX(index!$C$72:$C$79,MATCH(usda!$I890,index!$B$72:$B$79,0),1)</f>
        <v>Acres Planted</v>
      </c>
    </row>
    <row r="891" spans="1:13" x14ac:dyDescent="0.2">
      <c r="A891" s="10" t="s">
        <v>17</v>
      </c>
      <c r="B891" s="10">
        <v>2019</v>
      </c>
      <c r="C891" s="10" t="s">
        <v>18</v>
      </c>
      <c r="D891" s="10"/>
      <c r="E891" s="10" t="s">
        <v>63</v>
      </c>
      <c r="F891" s="10" t="s">
        <v>56</v>
      </c>
      <c r="G891" s="10">
        <v>48</v>
      </c>
      <c r="H891" s="10" t="s">
        <v>20</v>
      </c>
      <c r="I891" s="10" t="s">
        <v>88</v>
      </c>
      <c r="J891" s="10" t="s">
        <v>22</v>
      </c>
      <c r="K891" s="10" t="s">
        <v>23</v>
      </c>
      <c r="L891" s="10">
        <v>2500000</v>
      </c>
      <c r="M891" s="9" t="str">
        <f>+INDEX(index!$C$72:$C$79,MATCH(usda!$I891,index!$B$72:$B$79,0),1)</f>
        <v>Acres Planted</v>
      </c>
    </row>
    <row r="892" spans="1:13" x14ac:dyDescent="0.2">
      <c r="A892" s="10" t="s">
        <v>17</v>
      </c>
      <c r="B892" s="10">
        <v>2019</v>
      </c>
      <c r="C892" s="10" t="s">
        <v>18</v>
      </c>
      <c r="D892" s="10"/>
      <c r="E892" s="10" t="s">
        <v>63</v>
      </c>
      <c r="F892" s="10" t="s">
        <v>56</v>
      </c>
      <c r="G892" s="10">
        <v>48</v>
      </c>
      <c r="H892" s="10" t="s">
        <v>25</v>
      </c>
      <c r="I892" s="10" t="s">
        <v>89</v>
      </c>
      <c r="J892" s="10" t="s">
        <v>22</v>
      </c>
      <c r="K892" s="10" t="s">
        <v>23</v>
      </c>
      <c r="L892" s="10">
        <v>68000</v>
      </c>
      <c r="M892" s="9" t="str">
        <f>+INDEX(index!$C$72:$C$79,MATCH(usda!$I892,index!$B$72:$B$79,0),1)</f>
        <v>Acres Harvested</v>
      </c>
    </row>
    <row r="893" spans="1:13" x14ac:dyDescent="0.2">
      <c r="A893" s="10" t="s">
        <v>17</v>
      </c>
      <c r="B893" s="10">
        <v>2019</v>
      </c>
      <c r="C893" s="10" t="s">
        <v>18</v>
      </c>
      <c r="D893" s="10"/>
      <c r="E893" s="10" t="s">
        <v>63</v>
      </c>
      <c r="F893" s="10" t="s">
        <v>56</v>
      </c>
      <c r="G893" s="10">
        <v>48</v>
      </c>
      <c r="H893" s="10" t="s">
        <v>25</v>
      </c>
      <c r="I893" s="10" t="s">
        <v>90</v>
      </c>
      <c r="J893" s="10" t="s">
        <v>22</v>
      </c>
      <c r="K893" s="10" t="s">
        <v>23</v>
      </c>
      <c r="L893" s="10">
        <v>80000</v>
      </c>
      <c r="M893" s="9" t="str">
        <f>+INDEX(index!$C$72:$C$79,MATCH(usda!$I893,index!$B$72:$B$79,0),1)</f>
        <v>Acres Planted</v>
      </c>
    </row>
    <row r="894" spans="1:13" x14ac:dyDescent="0.2">
      <c r="A894" s="10" t="s">
        <v>17</v>
      </c>
      <c r="B894" s="10">
        <v>2019</v>
      </c>
      <c r="C894" s="10" t="s">
        <v>18</v>
      </c>
      <c r="D894" s="10"/>
      <c r="E894" s="10" t="s">
        <v>63</v>
      </c>
      <c r="F894" s="10" t="s">
        <v>70</v>
      </c>
      <c r="G894" s="10">
        <v>49</v>
      </c>
      <c r="H894" s="10" t="s">
        <v>20</v>
      </c>
      <c r="I894" s="10" t="s">
        <v>88</v>
      </c>
      <c r="J894" s="10" t="s">
        <v>22</v>
      </c>
      <c r="K894" s="10" t="s">
        <v>23</v>
      </c>
      <c r="L894" s="10">
        <v>85000</v>
      </c>
      <c r="M894" s="9" t="str">
        <f>+INDEX(index!$C$72:$C$79,MATCH(usda!$I894,index!$B$72:$B$79,0),1)</f>
        <v>Acres Planted</v>
      </c>
    </row>
    <row r="895" spans="1:13" x14ac:dyDescent="0.2">
      <c r="A895" s="10" t="s">
        <v>17</v>
      </c>
      <c r="B895" s="10">
        <v>2019</v>
      </c>
      <c r="C895" s="10" t="s">
        <v>18</v>
      </c>
      <c r="D895" s="10"/>
      <c r="E895" s="10" t="s">
        <v>63</v>
      </c>
      <c r="F895" s="10" t="s">
        <v>78</v>
      </c>
      <c r="G895" s="10">
        <v>50</v>
      </c>
      <c r="H895" s="10" t="s">
        <v>20</v>
      </c>
      <c r="I895" s="10" t="s">
        <v>88</v>
      </c>
      <c r="J895" s="10" t="s">
        <v>22</v>
      </c>
      <c r="K895" s="10" t="s">
        <v>23</v>
      </c>
      <c r="L895" s="10">
        <v>81000</v>
      </c>
      <c r="M895" s="9" t="str">
        <f>+INDEX(index!$C$72:$C$79,MATCH(usda!$I895,index!$B$72:$B$79,0),1)</f>
        <v>Acres Planted</v>
      </c>
    </row>
    <row r="896" spans="1:13" x14ac:dyDescent="0.2">
      <c r="A896" s="10" t="s">
        <v>17</v>
      </c>
      <c r="B896" s="10">
        <v>2019</v>
      </c>
      <c r="C896" s="10" t="s">
        <v>18</v>
      </c>
      <c r="D896" s="10"/>
      <c r="E896" s="10" t="s">
        <v>63</v>
      </c>
      <c r="F896" s="10" t="s">
        <v>57</v>
      </c>
      <c r="G896" s="10">
        <v>51</v>
      </c>
      <c r="H896" s="10" t="s">
        <v>20</v>
      </c>
      <c r="I896" s="10" t="s">
        <v>88</v>
      </c>
      <c r="J896" s="10" t="s">
        <v>22</v>
      </c>
      <c r="K896" s="10" t="s">
        <v>23</v>
      </c>
      <c r="L896" s="10">
        <v>540000</v>
      </c>
      <c r="M896" s="9" t="str">
        <f>+INDEX(index!$C$72:$C$79,MATCH(usda!$I896,index!$B$72:$B$79,0),1)</f>
        <v>Acres Planted</v>
      </c>
    </row>
    <row r="897" spans="1:13" x14ac:dyDescent="0.2">
      <c r="A897" s="10" t="s">
        <v>17</v>
      </c>
      <c r="B897" s="10">
        <v>2019</v>
      </c>
      <c r="C897" s="10" t="s">
        <v>18</v>
      </c>
      <c r="D897" s="10"/>
      <c r="E897" s="10" t="s">
        <v>63</v>
      </c>
      <c r="F897" s="10" t="s">
        <v>57</v>
      </c>
      <c r="G897" s="10">
        <v>51</v>
      </c>
      <c r="H897" s="10" t="s">
        <v>25</v>
      </c>
      <c r="I897" s="10" t="s">
        <v>89</v>
      </c>
      <c r="J897" s="10" t="s">
        <v>22</v>
      </c>
      <c r="K897" s="10" t="s">
        <v>23</v>
      </c>
      <c r="L897" s="10">
        <v>560000</v>
      </c>
      <c r="M897" s="9" t="str">
        <f>+INDEX(index!$C$72:$C$79,MATCH(usda!$I897,index!$B$72:$B$79,0),1)</f>
        <v>Acres Harvested</v>
      </c>
    </row>
    <row r="898" spans="1:13" x14ac:dyDescent="0.2">
      <c r="A898" s="10" t="s">
        <v>17</v>
      </c>
      <c r="B898" s="10">
        <v>2019</v>
      </c>
      <c r="C898" s="10" t="s">
        <v>18</v>
      </c>
      <c r="D898" s="10"/>
      <c r="E898" s="10" t="s">
        <v>63</v>
      </c>
      <c r="F898" s="10" t="s">
        <v>57</v>
      </c>
      <c r="G898" s="10">
        <v>51</v>
      </c>
      <c r="H898" s="10" t="s">
        <v>25</v>
      </c>
      <c r="I898" s="10" t="s">
        <v>90</v>
      </c>
      <c r="J898" s="10" t="s">
        <v>22</v>
      </c>
      <c r="K898" s="10" t="s">
        <v>23</v>
      </c>
      <c r="L898" s="10">
        <v>570000</v>
      </c>
      <c r="M898" s="9" t="str">
        <f>+INDEX(index!$C$72:$C$79,MATCH(usda!$I898,index!$B$72:$B$79,0),1)</f>
        <v>Acres Planted</v>
      </c>
    </row>
    <row r="899" spans="1:13" x14ac:dyDescent="0.2">
      <c r="A899" s="10" t="s">
        <v>17</v>
      </c>
      <c r="B899" s="10">
        <v>2019</v>
      </c>
      <c r="C899" s="10" t="s">
        <v>18</v>
      </c>
      <c r="D899" s="10"/>
      <c r="E899" s="10" t="s">
        <v>63</v>
      </c>
      <c r="F899" s="10" t="s">
        <v>58</v>
      </c>
      <c r="G899" s="10">
        <v>53</v>
      </c>
      <c r="H899" s="10" t="s">
        <v>20</v>
      </c>
      <c r="I899" s="10" t="s">
        <v>88</v>
      </c>
      <c r="J899" s="10" t="s">
        <v>22</v>
      </c>
      <c r="K899" s="10" t="s">
        <v>23</v>
      </c>
      <c r="L899" s="10">
        <v>165000</v>
      </c>
      <c r="M899" s="9" t="str">
        <f>+INDEX(index!$C$72:$C$79,MATCH(usda!$I899,index!$B$72:$B$79,0),1)</f>
        <v>Acres Planted</v>
      </c>
    </row>
    <row r="900" spans="1:13" x14ac:dyDescent="0.2">
      <c r="A900" s="10" t="s">
        <v>17</v>
      </c>
      <c r="B900" s="10">
        <v>2019</v>
      </c>
      <c r="C900" s="10" t="s">
        <v>18</v>
      </c>
      <c r="D900" s="10"/>
      <c r="E900" s="10" t="s">
        <v>63</v>
      </c>
      <c r="F900" s="10" t="s">
        <v>71</v>
      </c>
      <c r="G900" s="10">
        <v>54</v>
      </c>
      <c r="H900" s="10" t="s">
        <v>20</v>
      </c>
      <c r="I900" s="10" t="s">
        <v>88</v>
      </c>
      <c r="J900" s="10" t="s">
        <v>22</v>
      </c>
      <c r="K900" s="10" t="s">
        <v>23</v>
      </c>
      <c r="L900" s="10">
        <v>52000</v>
      </c>
      <c r="M900" s="9" t="str">
        <f>+INDEX(index!$C$72:$C$79,MATCH(usda!$I900,index!$B$72:$B$79,0),1)</f>
        <v>Acres Planted</v>
      </c>
    </row>
    <row r="901" spans="1:13" x14ac:dyDescent="0.2">
      <c r="A901" s="10" t="s">
        <v>17</v>
      </c>
      <c r="B901" s="10">
        <v>2019</v>
      </c>
      <c r="C901" s="10" t="s">
        <v>18</v>
      </c>
      <c r="D901" s="10"/>
      <c r="E901" s="10" t="s">
        <v>63</v>
      </c>
      <c r="F901" s="10" t="s">
        <v>59</v>
      </c>
      <c r="G901" s="10">
        <v>55</v>
      </c>
      <c r="H901" s="10" t="s">
        <v>20</v>
      </c>
      <c r="I901" s="10" t="s">
        <v>88</v>
      </c>
      <c r="J901" s="10" t="s">
        <v>22</v>
      </c>
      <c r="K901" s="10" t="s">
        <v>23</v>
      </c>
      <c r="L901" s="10">
        <v>3850000</v>
      </c>
      <c r="M901" s="9" t="str">
        <f>+INDEX(index!$C$72:$C$79,MATCH(usda!$I901,index!$B$72:$B$79,0),1)</f>
        <v>Acres Planted</v>
      </c>
    </row>
    <row r="902" spans="1:13" x14ac:dyDescent="0.2">
      <c r="A902" s="10" t="s">
        <v>17</v>
      </c>
      <c r="B902" s="10">
        <v>2019</v>
      </c>
      <c r="C902" s="10" t="s">
        <v>18</v>
      </c>
      <c r="D902" s="10"/>
      <c r="E902" s="10" t="s">
        <v>63</v>
      </c>
      <c r="F902" s="10" t="s">
        <v>59</v>
      </c>
      <c r="G902" s="10">
        <v>55</v>
      </c>
      <c r="H902" s="10" t="s">
        <v>25</v>
      </c>
      <c r="I902" s="10" t="s">
        <v>89</v>
      </c>
      <c r="J902" s="10" t="s">
        <v>22</v>
      </c>
      <c r="K902" s="10" t="s">
        <v>23</v>
      </c>
      <c r="L902" s="10">
        <v>1730000</v>
      </c>
      <c r="M902" s="9" t="str">
        <f>+INDEX(index!$C$72:$C$79,MATCH(usda!$I902,index!$B$72:$B$79,0),1)</f>
        <v>Acres Harvested</v>
      </c>
    </row>
    <row r="903" spans="1:13" x14ac:dyDescent="0.2">
      <c r="A903" s="10" t="s">
        <v>17</v>
      </c>
      <c r="B903" s="10">
        <v>2019</v>
      </c>
      <c r="C903" s="10" t="s">
        <v>18</v>
      </c>
      <c r="D903" s="10"/>
      <c r="E903" s="10" t="s">
        <v>63</v>
      </c>
      <c r="F903" s="10" t="s">
        <v>59</v>
      </c>
      <c r="G903" s="10">
        <v>55</v>
      </c>
      <c r="H903" s="10" t="s">
        <v>25</v>
      </c>
      <c r="I903" s="10" t="s">
        <v>90</v>
      </c>
      <c r="J903" s="10" t="s">
        <v>22</v>
      </c>
      <c r="K903" s="10" t="s">
        <v>23</v>
      </c>
      <c r="L903" s="10">
        <v>1750000</v>
      </c>
      <c r="M903" s="9" t="str">
        <f>+INDEX(index!$C$72:$C$79,MATCH(usda!$I903,index!$B$72:$B$79,0),1)</f>
        <v>Acres Planted</v>
      </c>
    </row>
    <row r="904" spans="1:13" x14ac:dyDescent="0.2">
      <c r="A904" s="10" t="s">
        <v>17</v>
      </c>
      <c r="B904" s="10">
        <v>2019</v>
      </c>
      <c r="C904" s="10" t="s">
        <v>18</v>
      </c>
      <c r="D904" s="10"/>
      <c r="E904" s="10" t="s">
        <v>63</v>
      </c>
      <c r="F904" s="10" t="s">
        <v>60</v>
      </c>
      <c r="G904" s="10">
        <v>56</v>
      </c>
      <c r="H904" s="10" t="s">
        <v>20</v>
      </c>
      <c r="I904" s="10" t="s">
        <v>88</v>
      </c>
      <c r="J904" s="10" t="s">
        <v>22</v>
      </c>
      <c r="K904" s="10" t="s">
        <v>23</v>
      </c>
      <c r="L904" s="10">
        <v>95000</v>
      </c>
      <c r="M904" s="9" t="str">
        <f>+INDEX(index!$C$72:$C$79,MATCH(usda!$I904,index!$B$72:$B$79,0),1)</f>
        <v>Acres Planted</v>
      </c>
    </row>
    <row r="905" spans="1:13" hidden="1" x14ac:dyDescent="0.2">
      <c r="A905" s="10" t="s">
        <v>17</v>
      </c>
      <c r="B905" s="10">
        <v>2016</v>
      </c>
      <c r="C905" s="10" t="s">
        <v>18</v>
      </c>
      <c r="D905" s="10"/>
      <c r="E905" s="10" t="s">
        <v>63</v>
      </c>
      <c r="F905" s="10" t="s">
        <v>19</v>
      </c>
      <c r="G905" s="10">
        <v>1</v>
      </c>
      <c r="H905" s="10" t="s">
        <v>20</v>
      </c>
      <c r="I905" s="10" t="s">
        <v>91</v>
      </c>
      <c r="J905" s="10" t="s">
        <v>22</v>
      </c>
      <c r="K905" s="10" t="s">
        <v>23</v>
      </c>
      <c r="L905" s="10">
        <v>315000</v>
      </c>
      <c r="M905" s="9" t="str">
        <f>+INDEX(index!$C$72:$C$79,MATCH(usda!$I905,index!$B$72:$B$79,0),1)</f>
        <v>Acres Harvested</v>
      </c>
    </row>
    <row r="906" spans="1:13" hidden="1" x14ac:dyDescent="0.2">
      <c r="A906" s="10" t="s">
        <v>17</v>
      </c>
      <c r="B906" s="10">
        <v>2016</v>
      </c>
      <c r="C906" s="10" t="s">
        <v>18</v>
      </c>
      <c r="D906" s="10"/>
      <c r="E906" s="10" t="s">
        <v>63</v>
      </c>
      <c r="F906" s="10" t="s">
        <v>64</v>
      </c>
      <c r="G906" s="10">
        <v>4</v>
      </c>
      <c r="H906" s="10" t="s">
        <v>20</v>
      </c>
      <c r="I906" s="10" t="s">
        <v>91</v>
      </c>
      <c r="J906" s="10" t="s">
        <v>22</v>
      </c>
      <c r="K906" s="10" t="s">
        <v>23</v>
      </c>
      <c r="L906" s="10">
        <v>50000</v>
      </c>
      <c r="M906" s="9" t="str">
        <f>+INDEX(index!$C$72:$C$79,MATCH(usda!$I906,index!$B$72:$B$79,0),1)</f>
        <v>Acres Harvested</v>
      </c>
    </row>
    <row r="907" spans="1:13" hidden="1" x14ac:dyDescent="0.2">
      <c r="A907" s="10" t="s">
        <v>17</v>
      </c>
      <c r="B907" s="10">
        <v>2016</v>
      </c>
      <c r="C907" s="10" t="s">
        <v>18</v>
      </c>
      <c r="D907" s="10"/>
      <c r="E907" s="10" t="s">
        <v>63</v>
      </c>
      <c r="F907" s="10" t="s">
        <v>28</v>
      </c>
      <c r="G907" s="10">
        <v>5</v>
      </c>
      <c r="H907" s="10" t="s">
        <v>20</v>
      </c>
      <c r="I907" s="10" t="s">
        <v>91</v>
      </c>
      <c r="J907" s="10" t="s">
        <v>22</v>
      </c>
      <c r="K907" s="10" t="s">
        <v>23</v>
      </c>
      <c r="L907" s="10">
        <v>745000</v>
      </c>
      <c r="M907" s="9" t="str">
        <f>+INDEX(index!$C$72:$C$79,MATCH(usda!$I907,index!$B$72:$B$79,0),1)</f>
        <v>Acres Harvested</v>
      </c>
    </row>
    <row r="908" spans="1:13" hidden="1" x14ac:dyDescent="0.2">
      <c r="A908" s="10" t="s">
        <v>17</v>
      </c>
      <c r="B908" s="10">
        <v>2016</v>
      </c>
      <c r="C908" s="10" t="s">
        <v>18</v>
      </c>
      <c r="D908" s="10"/>
      <c r="E908" s="10" t="s">
        <v>63</v>
      </c>
      <c r="F908" s="10" t="s">
        <v>29</v>
      </c>
      <c r="G908" s="10">
        <v>6</v>
      </c>
      <c r="H908" s="10" t="s">
        <v>20</v>
      </c>
      <c r="I908" s="10" t="s">
        <v>91</v>
      </c>
      <c r="J908" s="10" t="s">
        <v>22</v>
      </c>
      <c r="K908" s="10" t="s">
        <v>23</v>
      </c>
      <c r="L908" s="10">
        <v>100000</v>
      </c>
      <c r="M908" s="9" t="str">
        <f>+INDEX(index!$C$72:$C$79,MATCH(usda!$I908,index!$B$72:$B$79,0),1)</f>
        <v>Acres Harvested</v>
      </c>
    </row>
    <row r="909" spans="1:13" hidden="1" x14ac:dyDescent="0.2">
      <c r="A909" s="10" t="s">
        <v>17</v>
      </c>
      <c r="B909" s="10">
        <v>2016</v>
      </c>
      <c r="C909" s="10" t="s">
        <v>18</v>
      </c>
      <c r="D909" s="10"/>
      <c r="E909" s="10" t="s">
        <v>63</v>
      </c>
      <c r="F909" s="10" t="s">
        <v>30</v>
      </c>
      <c r="G909" s="10">
        <v>8</v>
      </c>
      <c r="H909" s="10" t="s">
        <v>20</v>
      </c>
      <c r="I909" s="10" t="s">
        <v>91</v>
      </c>
      <c r="J909" s="10" t="s">
        <v>22</v>
      </c>
      <c r="K909" s="10" t="s">
        <v>23</v>
      </c>
      <c r="L909" s="10">
        <v>1170000</v>
      </c>
      <c r="M909" s="9" t="str">
        <f>+INDEX(index!$C$72:$C$79,MATCH(usda!$I909,index!$B$72:$B$79,0),1)</f>
        <v>Acres Harvested</v>
      </c>
    </row>
    <row r="910" spans="1:13" hidden="1" x14ac:dyDescent="0.2">
      <c r="A910" s="10" t="s">
        <v>17</v>
      </c>
      <c r="B910" s="10">
        <v>2016</v>
      </c>
      <c r="C910" s="10" t="s">
        <v>18</v>
      </c>
      <c r="D910" s="10"/>
      <c r="E910" s="10" t="s">
        <v>63</v>
      </c>
      <c r="F910" s="10" t="s">
        <v>31</v>
      </c>
      <c r="G910" s="10">
        <v>10</v>
      </c>
      <c r="H910" s="10" t="s">
        <v>20</v>
      </c>
      <c r="I910" s="10" t="s">
        <v>91</v>
      </c>
      <c r="J910" s="10" t="s">
        <v>22</v>
      </c>
      <c r="K910" s="10" t="s">
        <v>23</v>
      </c>
      <c r="L910" s="10">
        <v>164000</v>
      </c>
      <c r="M910" s="9" t="str">
        <f>+INDEX(index!$C$72:$C$79,MATCH(usda!$I910,index!$B$72:$B$79,0),1)</f>
        <v>Acres Harvested</v>
      </c>
    </row>
    <row r="911" spans="1:13" hidden="1" x14ac:dyDescent="0.2">
      <c r="A911" s="10" t="s">
        <v>17</v>
      </c>
      <c r="B911" s="10">
        <v>2016</v>
      </c>
      <c r="C911" s="10" t="s">
        <v>18</v>
      </c>
      <c r="D911" s="10"/>
      <c r="E911" s="10" t="s">
        <v>63</v>
      </c>
      <c r="F911" s="10" t="s">
        <v>65</v>
      </c>
      <c r="G911" s="10">
        <v>12</v>
      </c>
      <c r="H911" s="10" t="s">
        <v>20</v>
      </c>
      <c r="I911" s="10" t="s">
        <v>91</v>
      </c>
      <c r="J911" s="10" t="s">
        <v>22</v>
      </c>
      <c r="K911" s="10" t="s">
        <v>23</v>
      </c>
      <c r="L911" s="10">
        <v>40000</v>
      </c>
      <c r="M911" s="9" t="str">
        <f>+INDEX(index!$C$72:$C$79,MATCH(usda!$I911,index!$B$72:$B$79,0),1)</f>
        <v>Acres Harvested</v>
      </c>
    </row>
    <row r="912" spans="1:13" hidden="1" x14ac:dyDescent="0.2">
      <c r="A912" s="10" t="s">
        <v>17</v>
      </c>
      <c r="B912" s="10">
        <v>2016</v>
      </c>
      <c r="C912" s="10" t="s">
        <v>18</v>
      </c>
      <c r="D912" s="10"/>
      <c r="E912" s="10" t="s">
        <v>63</v>
      </c>
      <c r="F912" s="10" t="s">
        <v>32</v>
      </c>
      <c r="G912" s="10">
        <v>13</v>
      </c>
      <c r="H912" s="10" t="s">
        <v>20</v>
      </c>
      <c r="I912" s="10" t="s">
        <v>91</v>
      </c>
      <c r="J912" s="10" t="s">
        <v>22</v>
      </c>
      <c r="K912" s="10" t="s">
        <v>23</v>
      </c>
      <c r="L912" s="10">
        <v>340000</v>
      </c>
      <c r="M912" s="9" t="str">
        <f>+INDEX(index!$C$72:$C$79,MATCH(usda!$I912,index!$B$72:$B$79,0),1)</f>
        <v>Acres Harvested</v>
      </c>
    </row>
    <row r="913" spans="1:13" hidden="1" x14ac:dyDescent="0.2">
      <c r="A913" s="10" t="s">
        <v>17</v>
      </c>
      <c r="B913" s="10">
        <v>2016</v>
      </c>
      <c r="C913" s="10" t="s">
        <v>18</v>
      </c>
      <c r="D913" s="10"/>
      <c r="E913" s="10" t="s">
        <v>63</v>
      </c>
      <c r="F913" s="10" t="s">
        <v>33</v>
      </c>
      <c r="G913" s="10">
        <v>16</v>
      </c>
      <c r="H913" s="10" t="s">
        <v>20</v>
      </c>
      <c r="I913" s="10" t="s">
        <v>91</v>
      </c>
      <c r="J913" s="10" t="s">
        <v>22</v>
      </c>
      <c r="K913" s="10" t="s">
        <v>23</v>
      </c>
      <c r="L913" s="10">
        <v>100000</v>
      </c>
      <c r="M913" s="9" t="str">
        <f>+INDEX(index!$C$72:$C$79,MATCH(usda!$I913,index!$B$72:$B$79,0),1)</f>
        <v>Acres Harvested</v>
      </c>
    </row>
    <row r="914" spans="1:13" hidden="1" x14ac:dyDescent="0.2">
      <c r="A914" s="10" t="s">
        <v>17</v>
      </c>
      <c r="B914" s="10">
        <v>2016</v>
      </c>
      <c r="C914" s="10" t="s">
        <v>18</v>
      </c>
      <c r="D914" s="10"/>
      <c r="E914" s="10" t="s">
        <v>63</v>
      </c>
      <c r="F914" s="10" t="s">
        <v>34</v>
      </c>
      <c r="G914" s="10">
        <v>17</v>
      </c>
      <c r="H914" s="10" t="s">
        <v>20</v>
      </c>
      <c r="I914" s="10" t="s">
        <v>91</v>
      </c>
      <c r="J914" s="10" t="s">
        <v>22</v>
      </c>
      <c r="K914" s="10" t="s">
        <v>23</v>
      </c>
      <c r="L914" s="10">
        <v>11450000</v>
      </c>
      <c r="M914" s="9" t="str">
        <f>+INDEX(index!$C$72:$C$79,MATCH(usda!$I914,index!$B$72:$B$79,0),1)</f>
        <v>Acres Harvested</v>
      </c>
    </row>
    <row r="915" spans="1:13" hidden="1" x14ac:dyDescent="0.2">
      <c r="A915" s="10" t="s">
        <v>17</v>
      </c>
      <c r="B915" s="10">
        <v>2016</v>
      </c>
      <c r="C915" s="10" t="s">
        <v>18</v>
      </c>
      <c r="D915" s="10"/>
      <c r="E915" s="10" t="s">
        <v>63</v>
      </c>
      <c r="F915" s="10" t="s">
        <v>35</v>
      </c>
      <c r="G915" s="10">
        <v>18</v>
      </c>
      <c r="H915" s="10" t="s">
        <v>20</v>
      </c>
      <c r="I915" s="10" t="s">
        <v>91</v>
      </c>
      <c r="J915" s="10" t="s">
        <v>22</v>
      </c>
      <c r="K915" s="10" t="s">
        <v>23</v>
      </c>
      <c r="L915" s="10">
        <v>5470000</v>
      </c>
      <c r="M915" s="9" t="str">
        <f>+INDEX(index!$C$72:$C$79,MATCH(usda!$I915,index!$B$72:$B$79,0),1)</f>
        <v>Acres Harvested</v>
      </c>
    </row>
    <row r="916" spans="1:13" hidden="1" x14ac:dyDescent="0.2">
      <c r="A916" s="10" t="s">
        <v>17</v>
      </c>
      <c r="B916" s="10">
        <v>2016</v>
      </c>
      <c r="C916" s="10" t="s">
        <v>18</v>
      </c>
      <c r="D916" s="10"/>
      <c r="E916" s="10" t="s">
        <v>63</v>
      </c>
      <c r="F916" s="10" t="s">
        <v>36</v>
      </c>
      <c r="G916" s="10">
        <v>19</v>
      </c>
      <c r="H916" s="10" t="s">
        <v>20</v>
      </c>
      <c r="I916" s="10" t="s">
        <v>91</v>
      </c>
      <c r="J916" s="10" t="s">
        <v>22</v>
      </c>
      <c r="K916" s="10" t="s">
        <v>23</v>
      </c>
      <c r="L916" s="10">
        <v>13500000</v>
      </c>
      <c r="M916" s="9" t="str">
        <f>+INDEX(index!$C$72:$C$79,MATCH(usda!$I916,index!$B$72:$B$79,0),1)</f>
        <v>Acres Harvested</v>
      </c>
    </row>
    <row r="917" spans="1:13" hidden="1" x14ac:dyDescent="0.2">
      <c r="A917" s="10" t="s">
        <v>17</v>
      </c>
      <c r="B917" s="10">
        <v>2016</v>
      </c>
      <c r="C917" s="10" t="s">
        <v>18</v>
      </c>
      <c r="D917" s="10"/>
      <c r="E917" s="10" t="s">
        <v>63</v>
      </c>
      <c r="F917" s="10" t="s">
        <v>37</v>
      </c>
      <c r="G917" s="10">
        <v>20</v>
      </c>
      <c r="H917" s="10" t="s">
        <v>20</v>
      </c>
      <c r="I917" s="10" t="s">
        <v>91</v>
      </c>
      <c r="J917" s="10" t="s">
        <v>22</v>
      </c>
      <c r="K917" s="10" t="s">
        <v>23</v>
      </c>
      <c r="L917" s="10">
        <v>4920000</v>
      </c>
      <c r="M917" s="9" t="str">
        <f>+INDEX(index!$C$72:$C$79,MATCH(usda!$I917,index!$B$72:$B$79,0),1)</f>
        <v>Acres Harvested</v>
      </c>
    </row>
    <row r="918" spans="1:13" hidden="1" x14ac:dyDescent="0.2">
      <c r="A918" s="10" t="s">
        <v>17</v>
      </c>
      <c r="B918" s="10">
        <v>2016</v>
      </c>
      <c r="C918" s="10" t="s">
        <v>18</v>
      </c>
      <c r="D918" s="10"/>
      <c r="E918" s="10" t="s">
        <v>63</v>
      </c>
      <c r="F918" s="10" t="s">
        <v>38</v>
      </c>
      <c r="G918" s="10">
        <v>21</v>
      </c>
      <c r="H918" s="10" t="s">
        <v>20</v>
      </c>
      <c r="I918" s="10" t="s">
        <v>91</v>
      </c>
      <c r="J918" s="10" t="s">
        <v>22</v>
      </c>
      <c r="K918" s="10" t="s">
        <v>23</v>
      </c>
      <c r="L918" s="10">
        <v>1400000</v>
      </c>
      <c r="M918" s="9" t="str">
        <f>+INDEX(index!$C$72:$C$79,MATCH(usda!$I918,index!$B$72:$B$79,0),1)</f>
        <v>Acres Harvested</v>
      </c>
    </row>
    <row r="919" spans="1:13" hidden="1" x14ac:dyDescent="0.2">
      <c r="A919" s="10" t="s">
        <v>17</v>
      </c>
      <c r="B919" s="10">
        <v>2016</v>
      </c>
      <c r="C919" s="10" t="s">
        <v>18</v>
      </c>
      <c r="D919" s="10"/>
      <c r="E919" s="10" t="s">
        <v>63</v>
      </c>
      <c r="F919" s="10" t="s">
        <v>39</v>
      </c>
      <c r="G919" s="10">
        <v>22</v>
      </c>
      <c r="H919" s="10" t="s">
        <v>20</v>
      </c>
      <c r="I919" s="10" t="s">
        <v>91</v>
      </c>
      <c r="J919" s="10" t="s">
        <v>22</v>
      </c>
      <c r="K919" s="10" t="s">
        <v>23</v>
      </c>
      <c r="L919" s="10">
        <v>550000</v>
      </c>
      <c r="M919" s="9" t="str">
        <f>+INDEX(index!$C$72:$C$79,MATCH(usda!$I919,index!$B$72:$B$79,0),1)</f>
        <v>Acres Harvested</v>
      </c>
    </row>
    <row r="920" spans="1:13" hidden="1" x14ac:dyDescent="0.2">
      <c r="A920" s="10" t="s">
        <v>17</v>
      </c>
      <c r="B920" s="10">
        <v>2016</v>
      </c>
      <c r="C920" s="10" t="s">
        <v>18</v>
      </c>
      <c r="D920" s="10"/>
      <c r="E920" s="10" t="s">
        <v>63</v>
      </c>
      <c r="F920" s="10" t="s">
        <v>40</v>
      </c>
      <c r="G920" s="10">
        <v>24</v>
      </c>
      <c r="H920" s="10" t="s">
        <v>20</v>
      </c>
      <c r="I920" s="10" t="s">
        <v>91</v>
      </c>
      <c r="J920" s="10" t="s">
        <v>22</v>
      </c>
      <c r="K920" s="10" t="s">
        <v>23</v>
      </c>
      <c r="L920" s="10">
        <v>400000</v>
      </c>
      <c r="M920" s="9" t="str">
        <f>+INDEX(index!$C$72:$C$79,MATCH(usda!$I920,index!$B$72:$B$79,0),1)</f>
        <v>Acres Harvested</v>
      </c>
    </row>
    <row r="921" spans="1:13" hidden="1" x14ac:dyDescent="0.2">
      <c r="A921" s="10" t="s">
        <v>17</v>
      </c>
      <c r="B921" s="10">
        <v>2016</v>
      </c>
      <c r="C921" s="10" t="s">
        <v>18</v>
      </c>
      <c r="D921" s="10"/>
      <c r="E921" s="10" t="s">
        <v>63</v>
      </c>
      <c r="F921" s="10" t="s">
        <v>41</v>
      </c>
      <c r="G921" s="10">
        <v>26</v>
      </c>
      <c r="H921" s="10" t="s">
        <v>20</v>
      </c>
      <c r="I921" s="10" t="s">
        <v>91</v>
      </c>
      <c r="J921" s="10" t="s">
        <v>22</v>
      </c>
      <c r="K921" s="10" t="s">
        <v>23</v>
      </c>
      <c r="L921" s="10">
        <v>2040000</v>
      </c>
      <c r="M921" s="9" t="str">
        <f>+INDEX(index!$C$72:$C$79,MATCH(usda!$I921,index!$B$72:$B$79,0),1)</f>
        <v>Acres Harvested</v>
      </c>
    </row>
    <row r="922" spans="1:13" hidden="1" x14ac:dyDescent="0.2">
      <c r="A922" s="10" t="s">
        <v>17</v>
      </c>
      <c r="B922" s="10">
        <v>2016</v>
      </c>
      <c r="C922" s="10" t="s">
        <v>18</v>
      </c>
      <c r="D922" s="10"/>
      <c r="E922" s="10" t="s">
        <v>63</v>
      </c>
      <c r="F922" s="10" t="s">
        <v>42</v>
      </c>
      <c r="G922" s="10">
        <v>27</v>
      </c>
      <c r="H922" s="10" t="s">
        <v>20</v>
      </c>
      <c r="I922" s="10" t="s">
        <v>91</v>
      </c>
      <c r="J922" s="10" t="s">
        <v>22</v>
      </c>
      <c r="K922" s="10" t="s">
        <v>23</v>
      </c>
      <c r="L922" s="10">
        <v>8000000</v>
      </c>
      <c r="M922" s="9" t="str">
        <f>+INDEX(index!$C$72:$C$79,MATCH(usda!$I922,index!$B$72:$B$79,0),1)</f>
        <v>Acres Harvested</v>
      </c>
    </row>
    <row r="923" spans="1:13" hidden="1" x14ac:dyDescent="0.2">
      <c r="A923" s="10" t="s">
        <v>17</v>
      </c>
      <c r="B923" s="10">
        <v>2016</v>
      </c>
      <c r="C923" s="10" t="s">
        <v>18</v>
      </c>
      <c r="D923" s="10"/>
      <c r="E923" s="10" t="s">
        <v>63</v>
      </c>
      <c r="F923" s="10" t="s">
        <v>43</v>
      </c>
      <c r="G923" s="10">
        <v>28</v>
      </c>
      <c r="H923" s="10" t="s">
        <v>20</v>
      </c>
      <c r="I923" s="10" t="s">
        <v>91</v>
      </c>
      <c r="J923" s="10" t="s">
        <v>22</v>
      </c>
      <c r="K923" s="10" t="s">
        <v>23</v>
      </c>
      <c r="L923" s="10">
        <v>720000</v>
      </c>
      <c r="M923" s="9" t="str">
        <f>+INDEX(index!$C$72:$C$79,MATCH(usda!$I923,index!$B$72:$B$79,0),1)</f>
        <v>Acres Harvested</v>
      </c>
    </row>
    <row r="924" spans="1:13" hidden="1" x14ac:dyDescent="0.2">
      <c r="A924" s="10" t="s">
        <v>17</v>
      </c>
      <c r="B924" s="10">
        <v>2016</v>
      </c>
      <c r="C924" s="10" t="s">
        <v>18</v>
      </c>
      <c r="D924" s="10"/>
      <c r="E924" s="10" t="s">
        <v>63</v>
      </c>
      <c r="F924" s="10" t="s">
        <v>44</v>
      </c>
      <c r="G924" s="10">
        <v>29</v>
      </c>
      <c r="H924" s="10" t="s">
        <v>20</v>
      </c>
      <c r="I924" s="10" t="s">
        <v>91</v>
      </c>
      <c r="J924" s="10" t="s">
        <v>22</v>
      </c>
      <c r="K924" s="10" t="s">
        <v>23</v>
      </c>
      <c r="L924" s="10">
        <v>3500000</v>
      </c>
      <c r="M924" s="9" t="str">
        <f>+INDEX(index!$C$72:$C$79,MATCH(usda!$I924,index!$B$72:$B$79,0),1)</f>
        <v>Acres Harvested</v>
      </c>
    </row>
    <row r="925" spans="1:13" hidden="1" x14ac:dyDescent="0.2">
      <c r="A925" s="10" t="s">
        <v>17</v>
      </c>
      <c r="B925" s="10">
        <v>2016</v>
      </c>
      <c r="C925" s="10" t="s">
        <v>18</v>
      </c>
      <c r="D925" s="10"/>
      <c r="E925" s="10" t="s">
        <v>63</v>
      </c>
      <c r="F925" s="10" t="s">
        <v>66</v>
      </c>
      <c r="G925" s="10">
        <v>30</v>
      </c>
      <c r="H925" s="10" t="s">
        <v>20</v>
      </c>
      <c r="I925" s="10" t="s">
        <v>91</v>
      </c>
      <c r="J925" s="10" t="s">
        <v>22</v>
      </c>
      <c r="K925" s="10" t="s">
        <v>23</v>
      </c>
      <c r="L925" s="10">
        <v>55000</v>
      </c>
      <c r="M925" s="9" t="str">
        <f>+INDEX(index!$C$72:$C$79,MATCH(usda!$I925,index!$B$72:$B$79,0),1)</f>
        <v>Acres Harvested</v>
      </c>
    </row>
    <row r="926" spans="1:13" hidden="1" x14ac:dyDescent="0.2">
      <c r="A926" s="10" t="s">
        <v>17</v>
      </c>
      <c r="B926" s="10">
        <v>2016</v>
      </c>
      <c r="C926" s="10" t="s">
        <v>18</v>
      </c>
      <c r="D926" s="10"/>
      <c r="E926" s="10" t="s">
        <v>63</v>
      </c>
      <c r="F926" s="10" t="s">
        <v>45</v>
      </c>
      <c r="G926" s="10">
        <v>31</v>
      </c>
      <c r="H926" s="10" t="s">
        <v>20</v>
      </c>
      <c r="I926" s="10" t="s">
        <v>91</v>
      </c>
      <c r="J926" s="10" t="s">
        <v>22</v>
      </c>
      <c r="K926" s="10" t="s">
        <v>23</v>
      </c>
      <c r="L926" s="10">
        <v>9550000</v>
      </c>
      <c r="M926" s="9" t="str">
        <f>+INDEX(index!$C$72:$C$79,MATCH(usda!$I926,index!$B$72:$B$79,0),1)</f>
        <v>Acres Harvested</v>
      </c>
    </row>
    <row r="927" spans="1:13" hidden="1" x14ac:dyDescent="0.2">
      <c r="A927" s="10" t="s">
        <v>17</v>
      </c>
      <c r="B927" s="10">
        <v>2016</v>
      </c>
      <c r="C927" s="10" t="s">
        <v>18</v>
      </c>
      <c r="D927" s="10"/>
      <c r="E927" s="10" t="s">
        <v>63</v>
      </c>
      <c r="F927" s="10" t="s">
        <v>46</v>
      </c>
      <c r="G927" s="10">
        <v>34</v>
      </c>
      <c r="H927" s="10" t="s">
        <v>20</v>
      </c>
      <c r="I927" s="10" t="s">
        <v>91</v>
      </c>
      <c r="J927" s="10" t="s">
        <v>22</v>
      </c>
      <c r="K927" s="10" t="s">
        <v>23</v>
      </c>
      <c r="L927" s="10">
        <v>71000</v>
      </c>
      <c r="M927" s="9" t="str">
        <f>+INDEX(index!$C$72:$C$79,MATCH(usda!$I927,index!$B$72:$B$79,0),1)</f>
        <v>Acres Harvested</v>
      </c>
    </row>
    <row r="928" spans="1:13" hidden="1" x14ac:dyDescent="0.2">
      <c r="A928" s="10" t="s">
        <v>17</v>
      </c>
      <c r="B928" s="10">
        <v>2016</v>
      </c>
      <c r="C928" s="10" t="s">
        <v>18</v>
      </c>
      <c r="D928" s="10"/>
      <c r="E928" s="10" t="s">
        <v>63</v>
      </c>
      <c r="F928" s="10" t="s">
        <v>67</v>
      </c>
      <c r="G928" s="10">
        <v>35</v>
      </c>
      <c r="H928" s="10" t="s">
        <v>20</v>
      </c>
      <c r="I928" s="10" t="s">
        <v>91</v>
      </c>
      <c r="J928" s="10" t="s">
        <v>22</v>
      </c>
      <c r="K928" s="10" t="s">
        <v>23</v>
      </c>
      <c r="L928" s="10">
        <v>41000</v>
      </c>
      <c r="M928" s="9" t="str">
        <f>+INDEX(index!$C$72:$C$79,MATCH(usda!$I928,index!$B$72:$B$79,0),1)</f>
        <v>Acres Harvested</v>
      </c>
    </row>
    <row r="929" spans="1:13" hidden="1" x14ac:dyDescent="0.2">
      <c r="A929" s="10" t="s">
        <v>17</v>
      </c>
      <c r="B929" s="10">
        <v>2016</v>
      </c>
      <c r="C929" s="10" t="s">
        <v>18</v>
      </c>
      <c r="D929" s="10"/>
      <c r="E929" s="10" t="s">
        <v>63</v>
      </c>
      <c r="F929" s="10" t="s">
        <v>47</v>
      </c>
      <c r="G929" s="10">
        <v>36</v>
      </c>
      <c r="H929" s="10" t="s">
        <v>20</v>
      </c>
      <c r="I929" s="10" t="s">
        <v>91</v>
      </c>
      <c r="J929" s="10" t="s">
        <v>22</v>
      </c>
      <c r="K929" s="10" t="s">
        <v>23</v>
      </c>
      <c r="L929" s="10">
        <v>570000</v>
      </c>
      <c r="M929" s="9" t="str">
        <f>+INDEX(index!$C$72:$C$79,MATCH(usda!$I929,index!$B$72:$B$79,0),1)</f>
        <v>Acres Harvested</v>
      </c>
    </row>
    <row r="930" spans="1:13" hidden="1" x14ac:dyDescent="0.2">
      <c r="A930" s="10" t="s">
        <v>17</v>
      </c>
      <c r="B930" s="10">
        <v>2016</v>
      </c>
      <c r="C930" s="10" t="s">
        <v>18</v>
      </c>
      <c r="D930" s="10"/>
      <c r="E930" s="10" t="s">
        <v>63</v>
      </c>
      <c r="F930" s="10" t="s">
        <v>48</v>
      </c>
      <c r="G930" s="10">
        <v>37</v>
      </c>
      <c r="H930" s="10" t="s">
        <v>20</v>
      </c>
      <c r="I930" s="10" t="s">
        <v>91</v>
      </c>
      <c r="J930" s="10" t="s">
        <v>22</v>
      </c>
      <c r="K930" s="10" t="s">
        <v>23</v>
      </c>
      <c r="L930" s="10">
        <v>940000</v>
      </c>
      <c r="M930" s="9" t="str">
        <f>+INDEX(index!$C$72:$C$79,MATCH(usda!$I930,index!$B$72:$B$79,0),1)</f>
        <v>Acres Harvested</v>
      </c>
    </row>
    <row r="931" spans="1:13" hidden="1" x14ac:dyDescent="0.2">
      <c r="A931" s="10" t="s">
        <v>17</v>
      </c>
      <c r="B931" s="10">
        <v>2016</v>
      </c>
      <c r="C931" s="10" t="s">
        <v>18</v>
      </c>
      <c r="D931" s="10"/>
      <c r="E931" s="10" t="s">
        <v>63</v>
      </c>
      <c r="F931" s="10" t="s">
        <v>49</v>
      </c>
      <c r="G931" s="10">
        <v>38</v>
      </c>
      <c r="H931" s="10" t="s">
        <v>20</v>
      </c>
      <c r="I931" s="10" t="s">
        <v>91</v>
      </c>
      <c r="J931" s="10" t="s">
        <v>22</v>
      </c>
      <c r="K931" s="10" t="s">
        <v>23</v>
      </c>
      <c r="L931" s="10">
        <v>3270000</v>
      </c>
      <c r="M931" s="9" t="str">
        <f>+INDEX(index!$C$72:$C$79,MATCH(usda!$I931,index!$B$72:$B$79,0),1)</f>
        <v>Acres Harvested</v>
      </c>
    </row>
    <row r="932" spans="1:13" hidden="1" x14ac:dyDescent="0.2">
      <c r="A932" s="10" t="s">
        <v>17</v>
      </c>
      <c r="B932" s="10">
        <v>2016</v>
      </c>
      <c r="C932" s="10" t="s">
        <v>18</v>
      </c>
      <c r="D932" s="10"/>
      <c r="E932" s="10" t="s">
        <v>63</v>
      </c>
      <c r="F932" s="10" t="s">
        <v>50</v>
      </c>
      <c r="G932" s="10">
        <v>39</v>
      </c>
      <c r="H932" s="10" t="s">
        <v>20</v>
      </c>
      <c r="I932" s="10" t="s">
        <v>91</v>
      </c>
      <c r="J932" s="10" t="s">
        <v>22</v>
      </c>
      <c r="K932" s="10" t="s">
        <v>23</v>
      </c>
      <c r="L932" s="10">
        <v>3300000</v>
      </c>
      <c r="M932" s="9" t="str">
        <f>+INDEX(index!$C$72:$C$79,MATCH(usda!$I932,index!$B$72:$B$79,0),1)</f>
        <v>Acres Harvested</v>
      </c>
    </row>
    <row r="933" spans="1:13" hidden="1" x14ac:dyDescent="0.2">
      <c r="A933" s="10" t="s">
        <v>17</v>
      </c>
      <c r="B933" s="10">
        <v>2016</v>
      </c>
      <c r="C933" s="10" t="s">
        <v>18</v>
      </c>
      <c r="D933" s="10"/>
      <c r="E933" s="10" t="s">
        <v>63</v>
      </c>
      <c r="F933" s="10" t="s">
        <v>51</v>
      </c>
      <c r="G933" s="10">
        <v>40</v>
      </c>
      <c r="H933" s="10" t="s">
        <v>20</v>
      </c>
      <c r="I933" s="10" t="s">
        <v>91</v>
      </c>
      <c r="J933" s="10" t="s">
        <v>22</v>
      </c>
      <c r="K933" s="10" t="s">
        <v>23</v>
      </c>
      <c r="L933" s="10">
        <v>350000</v>
      </c>
      <c r="M933" s="9" t="str">
        <f>+INDEX(index!$C$72:$C$79,MATCH(usda!$I933,index!$B$72:$B$79,0),1)</f>
        <v>Acres Harvested</v>
      </c>
    </row>
    <row r="934" spans="1:13" hidden="1" x14ac:dyDescent="0.2">
      <c r="A934" s="10" t="s">
        <v>17</v>
      </c>
      <c r="B934" s="10">
        <v>2016</v>
      </c>
      <c r="C934" s="10" t="s">
        <v>18</v>
      </c>
      <c r="D934" s="10"/>
      <c r="E934" s="10" t="s">
        <v>63</v>
      </c>
      <c r="F934" s="10" t="s">
        <v>68</v>
      </c>
      <c r="G934" s="10">
        <v>41</v>
      </c>
      <c r="H934" s="10" t="s">
        <v>20</v>
      </c>
      <c r="I934" s="10" t="s">
        <v>91</v>
      </c>
      <c r="J934" s="10" t="s">
        <v>22</v>
      </c>
      <c r="K934" s="10" t="s">
        <v>23</v>
      </c>
      <c r="L934" s="10">
        <v>39000</v>
      </c>
      <c r="M934" s="9" t="str">
        <f>+INDEX(index!$C$72:$C$79,MATCH(usda!$I934,index!$B$72:$B$79,0),1)</f>
        <v>Acres Harvested</v>
      </c>
    </row>
    <row r="935" spans="1:13" hidden="1" x14ac:dyDescent="0.2">
      <c r="A935" s="10" t="s">
        <v>17</v>
      </c>
      <c r="B935" s="10">
        <v>2016</v>
      </c>
      <c r="C935" s="10" t="s">
        <v>18</v>
      </c>
      <c r="D935" s="10"/>
      <c r="E935" s="10" t="s">
        <v>63</v>
      </c>
      <c r="F935" s="10" t="s">
        <v>69</v>
      </c>
      <c r="G935" s="10"/>
      <c r="H935" s="10" t="s">
        <v>20</v>
      </c>
      <c r="I935" s="10" t="s">
        <v>91</v>
      </c>
      <c r="J935" s="10" t="s">
        <v>22</v>
      </c>
      <c r="K935" s="10" t="s">
        <v>23</v>
      </c>
      <c r="L935" s="10">
        <v>0</v>
      </c>
      <c r="M935" s="9" t="str">
        <f>+INDEX(index!$C$72:$C$79,MATCH(usda!$I935,index!$B$72:$B$79,0),1)</f>
        <v>Acres Harvested</v>
      </c>
    </row>
    <row r="936" spans="1:13" hidden="1" x14ac:dyDescent="0.2">
      <c r="A936" s="10" t="s">
        <v>17</v>
      </c>
      <c r="B936" s="10">
        <v>2016</v>
      </c>
      <c r="C936" s="10" t="s">
        <v>18</v>
      </c>
      <c r="D936" s="10"/>
      <c r="E936" s="10" t="s">
        <v>63</v>
      </c>
      <c r="F936" s="10" t="s">
        <v>52</v>
      </c>
      <c r="G936" s="10">
        <v>42</v>
      </c>
      <c r="H936" s="10" t="s">
        <v>20</v>
      </c>
      <c r="I936" s="10" t="s">
        <v>91</v>
      </c>
      <c r="J936" s="10" t="s">
        <v>22</v>
      </c>
      <c r="K936" s="10" t="s">
        <v>23</v>
      </c>
      <c r="L936" s="10">
        <v>950000</v>
      </c>
      <c r="M936" s="9" t="str">
        <f>+INDEX(index!$C$72:$C$79,MATCH(usda!$I936,index!$B$72:$B$79,0),1)</f>
        <v>Acres Harvested</v>
      </c>
    </row>
    <row r="937" spans="1:13" hidden="1" x14ac:dyDescent="0.2">
      <c r="A937" s="10" t="s">
        <v>17</v>
      </c>
      <c r="B937" s="10">
        <v>2016</v>
      </c>
      <c r="C937" s="10" t="s">
        <v>18</v>
      </c>
      <c r="D937" s="10"/>
      <c r="E937" s="10" t="s">
        <v>63</v>
      </c>
      <c r="F937" s="10" t="s">
        <v>53</v>
      </c>
      <c r="G937" s="10">
        <v>45</v>
      </c>
      <c r="H937" s="10" t="s">
        <v>20</v>
      </c>
      <c r="I937" s="10" t="s">
        <v>91</v>
      </c>
      <c r="J937" s="10" t="s">
        <v>22</v>
      </c>
      <c r="K937" s="10" t="s">
        <v>23</v>
      </c>
      <c r="L937" s="10">
        <v>350000</v>
      </c>
      <c r="M937" s="9" t="str">
        <f>+INDEX(index!$C$72:$C$79,MATCH(usda!$I937,index!$B$72:$B$79,0),1)</f>
        <v>Acres Harvested</v>
      </c>
    </row>
    <row r="938" spans="1:13" hidden="1" x14ac:dyDescent="0.2">
      <c r="A938" s="10" t="s">
        <v>17</v>
      </c>
      <c r="B938" s="10">
        <v>2016</v>
      </c>
      <c r="C938" s="10" t="s">
        <v>18</v>
      </c>
      <c r="D938" s="10"/>
      <c r="E938" s="10" t="s">
        <v>63</v>
      </c>
      <c r="F938" s="10" t="s">
        <v>54</v>
      </c>
      <c r="G938" s="10">
        <v>46</v>
      </c>
      <c r="H938" s="10" t="s">
        <v>20</v>
      </c>
      <c r="I938" s="10" t="s">
        <v>91</v>
      </c>
      <c r="J938" s="10" t="s">
        <v>22</v>
      </c>
      <c r="K938" s="10" t="s">
        <v>23</v>
      </c>
      <c r="L938" s="10">
        <v>5130000</v>
      </c>
      <c r="M938" s="9" t="str">
        <f>+INDEX(index!$C$72:$C$79,MATCH(usda!$I938,index!$B$72:$B$79,0),1)</f>
        <v>Acres Harvested</v>
      </c>
    </row>
    <row r="939" spans="1:13" hidden="1" x14ac:dyDescent="0.2">
      <c r="A939" s="10" t="s">
        <v>17</v>
      </c>
      <c r="B939" s="10">
        <v>2016</v>
      </c>
      <c r="C939" s="10" t="s">
        <v>18</v>
      </c>
      <c r="D939" s="10"/>
      <c r="E939" s="10" t="s">
        <v>63</v>
      </c>
      <c r="F939" s="10" t="s">
        <v>55</v>
      </c>
      <c r="G939" s="10">
        <v>47</v>
      </c>
      <c r="H939" s="10" t="s">
        <v>20</v>
      </c>
      <c r="I939" s="10" t="s">
        <v>91</v>
      </c>
      <c r="J939" s="10" t="s">
        <v>22</v>
      </c>
      <c r="K939" s="10" t="s">
        <v>23</v>
      </c>
      <c r="L939" s="10">
        <v>830000</v>
      </c>
      <c r="M939" s="9" t="str">
        <f>+INDEX(index!$C$72:$C$79,MATCH(usda!$I939,index!$B$72:$B$79,0),1)</f>
        <v>Acres Harvested</v>
      </c>
    </row>
    <row r="940" spans="1:13" hidden="1" x14ac:dyDescent="0.2">
      <c r="A940" s="10" t="s">
        <v>17</v>
      </c>
      <c r="B940" s="10">
        <v>2016</v>
      </c>
      <c r="C940" s="10" t="s">
        <v>18</v>
      </c>
      <c r="D940" s="10"/>
      <c r="E940" s="10" t="s">
        <v>63</v>
      </c>
      <c r="F940" s="10" t="s">
        <v>56</v>
      </c>
      <c r="G940" s="10">
        <v>48</v>
      </c>
      <c r="H940" s="10" t="s">
        <v>20</v>
      </c>
      <c r="I940" s="10" t="s">
        <v>91</v>
      </c>
      <c r="J940" s="10" t="s">
        <v>22</v>
      </c>
      <c r="K940" s="10" t="s">
        <v>23</v>
      </c>
      <c r="L940" s="10">
        <v>2550000</v>
      </c>
      <c r="M940" s="9" t="str">
        <f>+INDEX(index!$C$72:$C$79,MATCH(usda!$I940,index!$B$72:$B$79,0),1)</f>
        <v>Acres Harvested</v>
      </c>
    </row>
    <row r="941" spans="1:13" hidden="1" x14ac:dyDescent="0.2">
      <c r="A941" s="10" t="s">
        <v>17</v>
      </c>
      <c r="B941" s="10">
        <v>2016</v>
      </c>
      <c r="C941" s="10" t="s">
        <v>18</v>
      </c>
      <c r="D941" s="10"/>
      <c r="E941" s="10" t="s">
        <v>63</v>
      </c>
      <c r="F941" s="10" t="s">
        <v>70</v>
      </c>
      <c r="G941" s="10">
        <v>49</v>
      </c>
      <c r="H941" s="10" t="s">
        <v>20</v>
      </c>
      <c r="I941" s="10" t="s">
        <v>91</v>
      </c>
      <c r="J941" s="10" t="s">
        <v>22</v>
      </c>
      <c r="K941" s="10" t="s">
        <v>23</v>
      </c>
      <c r="L941" s="10">
        <v>29000</v>
      </c>
      <c r="M941" s="9" t="str">
        <f>+INDEX(index!$C$72:$C$79,MATCH(usda!$I941,index!$B$72:$B$79,0),1)</f>
        <v>Acres Harvested</v>
      </c>
    </row>
    <row r="942" spans="1:13" hidden="1" x14ac:dyDescent="0.2">
      <c r="A942" s="10" t="s">
        <v>17</v>
      </c>
      <c r="B942" s="10">
        <v>2016</v>
      </c>
      <c r="C942" s="10" t="s">
        <v>18</v>
      </c>
      <c r="D942" s="10"/>
      <c r="E942" s="10" t="s">
        <v>63</v>
      </c>
      <c r="F942" s="10" t="s">
        <v>57</v>
      </c>
      <c r="G942" s="10">
        <v>51</v>
      </c>
      <c r="H942" s="10" t="s">
        <v>20</v>
      </c>
      <c r="I942" s="10" t="s">
        <v>91</v>
      </c>
      <c r="J942" s="10" t="s">
        <v>22</v>
      </c>
      <c r="K942" s="10" t="s">
        <v>23</v>
      </c>
      <c r="L942" s="10">
        <v>340000</v>
      </c>
      <c r="M942" s="9" t="str">
        <f>+INDEX(index!$C$72:$C$79,MATCH(usda!$I942,index!$B$72:$B$79,0),1)</f>
        <v>Acres Harvested</v>
      </c>
    </row>
    <row r="943" spans="1:13" hidden="1" x14ac:dyDescent="0.2">
      <c r="A943" s="10" t="s">
        <v>17</v>
      </c>
      <c r="B943" s="10">
        <v>2016</v>
      </c>
      <c r="C943" s="10" t="s">
        <v>18</v>
      </c>
      <c r="D943" s="10"/>
      <c r="E943" s="10" t="s">
        <v>63</v>
      </c>
      <c r="F943" s="10" t="s">
        <v>58</v>
      </c>
      <c r="G943" s="10">
        <v>53</v>
      </c>
      <c r="H943" s="10" t="s">
        <v>20</v>
      </c>
      <c r="I943" s="10" t="s">
        <v>91</v>
      </c>
      <c r="J943" s="10" t="s">
        <v>22</v>
      </c>
      <c r="K943" s="10" t="s">
        <v>23</v>
      </c>
      <c r="L943" s="10">
        <v>85000</v>
      </c>
      <c r="M943" s="9" t="str">
        <f>+INDEX(index!$C$72:$C$79,MATCH(usda!$I943,index!$B$72:$B$79,0),1)</f>
        <v>Acres Harvested</v>
      </c>
    </row>
    <row r="944" spans="1:13" hidden="1" x14ac:dyDescent="0.2">
      <c r="A944" s="10" t="s">
        <v>17</v>
      </c>
      <c r="B944" s="10">
        <v>2016</v>
      </c>
      <c r="C944" s="10" t="s">
        <v>18</v>
      </c>
      <c r="D944" s="10"/>
      <c r="E944" s="10" t="s">
        <v>63</v>
      </c>
      <c r="F944" s="10" t="s">
        <v>71</v>
      </c>
      <c r="G944" s="10">
        <v>54</v>
      </c>
      <c r="H944" s="10" t="s">
        <v>20</v>
      </c>
      <c r="I944" s="10" t="s">
        <v>91</v>
      </c>
      <c r="J944" s="10" t="s">
        <v>22</v>
      </c>
      <c r="K944" s="10" t="s">
        <v>23</v>
      </c>
      <c r="L944" s="10">
        <v>35000</v>
      </c>
      <c r="M944" s="9" t="str">
        <f>+INDEX(index!$C$72:$C$79,MATCH(usda!$I944,index!$B$72:$B$79,0),1)</f>
        <v>Acres Harvested</v>
      </c>
    </row>
    <row r="945" spans="1:13" hidden="1" x14ac:dyDescent="0.2">
      <c r="A945" s="10" t="s">
        <v>17</v>
      </c>
      <c r="B945" s="10">
        <v>2016</v>
      </c>
      <c r="C945" s="10" t="s">
        <v>18</v>
      </c>
      <c r="D945" s="10"/>
      <c r="E945" s="10" t="s">
        <v>63</v>
      </c>
      <c r="F945" s="10" t="s">
        <v>59</v>
      </c>
      <c r="G945" s="10">
        <v>55</v>
      </c>
      <c r="H945" s="10" t="s">
        <v>20</v>
      </c>
      <c r="I945" s="10" t="s">
        <v>91</v>
      </c>
      <c r="J945" s="10" t="s">
        <v>22</v>
      </c>
      <c r="K945" s="10" t="s">
        <v>23</v>
      </c>
      <c r="L945" s="10">
        <v>3220000</v>
      </c>
      <c r="M945" s="9" t="str">
        <f>+INDEX(index!$C$72:$C$79,MATCH(usda!$I945,index!$B$72:$B$79,0),1)</f>
        <v>Acres Harvested</v>
      </c>
    </row>
    <row r="946" spans="1:13" hidden="1" x14ac:dyDescent="0.2">
      <c r="A946" s="10" t="s">
        <v>17</v>
      </c>
      <c r="B946" s="10">
        <v>2016</v>
      </c>
      <c r="C946" s="10" t="s">
        <v>18</v>
      </c>
      <c r="D946" s="10"/>
      <c r="E946" s="10" t="s">
        <v>63</v>
      </c>
      <c r="F946" s="10" t="s">
        <v>60</v>
      </c>
      <c r="G946" s="10">
        <v>56</v>
      </c>
      <c r="H946" s="10" t="s">
        <v>20</v>
      </c>
      <c r="I946" s="10" t="s">
        <v>91</v>
      </c>
      <c r="J946" s="10" t="s">
        <v>22</v>
      </c>
      <c r="K946" s="10" t="s">
        <v>23</v>
      </c>
      <c r="L946" s="10">
        <v>69000</v>
      </c>
      <c r="M946" s="9" t="str">
        <f>+INDEX(index!$C$72:$C$79,MATCH(usda!$I946,index!$B$72:$B$79,0),1)</f>
        <v>Acres Harvested</v>
      </c>
    </row>
    <row r="947" spans="1:13" hidden="1" x14ac:dyDescent="0.2">
      <c r="A947" s="10" t="s">
        <v>17</v>
      </c>
      <c r="B947" s="10">
        <v>2017</v>
      </c>
      <c r="C947" s="10" t="s">
        <v>18</v>
      </c>
      <c r="D947" s="10"/>
      <c r="E947" s="10" t="s">
        <v>63</v>
      </c>
      <c r="F947" s="10" t="s">
        <v>19</v>
      </c>
      <c r="G947" s="10">
        <v>1</v>
      </c>
      <c r="H947" s="10" t="s">
        <v>20</v>
      </c>
      <c r="I947" s="10" t="s">
        <v>91</v>
      </c>
      <c r="J947" s="10" t="s">
        <v>22</v>
      </c>
      <c r="K947" s="10" t="s">
        <v>23</v>
      </c>
      <c r="L947" s="10">
        <v>235000</v>
      </c>
      <c r="M947" s="9" t="str">
        <f>+INDEX(index!$C$72:$C$79,MATCH(usda!$I947,index!$B$72:$B$79,0),1)</f>
        <v>Acres Harvested</v>
      </c>
    </row>
    <row r="948" spans="1:13" hidden="1" x14ac:dyDescent="0.2">
      <c r="A948" s="10" t="s">
        <v>17</v>
      </c>
      <c r="B948" s="10">
        <v>2017</v>
      </c>
      <c r="C948" s="10" t="s">
        <v>18</v>
      </c>
      <c r="D948" s="10"/>
      <c r="E948" s="10" t="s">
        <v>63</v>
      </c>
      <c r="F948" s="10" t="s">
        <v>64</v>
      </c>
      <c r="G948" s="10">
        <v>4</v>
      </c>
      <c r="H948" s="10" t="s">
        <v>20</v>
      </c>
      <c r="I948" s="10" t="s">
        <v>91</v>
      </c>
      <c r="J948" s="10" t="s">
        <v>22</v>
      </c>
      <c r="K948" s="10" t="s">
        <v>23</v>
      </c>
      <c r="L948" s="10">
        <v>32000</v>
      </c>
      <c r="M948" s="9" t="str">
        <f>+INDEX(index!$C$72:$C$79,MATCH(usda!$I948,index!$B$72:$B$79,0),1)</f>
        <v>Acres Harvested</v>
      </c>
    </row>
    <row r="949" spans="1:13" hidden="1" x14ac:dyDescent="0.2">
      <c r="A949" s="10" t="s">
        <v>17</v>
      </c>
      <c r="B949" s="10">
        <v>2017</v>
      </c>
      <c r="C949" s="10" t="s">
        <v>18</v>
      </c>
      <c r="D949" s="10"/>
      <c r="E949" s="10" t="s">
        <v>63</v>
      </c>
      <c r="F949" s="10" t="s">
        <v>28</v>
      </c>
      <c r="G949" s="10">
        <v>5</v>
      </c>
      <c r="H949" s="10" t="s">
        <v>20</v>
      </c>
      <c r="I949" s="10" t="s">
        <v>91</v>
      </c>
      <c r="J949" s="10" t="s">
        <v>22</v>
      </c>
      <c r="K949" s="10" t="s">
        <v>23</v>
      </c>
      <c r="L949" s="10">
        <v>595000</v>
      </c>
      <c r="M949" s="9" t="str">
        <f>+INDEX(index!$C$72:$C$79,MATCH(usda!$I949,index!$B$72:$B$79,0),1)</f>
        <v>Acres Harvested</v>
      </c>
    </row>
    <row r="950" spans="1:13" hidden="1" x14ac:dyDescent="0.2">
      <c r="A950" s="10" t="s">
        <v>17</v>
      </c>
      <c r="B950" s="10">
        <v>2017</v>
      </c>
      <c r="C950" s="10" t="s">
        <v>18</v>
      </c>
      <c r="D950" s="10"/>
      <c r="E950" s="10" t="s">
        <v>63</v>
      </c>
      <c r="F950" s="10" t="s">
        <v>29</v>
      </c>
      <c r="G950" s="10">
        <v>6</v>
      </c>
      <c r="H950" s="10" t="s">
        <v>20</v>
      </c>
      <c r="I950" s="10" t="s">
        <v>91</v>
      </c>
      <c r="J950" s="10" t="s">
        <v>22</v>
      </c>
      <c r="K950" s="10" t="s">
        <v>23</v>
      </c>
      <c r="L950" s="10">
        <v>80000</v>
      </c>
      <c r="M950" s="9" t="str">
        <f>+INDEX(index!$C$72:$C$79,MATCH(usda!$I950,index!$B$72:$B$79,0),1)</f>
        <v>Acres Harvested</v>
      </c>
    </row>
    <row r="951" spans="1:13" hidden="1" x14ac:dyDescent="0.2">
      <c r="A951" s="10" t="s">
        <v>17</v>
      </c>
      <c r="B951" s="10">
        <v>2017</v>
      </c>
      <c r="C951" s="10" t="s">
        <v>18</v>
      </c>
      <c r="D951" s="10"/>
      <c r="E951" s="10" t="s">
        <v>63</v>
      </c>
      <c r="F951" s="10" t="s">
        <v>30</v>
      </c>
      <c r="G951" s="10">
        <v>8</v>
      </c>
      <c r="H951" s="10" t="s">
        <v>20</v>
      </c>
      <c r="I951" s="10" t="s">
        <v>91</v>
      </c>
      <c r="J951" s="10" t="s">
        <v>22</v>
      </c>
      <c r="K951" s="10" t="s">
        <v>23</v>
      </c>
      <c r="L951" s="10">
        <v>1300000</v>
      </c>
      <c r="M951" s="9" t="str">
        <f>+INDEX(index!$C$72:$C$79,MATCH(usda!$I951,index!$B$72:$B$79,0),1)</f>
        <v>Acres Harvested</v>
      </c>
    </row>
    <row r="952" spans="1:13" hidden="1" x14ac:dyDescent="0.2">
      <c r="A952" s="10" t="s">
        <v>17</v>
      </c>
      <c r="B952" s="10">
        <v>2017</v>
      </c>
      <c r="C952" s="10" t="s">
        <v>18</v>
      </c>
      <c r="D952" s="10"/>
      <c r="E952" s="10" t="s">
        <v>63</v>
      </c>
      <c r="F952" s="10" t="s">
        <v>31</v>
      </c>
      <c r="G952" s="10">
        <v>10</v>
      </c>
      <c r="H952" s="10" t="s">
        <v>20</v>
      </c>
      <c r="I952" s="10" t="s">
        <v>91</v>
      </c>
      <c r="J952" s="10" t="s">
        <v>22</v>
      </c>
      <c r="K952" s="10" t="s">
        <v>23</v>
      </c>
      <c r="L952" s="10">
        <v>171000</v>
      </c>
      <c r="M952" s="9" t="str">
        <f>+INDEX(index!$C$72:$C$79,MATCH(usda!$I952,index!$B$72:$B$79,0),1)</f>
        <v>Acres Harvested</v>
      </c>
    </row>
    <row r="953" spans="1:13" hidden="1" x14ac:dyDescent="0.2">
      <c r="A953" s="10" t="s">
        <v>17</v>
      </c>
      <c r="B953" s="10">
        <v>2017</v>
      </c>
      <c r="C953" s="10" t="s">
        <v>18</v>
      </c>
      <c r="D953" s="10"/>
      <c r="E953" s="10" t="s">
        <v>63</v>
      </c>
      <c r="F953" s="10" t="s">
        <v>65</v>
      </c>
      <c r="G953" s="10">
        <v>12</v>
      </c>
      <c r="H953" s="10" t="s">
        <v>20</v>
      </c>
      <c r="I953" s="10" t="s">
        <v>91</v>
      </c>
      <c r="J953" s="10" t="s">
        <v>22</v>
      </c>
      <c r="K953" s="10" t="s">
        <v>23</v>
      </c>
      <c r="L953" s="10">
        <v>37000</v>
      </c>
      <c r="M953" s="9" t="str">
        <f>+INDEX(index!$C$72:$C$79,MATCH(usda!$I953,index!$B$72:$B$79,0),1)</f>
        <v>Acres Harvested</v>
      </c>
    </row>
    <row r="954" spans="1:13" hidden="1" x14ac:dyDescent="0.2">
      <c r="A954" s="10" t="s">
        <v>17</v>
      </c>
      <c r="B954" s="10">
        <v>2017</v>
      </c>
      <c r="C954" s="10" t="s">
        <v>18</v>
      </c>
      <c r="D954" s="10"/>
      <c r="E954" s="10" t="s">
        <v>63</v>
      </c>
      <c r="F954" s="10" t="s">
        <v>32</v>
      </c>
      <c r="G954" s="10">
        <v>13</v>
      </c>
      <c r="H954" s="10" t="s">
        <v>20</v>
      </c>
      <c r="I954" s="10" t="s">
        <v>91</v>
      </c>
      <c r="J954" s="10" t="s">
        <v>22</v>
      </c>
      <c r="K954" s="10" t="s">
        <v>23</v>
      </c>
      <c r="L954" s="10">
        <v>245000</v>
      </c>
      <c r="M954" s="9" t="str">
        <f>+INDEX(index!$C$72:$C$79,MATCH(usda!$I954,index!$B$72:$B$79,0),1)</f>
        <v>Acres Harvested</v>
      </c>
    </row>
    <row r="955" spans="1:13" hidden="1" x14ac:dyDescent="0.2">
      <c r="A955" s="10" t="s">
        <v>17</v>
      </c>
      <c r="B955" s="10">
        <v>2017</v>
      </c>
      <c r="C955" s="10" t="s">
        <v>18</v>
      </c>
      <c r="D955" s="10"/>
      <c r="E955" s="10" t="s">
        <v>63</v>
      </c>
      <c r="F955" s="10" t="s">
        <v>33</v>
      </c>
      <c r="G955" s="10">
        <v>16</v>
      </c>
      <c r="H955" s="10" t="s">
        <v>20</v>
      </c>
      <c r="I955" s="10" t="s">
        <v>91</v>
      </c>
      <c r="J955" s="10" t="s">
        <v>22</v>
      </c>
      <c r="K955" s="10" t="s">
        <v>23</v>
      </c>
      <c r="L955" s="10">
        <v>115000</v>
      </c>
      <c r="M955" s="9" t="str">
        <f>+INDEX(index!$C$72:$C$79,MATCH(usda!$I955,index!$B$72:$B$79,0),1)</f>
        <v>Acres Harvested</v>
      </c>
    </row>
    <row r="956" spans="1:13" hidden="1" x14ac:dyDescent="0.2">
      <c r="A956" s="10" t="s">
        <v>17</v>
      </c>
      <c r="B956" s="10">
        <v>2017</v>
      </c>
      <c r="C956" s="10" t="s">
        <v>18</v>
      </c>
      <c r="D956" s="10"/>
      <c r="E956" s="10" t="s">
        <v>63</v>
      </c>
      <c r="F956" s="10" t="s">
        <v>34</v>
      </c>
      <c r="G956" s="10">
        <v>17</v>
      </c>
      <c r="H956" s="10" t="s">
        <v>20</v>
      </c>
      <c r="I956" s="10" t="s">
        <v>91</v>
      </c>
      <c r="J956" s="10" t="s">
        <v>22</v>
      </c>
      <c r="K956" s="10" t="s">
        <v>23</v>
      </c>
      <c r="L956" s="10">
        <v>10950000</v>
      </c>
      <c r="M956" s="9" t="str">
        <f>+INDEX(index!$C$72:$C$79,MATCH(usda!$I956,index!$B$72:$B$79,0),1)</f>
        <v>Acres Harvested</v>
      </c>
    </row>
    <row r="957" spans="1:13" hidden="1" x14ac:dyDescent="0.2">
      <c r="A957" s="10" t="s">
        <v>17</v>
      </c>
      <c r="B957" s="10">
        <v>2017</v>
      </c>
      <c r="C957" s="10" t="s">
        <v>18</v>
      </c>
      <c r="D957" s="10"/>
      <c r="E957" s="10" t="s">
        <v>63</v>
      </c>
      <c r="F957" s="10" t="s">
        <v>35</v>
      </c>
      <c r="G957" s="10">
        <v>18</v>
      </c>
      <c r="H957" s="10" t="s">
        <v>20</v>
      </c>
      <c r="I957" s="10" t="s">
        <v>91</v>
      </c>
      <c r="J957" s="10" t="s">
        <v>22</v>
      </c>
      <c r="K957" s="10" t="s">
        <v>23</v>
      </c>
      <c r="L957" s="10">
        <v>5200000</v>
      </c>
      <c r="M957" s="9" t="str">
        <f>+INDEX(index!$C$72:$C$79,MATCH(usda!$I957,index!$B$72:$B$79,0),1)</f>
        <v>Acres Harvested</v>
      </c>
    </row>
    <row r="958" spans="1:13" hidden="1" x14ac:dyDescent="0.2">
      <c r="A958" s="10" t="s">
        <v>17</v>
      </c>
      <c r="B958" s="10">
        <v>2017</v>
      </c>
      <c r="C958" s="10" t="s">
        <v>18</v>
      </c>
      <c r="D958" s="10"/>
      <c r="E958" s="10" t="s">
        <v>63</v>
      </c>
      <c r="F958" s="10" t="s">
        <v>36</v>
      </c>
      <c r="G958" s="10">
        <v>19</v>
      </c>
      <c r="H958" s="10" t="s">
        <v>20</v>
      </c>
      <c r="I958" s="10" t="s">
        <v>91</v>
      </c>
      <c r="J958" s="10" t="s">
        <v>22</v>
      </c>
      <c r="K958" s="10" t="s">
        <v>23</v>
      </c>
      <c r="L958" s="10">
        <v>12900000</v>
      </c>
      <c r="M958" s="9" t="str">
        <f>+INDEX(index!$C$72:$C$79,MATCH(usda!$I958,index!$B$72:$B$79,0),1)</f>
        <v>Acres Harvested</v>
      </c>
    </row>
    <row r="959" spans="1:13" hidden="1" x14ac:dyDescent="0.2">
      <c r="A959" s="10" t="s">
        <v>17</v>
      </c>
      <c r="B959" s="10">
        <v>2017</v>
      </c>
      <c r="C959" s="10" t="s">
        <v>18</v>
      </c>
      <c r="D959" s="10"/>
      <c r="E959" s="10" t="s">
        <v>63</v>
      </c>
      <c r="F959" s="10" t="s">
        <v>37</v>
      </c>
      <c r="G959" s="10">
        <v>20</v>
      </c>
      <c r="H959" s="10" t="s">
        <v>20</v>
      </c>
      <c r="I959" s="10" t="s">
        <v>91</v>
      </c>
      <c r="J959" s="10" t="s">
        <v>22</v>
      </c>
      <c r="K959" s="10" t="s">
        <v>23</v>
      </c>
      <c r="L959" s="10">
        <v>5200000</v>
      </c>
      <c r="M959" s="9" t="str">
        <f>+INDEX(index!$C$72:$C$79,MATCH(usda!$I959,index!$B$72:$B$79,0),1)</f>
        <v>Acres Harvested</v>
      </c>
    </row>
    <row r="960" spans="1:13" hidden="1" x14ac:dyDescent="0.2">
      <c r="A960" s="10" t="s">
        <v>17</v>
      </c>
      <c r="B960" s="10">
        <v>2017</v>
      </c>
      <c r="C960" s="10" t="s">
        <v>18</v>
      </c>
      <c r="D960" s="10"/>
      <c r="E960" s="10" t="s">
        <v>63</v>
      </c>
      <c r="F960" s="10" t="s">
        <v>38</v>
      </c>
      <c r="G960" s="10">
        <v>21</v>
      </c>
      <c r="H960" s="10" t="s">
        <v>20</v>
      </c>
      <c r="I960" s="10" t="s">
        <v>91</v>
      </c>
      <c r="J960" s="10" t="s">
        <v>22</v>
      </c>
      <c r="K960" s="10" t="s">
        <v>23</v>
      </c>
      <c r="L960" s="10">
        <v>1220000</v>
      </c>
      <c r="M960" s="9" t="str">
        <f>+INDEX(index!$C$72:$C$79,MATCH(usda!$I960,index!$B$72:$B$79,0),1)</f>
        <v>Acres Harvested</v>
      </c>
    </row>
    <row r="961" spans="1:13" hidden="1" x14ac:dyDescent="0.2">
      <c r="A961" s="10" t="s">
        <v>17</v>
      </c>
      <c r="B961" s="10">
        <v>2017</v>
      </c>
      <c r="C961" s="10" t="s">
        <v>18</v>
      </c>
      <c r="D961" s="10"/>
      <c r="E961" s="10" t="s">
        <v>63</v>
      </c>
      <c r="F961" s="10" t="s">
        <v>39</v>
      </c>
      <c r="G961" s="10">
        <v>22</v>
      </c>
      <c r="H961" s="10" t="s">
        <v>20</v>
      </c>
      <c r="I961" s="10" t="s">
        <v>91</v>
      </c>
      <c r="J961" s="10" t="s">
        <v>22</v>
      </c>
      <c r="K961" s="10" t="s">
        <v>23</v>
      </c>
      <c r="L961" s="10">
        <v>490000</v>
      </c>
      <c r="M961" s="9" t="str">
        <f>+INDEX(index!$C$72:$C$79,MATCH(usda!$I961,index!$B$72:$B$79,0),1)</f>
        <v>Acres Harvested</v>
      </c>
    </row>
    <row r="962" spans="1:13" hidden="1" x14ac:dyDescent="0.2">
      <c r="A962" s="10" t="s">
        <v>17</v>
      </c>
      <c r="B962" s="10">
        <v>2017</v>
      </c>
      <c r="C962" s="10" t="s">
        <v>18</v>
      </c>
      <c r="D962" s="10"/>
      <c r="E962" s="10" t="s">
        <v>63</v>
      </c>
      <c r="F962" s="10" t="s">
        <v>40</v>
      </c>
      <c r="G962" s="10">
        <v>24</v>
      </c>
      <c r="H962" s="10" t="s">
        <v>20</v>
      </c>
      <c r="I962" s="10" t="s">
        <v>91</v>
      </c>
      <c r="J962" s="10" t="s">
        <v>22</v>
      </c>
      <c r="K962" s="10" t="s">
        <v>23</v>
      </c>
      <c r="L962" s="10">
        <v>420000</v>
      </c>
      <c r="M962" s="9" t="str">
        <f>+INDEX(index!$C$72:$C$79,MATCH(usda!$I962,index!$B$72:$B$79,0),1)</f>
        <v>Acres Harvested</v>
      </c>
    </row>
    <row r="963" spans="1:13" hidden="1" x14ac:dyDescent="0.2">
      <c r="A963" s="10" t="s">
        <v>17</v>
      </c>
      <c r="B963" s="10">
        <v>2017</v>
      </c>
      <c r="C963" s="10" t="s">
        <v>18</v>
      </c>
      <c r="D963" s="10"/>
      <c r="E963" s="10" t="s">
        <v>63</v>
      </c>
      <c r="F963" s="10" t="s">
        <v>41</v>
      </c>
      <c r="G963" s="10">
        <v>26</v>
      </c>
      <c r="H963" s="10" t="s">
        <v>20</v>
      </c>
      <c r="I963" s="10" t="s">
        <v>91</v>
      </c>
      <c r="J963" s="10" t="s">
        <v>22</v>
      </c>
      <c r="K963" s="10" t="s">
        <v>23</v>
      </c>
      <c r="L963" s="10">
        <v>1890000</v>
      </c>
      <c r="M963" s="9" t="str">
        <f>+INDEX(index!$C$72:$C$79,MATCH(usda!$I963,index!$B$72:$B$79,0),1)</f>
        <v>Acres Harvested</v>
      </c>
    </row>
    <row r="964" spans="1:13" hidden="1" x14ac:dyDescent="0.2">
      <c r="A964" s="10" t="s">
        <v>17</v>
      </c>
      <c r="B964" s="10">
        <v>2017</v>
      </c>
      <c r="C964" s="10" t="s">
        <v>18</v>
      </c>
      <c r="D964" s="10"/>
      <c r="E964" s="10" t="s">
        <v>63</v>
      </c>
      <c r="F964" s="10" t="s">
        <v>42</v>
      </c>
      <c r="G964" s="10">
        <v>27</v>
      </c>
      <c r="H964" s="10" t="s">
        <v>20</v>
      </c>
      <c r="I964" s="10" t="s">
        <v>91</v>
      </c>
      <c r="J964" s="10" t="s">
        <v>22</v>
      </c>
      <c r="K964" s="10" t="s">
        <v>23</v>
      </c>
      <c r="L964" s="10">
        <v>7630000</v>
      </c>
      <c r="M964" s="9" t="str">
        <f>+INDEX(index!$C$72:$C$79,MATCH(usda!$I964,index!$B$72:$B$79,0),1)</f>
        <v>Acres Harvested</v>
      </c>
    </row>
    <row r="965" spans="1:13" hidden="1" x14ac:dyDescent="0.2">
      <c r="A965" s="10" t="s">
        <v>17</v>
      </c>
      <c r="B965" s="10">
        <v>2017</v>
      </c>
      <c r="C965" s="10" t="s">
        <v>18</v>
      </c>
      <c r="D965" s="10"/>
      <c r="E965" s="10" t="s">
        <v>63</v>
      </c>
      <c r="F965" s="10" t="s">
        <v>43</v>
      </c>
      <c r="G965" s="10">
        <v>28</v>
      </c>
      <c r="H965" s="10" t="s">
        <v>20</v>
      </c>
      <c r="I965" s="10" t="s">
        <v>91</v>
      </c>
      <c r="J965" s="10" t="s">
        <v>22</v>
      </c>
      <c r="K965" s="10" t="s">
        <v>23</v>
      </c>
      <c r="L965" s="10">
        <v>500000</v>
      </c>
      <c r="M965" s="9" t="str">
        <f>+INDEX(index!$C$72:$C$79,MATCH(usda!$I965,index!$B$72:$B$79,0),1)</f>
        <v>Acres Harvested</v>
      </c>
    </row>
    <row r="966" spans="1:13" hidden="1" x14ac:dyDescent="0.2">
      <c r="A966" s="10" t="s">
        <v>17</v>
      </c>
      <c r="B966" s="10">
        <v>2017</v>
      </c>
      <c r="C966" s="10" t="s">
        <v>18</v>
      </c>
      <c r="D966" s="10"/>
      <c r="E966" s="10" t="s">
        <v>63</v>
      </c>
      <c r="F966" s="10" t="s">
        <v>44</v>
      </c>
      <c r="G966" s="10">
        <v>29</v>
      </c>
      <c r="H966" s="10" t="s">
        <v>20</v>
      </c>
      <c r="I966" s="10" t="s">
        <v>91</v>
      </c>
      <c r="J966" s="10" t="s">
        <v>22</v>
      </c>
      <c r="K966" s="10" t="s">
        <v>23</v>
      </c>
      <c r="L966" s="10">
        <v>3250000</v>
      </c>
      <c r="M966" s="9" t="str">
        <f>+INDEX(index!$C$72:$C$79,MATCH(usda!$I966,index!$B$72:$B$79,0),1)</f>
        <v>Acres Harvested</v>
      </c>
    </row>
    <row r="967" spans="1:13" hidden="1" x14ac:dyDescent="0.2">
      <c r="A967" s="10" t="s">
        <v>17</v>
      </c>
      <c r="B967" s="10">
        <v>2017</v>
      </c>
      <c r="C967" s="10" t="s">
        <v>18</v>
      </c>
      <c r="D967" s="10"/>
      <c r="E967" s="10" t="s">
        <v>63</v>
      </c>
      <c r="F967" s="10" t="s">
        <v>66</v>
      </c>
      <c r="G967" s="10">
        <v>30</v>
      </c>
      <c r="H967" s="10" t="s">
        <v>20</v>
      </c>
      <c r="I967" s="10" t="s">
        <v>91</v>
      </c>
      <c r="J967" s="10" t="s">
        <v>22</v>
      </c>
      <c r="K967" s="10" t="s">
        <v>23</v>
      </c>
      <c r="L967" s="10">
        <v>65000</v>
      </c>
      <c r="M967" s="9" t="str">
        <f>+INDEX(index!$C$72:$C$79,MATCH(usda!$I967,index!$B$72:$B$79,0),1)</f>
        <v>Acres Harvested</v>
      </c>
    </row>
    <row r="968" spans="1:13" hidden="1" x14ac:dyDescent="0.2">
      <c r="A968" s="10" t="s">
        <v>17</v>
      </c>
      <c r="B968" s="10">
        <v>2017</v>
      </c>
      <c r="C968" s="10" t="s">
        <v>18</v>
      </c>
      <c r="D968" s="10"/>
      <c r="E968" s="10" t="s">
        <v>63</v>
      </c>
      <c r="F968" s="10" t="s">
        <v>45</v>
      </c>
      <c r="G968" s="10">
        <v>31</v>
      </c>
      <c r="H968" s="10" t="s">
        <v>20</v>
      </c>
      <c r="I968" s="10" t="s">
        <v>91</v>
      </c>
      <c r="J968" s="10" t="s">
        <v>22</v>
      </c>
      <c r="K968" s="10" t="s">
        <v>23</v>
      </c>
      <c r="L968" s="10">
        <v>9300000</v>
      </c>
      <c r="M968" s="9" t="str">
        <f>+INDEX(index!$C$72:$C$79,MATCH(usda!$I968,index!$B$72:$B$79,0),1)</f>
        <v>Acres Harvested</v>
      </c>
    </row>
    <row r="969" spans="1:13" hidden="1" x14ac:dyDescent="0.2">
      <c r="A969" s="10" t="s">
        <v>17</v>
      </c>
      <c r="B969" s="10">
        <v>2017</v>
      </c>
      <c r="C969" s="10" t="s">
        <v>18</v>
      </c>
      <c r="D969" s="10"/>
      <c r="E969" s="10" t="s">
        <v>63</v>
      </c>
      <c r="F969" s="10" t="s">
        <v>46</v>
      </c>
      <c r="G969" s="10">
        <v>34</v>
      </c>
      <c r="H969" s="10" t="s">
        <v>20</v>
      </c>
      <c r="I969" s="10" t="s">
        <v>91</v>
      </c>
      <c r="J969" s="10" t="s">
        <v>22</v>
      </c>
      <c r="K969" s="10" t="s">
        <v>23</v>
      </c>
      <c r="L969" s="10">
        <v>70000</v>
      </c>
      <c r="M969" s="9" t="str">
        <f>+INDEX(index!$C$72:$C$79,MATCH(usda!$I969,index!$B$72:$B$79,0),1)</f>
        <v>Acres Harvested</v>
      </c>
    </row>
    <row r="970" spans="1:13" hidden="1" x14ac:dyDescent="0.2">
      <c r="A970" s="10" t="s">
        <v>17</v>
      </c>
      <c r="B970" s="10">
        <v>2017</v>
      </c>
      <c r="C970" s="10" t="s">
        <v>18</v>
      </c>
      <c r="D970" s="10"/>
      <c r="E970" s="10" t="s">
        <v>63</v>
      </c>
      <c r="F970" s="10" t="s">
        <v>67</v>
      </c>
      <c r="G970" s="10">
        <v>35</v>
      </c>
      <c r="H970" s="10" t="s">
        <v>20</v>
      </c>
      <c r="I970" s="10" t="s">
        <v>91</v>
      </c>
      <c r="J970" s="10" t="s">
        <v>22</v>
      </c>
      <c r="K970" s="10" t="s">
        <v>23</v>
      </c>
      <c r="L970" s="10">
        <v>43000</v>
      </c>
      <c r="M970" s="9" t="str">
        <f>+INDEX(index!$C$72:$C$79,MATCH(usda!$I970,index!$B$72:$B$79,0),1)</f>
        <v>Acres Harvested</v>
      </c>
    </row>
    <row r="971" spans="1:13" hidden="1" x14ac:dyDescent="0.2">
      <c r="A971" s="10" t="s">
        <v>17</v>
      </c>
      <c r="B971" s="10">
        <v>2017</v>
      </c>
      <c r="C971" s="10" t="s">
        <v>18</v>
      </c>
      <c r="D971" s="10"/>
      <c r="E971" s="10" t="s">
        <v>63</v>
      </c>
      <c r="F971" s="10" t="s">
        <v>47</v>
      </c>
      <c r="G971" s="10">
        <v>36</v>
      </c>
      <c r="H971" s="10" t="s">
        <v>20</v>
      </c>
      <c r="I971" s="10" t="s">
        <v>91</v>
      </c>
      <c r="J971" s="10" t="s">
        <v>22</v>
      </c>
      <c r="K971" s="10" t="s">
        <v>23</v>
      </c>
      <c r="L971" s="10">
        <v>485000</v>
      </c>
      <c r="M971" s="9" t="str">
        <f>+INDEX(index!$C$72:$C$79,MATCH(usda!$I971,index!$B$72:$B$79,0),1)</f>
        <v>Acres Harvested</v>
      </c>
    </row>
    <row r="972" spans="1:13" hidden="1" x14ac:dyDescent="0.2">
      <c r="A972" s="10" t="s">
        <v>17</v>
      </c>
      <c r="B972" s="10">
        <v>2017</v>
      </c>
      <c r="C972" s="10" t="s">
        <v>18</v>
      </c>
      <c r="D972" s="10"/>
      <c r="E972" s="10" t="s">
        <v>63</v>
      </c>
      <c r="F972" s="10" t="s">
        <v>48</v>
      </c>
      <c r="G972" s="10">
        <v>37</v>
      </c>
      <c r="H972" s="10" t="s">
        <v>20</v>
      </c>
      <c r="I972" s="10" t="s">
        <v>91</v>
      </c>
      <c r="J972" s="10" t="s">
        <v>22</v>
      </c>
      <c r="K972" s="10" t="s">
        <v>23</v>
      </c>
      <c r="L972" s="10">
        <v>840000</v>
      </c>
      <c r="M972" s="9" t="str">
        <f>+INDEX(index!$C$72:$C$79,MATCH(usda!$I972,index!$B$72:$B$79,0),1)</f>
        <v>Acres Harvested</v>
      </c>
    </row>
    <row r="973" spans="1:13" hidden="1" x14ac:dyDescent="0.2">
      <c r="A973" s="10" t="s">
        <v>17</v>
      </c>
      <c r="B973" s="10">
        <v>2017</v>
      </c>
      <c r="C973" s="10" t="s">
        <v>18</v>
      </c>
      <c r="D973" s="10"/>
      <c r="E973" s="10" t="s">
        <v>63</v>
      </c>
      <c r="F973" s="10" t="s">
        <v>49</v>
      </c>
      <c r="G973" s="10">
        <v>38</v>
      </c>
      <c r="H973" s="10" t="s">
        <v>20</v>
      </c>
      <c r="I973" s="10" t="s">
        <v>91</v>
      </c>
      <c r="J973" s="10" t="s">
        <v>22</v>
      </c>
      <c r="K973" s="10" t="s">
        <v>23</v>
      </c>
      <c r="L973" s="10">
        <v>3230000</v>
      </c>
      <c r="M973" s="9" t="str">
        <f>+INDEX(index!$C$72:$C$79,MATCH(usda!$I973,index!$B$72:$B$79,0),1)</f>
        <v>Acres Harvested</v>
      </c>
    </row>
    <row r="974" spans="1:13" hidden="1" x14ac:dyDescent="0.2">
      <c r="A974" s="10" t="s">
        <v>17</v>
      </c>
      <c r="B974" s="10">
        <v>2017</v>
      </c>
      <c r="C974" s="10" t="s">
        <v>18</v>
      </c>
      <c r="D974" s="10"/>
      <c r="E974" s="10" t="s">
        <v>63</v>
      </c>
      <c r="F974" s="10" t="s">
        <v>50</v>
      </c>
      <c r="G974" s="10">
        <v>39</v>
      </c>
      <c r="H974" s="10" t="s">
        <v>20</v>
      </c>
      <c r="I974" s="10" t="s">
        <v>91</v>
      </c>
      <c r="J974" s="10" t="s">
        <v>22</v>
      </c>
      <c r="K974" s="10" t="s">
        <v>23</v>
      </c>
      <c r="L974" s="10">
        <v>3150000</v>
      </c>
      <c r="M974" s="9" t="str">
        <f>+INDEX(index!$C$72:$C$79,MATCH(usda!$I974,index!$B$72:$B$79,0),1)</f>
        <v>Acres Harvested</v>
      </c>
    </row>
    <row r="975" spans="1:13" hidden="1" x14ac:dyDescent="0.2">
      <c r="A975" s="10" t="s">
        <v>17</v>
      </c>
      <c r="B975" s="10">
        <v>2017</v>
      </c>
      <c r="C975" s="10" t="s">
        <v>18</v>
      </c>
      <c r="D975" s="10"/>
      <c r="E975" s="10" t="s">
        <v>63</v>
      </c>
      <c r="F975" s="10" t="s">
        <v>51</v>
      </c>
      <c r="G975" s="10">
        <v>40</v>
      </c>
      <c r="H975" s="10" t="s">
        <v>20</v>
      </c>
      <c r="I975" s="10" t="s">
        <v>91</v>
      </c>
      <c r="J975" s="10" t="s">
        <v>22</v>
      </c>
      <c r="K975" s="10" t="s">
        <v>23</v>
      </c>
      <c r="L975" s="10">
        <v>305000</v>
      </c>
      <c r="M975" s="9" t="str">
        <f>+INDEX(index!$C$72:$C$79,MATCH(usda!$I975,index!$B$72:$B$79,0),1)</f>
        <v>Acres Harvested</v>
      </c>
    </row>
    <row r="976" spans="1:13" hidden="1" x14ac:dyDescent="0.2">
      <c r="A976" s="10" t="s">
        <v>17</v>
      </c>
      <c r="B976" s="10">
        <v>2017</v>
      </c>
      <c r="C976" s="10" t="s">
        <v>18</v>
      </c>
      <c r="D976" s="10"/>
      <c r="E976" s="10" t="s">
        <v>63</v>
      </c>
      <c r="F976" s="10" t="s">
        <v>68</v>
      </c>
      <c r="G976" s="10">
        <v>41</v>
      </c>
      <c r="H976" s="10" t="s">
        <v>20</v>
      </c>
      <c r="I976" s="10" t="s">
        <v>91</v>
      </c>
      <c r="J976" s="10" t="s">
        <v>22</v>
      </c>
      <c r="K976" s="10" t="s">
        <v>23</v>
      </c>
      <c r="L976" s="10">
        <v>44000</v>
      </c>
      <c r="M976" s="9" t="str">
        <f>+INDEX(index!$C$72:$C$79,MATCH(usda!$I976,index!$B$72:$B$79,0),1)</f>
        <v>Acres Harvested</v>
      </c>
    </row>
    <row r="977" spans="1:13" hidden="1" x14ac:dyDescent="0.2">
      <c r="A977" s="10" t="s">
        <v>17</v>
      </c>
      <c r="B977" s="10">
        <v>2017</v>
      </c>
      <c r="C977" s="10" t="s">
        <v>18</v>
      </c>
      <c r="D977" s="10"/>
      <c r="E977" s="10" t="s">
        <v>63</v>
      </c>
      <c r="F977" s="10" t="s">
        <v>69</v>
      </c>
      <c r="G977" s="10"/>
      <c r="H977" s="10" t="s">
        <v>20</v>
      </c>
      <c r="I977" s="10" t="s">
        <v>91</v>
      </c>
      <c r="J977" s="10" t="s">
        <v>22</v>
      </c>
      <c r="K977" s="10" t="s">
        <v>23</v>
      </c>
      <c r="L977" s="10">
        <v>0</v>
      </c>
      <c r="M977" s="9" t="str">
        <f>+INDEX(index!$C$72:$C$79,MATCH(usda!$I977,index!$B$72:$B$79,0),1)</f>
        <v>Acres Harvested</v>
      </c>
    </row>
    <row r="978" spans="1:13" hidden="1" x14ac:dyDescent="0.2">
      <c r="A978" s="10" t="s">
        <v>17</v>
      </c>
      <c r="B978" s="10">
        <v>2017</v>
      </c>
      <c r="C978" s="10" t="s">
        <v>18</v>
      </c>
      <c r="D978" s="10"/>
      <c r="E978" s="10" t="s">
        <v>63</v>
      </c>
      <c r="F978" s="10" t="s">
        <v>52</v>
      </c>
      <c r="G978" s="10">
        <v>42</v>
      </c>
      <c r="H978" s="10" t="s">
        <v>20</v>
      </c>
      <c r="I978" s="10" t="s">
        <v>91</v>
      </c>
      <c r="J978" s="10" t="s">
        <v>22</v>
      </c>
      <c r="K978" s="10" t="s">
        <v>23</v>
      </c>
      <c r="L978" s="10">
        <v>920000</v>
      </c>
      <c r="M978" s="9" t="str">
        <f>+INDEX(index!$C$72:$C$79,MATCH(usda!$I978,index!$B$72:$B$79,0),1)</f>
        <v>Acres Harvested</v>
      </c>
    </row>
    <row r="979" spans="1:13" hidden="1" x14ac:dyDescent="0.2">
      <c r="A979" s="10" t="s">
        <v>17</v>
      </c>
      <c r="B979" s="10">
        <v>2017</v>
      </c>
      <c r="C979" s="10" t="s">
        <v>18</v>
      </c>
      <c r="D979" s="10"/>
      <c r="E979" s="10" t="s">
        <v>63</v>
      </c>
      <c r="F979" s="10" t="s">
        <v>53</v>
      </c>
      <c r="G979" s="10">
        <v>45</v>
      </c>
      <c r="H979" s="10" t="s">
        <v>20</v>
      </c>
      <c r="I979" s="10" t="s">
        <v>91</v>
      </c>
      <c r="J979" s="10" t="s">
        <v>22</v>
      </c>
      <c r="K979" s="10" t="s">
        <v>23</v>
      </c>
      <c r="L979" s="10">
        <v>325000</v>
      </c>
      <c r="M979" s="9" t="str">
        <f>+INDEX(index!$C$72:$C$79,MATCH(usda!$I979,index!$B$72:$B$79,0),1)</f>
        <v>Acres Harvested</v>
      </c>
    </row>
    <row r="980" spans="1:13" hidden="1" x14ac:dyDescent="0.2">
      <c r="A980" s="10" t="s">
        <v>17</v>
      </c>
      <c r="B980" s="10">
        <v>2017</v>
      </c>
      <c r="C980" s="10" t="s">
        <v>18</v>
      </c>
      <c r="D980" s="10"/>
      <c r="E980" s="10" t="s">
        <v>63</v>
      </c>
      <c r="F980" s="10" t="s">
        <v>54</v>
      </c>
      <c r="G980" s="10">
        <v>46</v>
      </c>
      <c r="H980" s="10" t="s">
        <v>20</v>
      </c>
      <c r="I980" s="10" t="s">
        <v>91</v>
      </c>
      <c r="J980" s="10" t="s">
        <v>22</v>
      </c>
      <c r="K980" s="10" t="s">
        <v>23</v>
      </c>
      <c r="L980" s="10">
        <v>5080000</v>
      </c>
      <c r="M980" s="9" t="str">
        <f>+INDEX(index!$C$72:$C$79,MATCH(usda!$I980,index!$B$72:$B$79,0),1)</f>
        <v>Acres Harvested</v>
      </c>
    </row>
    <row r="981" spans="1:13" hidden="1" x14ac:dyDescent="0.2">
      <c r="A981" s="10" t="s">
        <v>17</v>
      </c>
      <c r="B981" s="10">
        <v>2017</v>
      </c>
      <c r="C981" s="10" t="s">
        <v>18</v>
      </c>
      <c r="D981" s="10"/>
      <c r="E981" s="10" t="s">
        <v>63</v>
      </c>
      <c r="F981" s="10" t="s">
        <v>55</v>
      </c>
      <c r="G981" s="10">
        <v>47</v>
      </c>
      <c r="H981" s="10" t="s">
        <v>20</v>
      </c>
      <c r="I981" s="10" t="s">
        <v>91</v>
      </c>
      <c r="J981" s="10" t="s">
        <v>22</v>
      </c>
      <c r="K981" s="10" t="s">
        <v>23</v>
      </c>
      <c r="L981" s="10">
        <v>710000</v>
      </c>
      <c r="M981" s="9" t="str">
        <f>+INDEX(index!$C$72:$C$79,MATCH(usda!$I981,index!$B$72:$B$79,0),1)</f>
        <v>Acres Harvested</v>
      </c>
    </row>
    <row r="982" spans="1:13" hidden="1" x14ac:dyDescent="0.2">
      <c r="A982" s="10" t="s">
        <v>17</v>
      </c>
      <c r="B982" s="10">
        <v>2017</v>
      </c>
      <c r="C982" s="10" t="s">
        <v>18</v>
      </c>
      <c r="D982" s="10"/>
      <c r="E982" s="10" t="s">
        <v>63</v>
      </c>
      <c r="F982" s="10" t="s">
        <v>56</v>
      </c>
      <c r="G982" s="10">
        <v>48</v>
      </c>
      <c r="H982" s="10" t="s">
        <v>20</v>
      </c>
      <c r="I982" s="10" t="s">
        <v>91</v>
      </c>
      <c r="J982" s="10" t="s">
        <v>22</v>
      </c>
      <c r="K982" s="10" t="s">
        <v>23</v>
      </c>
      <c r="L982" s="10">
        <v>2240000</v>
      </c>
      <c r="M982" s="9" t="str">
        <f>+INDEX(index!$C$72:$C$79,MATCH(usda!$I982,index!$B$72:$B$79,0),1)</f>
        <v>Acres Harvested</v>
      </c>
    </row>
    <row r="983" spans="1:13" hidden="1" x14ac:dyDescent="0.2">
      <c r="A983" s="10" t="s">
        <v>17</v>
      </c>
      <c r="B983" s="10">
        <v>2017</v>
      </c>
      <c r="C983" s="10" t="s">
        <v>18</v>
      </c>
      <c r="D983" s="10"/>
      <c r="E983" s="10" t="s">
        <v>63</v>
      </c>
      <c r="F983" s="10" t="s">
        <v>70</v>
      </c>
      <c r="G983" s="10">
        <v>49</v>
      </c>
      <c r="H983" s="10" t="s">
        <v>20</v>
      </c>
      <c r="I983" s="10" t="s">
        <v>91</v>
      </c>
      <c r="J983" s="10" t="s">
        <v>22</v>
      </c>
      <c r="K983" s="10" t="s">
        <v>23</v>
      </c>
      <c r="L983" s="10">
        <v>20000</v>
      </c>
      <c r="M983" s="9" t="str">
        <f>+INDEX(index!$C$72:$C$79,MATCH(usda!$I983,index!$B$72:$B$79,0),1)</f>
        <v>Acres Harvested</v>
      </c>
    </row>
    <row r="984" spans="1:13" hidden="1" x14ac:dyDescent="0.2">
      <c r="A984" s="10" t="s">
        <v>17</v>
      </c>
      <c r="B984" s="10">
        <v>2017</v>
      </c>
      <c r="C984" s="10" t="s">
        <v>18</v>
      </c>
      <c r="D984" s="10"/>
      <c r="E984" s="10" t="s">
        <v>63</v>
      </c>
      <c r="F984" s="10" t="s">
        <v>57</v>
      </c>
      <c r="G984" s="10">
        <v>51</v>
      </c>
      <c r="H984" s="10" t="s">
        <v>20</v>
      </c>
      <c r="I984" s="10" t="s">
        <v>91</v>
      </c>
      <c r="J984" s="10" t="s">
        <v>22</v>
      </c>
      <c r="K984" s="10" t="s">
        <v>23</v>
      </c>
      <c r="L984" s="10">
        <v>340000</v>
      </c>
      <c r="M984" s="9" t="str">
        <f>+INDEX(index!$C$72:$C$79,MATCH(usda!$I984,index!$B$72:$B$79,0),1)</f>
        <v>Acres Harvested</v>
      </c>
    </row>
    <row r="985" spans="1:13" hidden="1" x14ac:dyDescent="0.2">
      <c r="A985" s="10" t="s">
        <v>17</v>
      </c>
      <c r="B985" s="10">
        <v>2017</v>
      </c>
      <c r="C985" s="10" t="s">
        <v>18</v>
      </c>
      <c r="D985" s="10"/>
      <c r="E985" s="10" t="s">
        <v>63</v>
      </c>
      <c r="F985" s="10" t="s">
        <v>58</v>
      </c>
      <c r="G985" s="10">
        <v>53</v>
      </c>
      <c r="H985" s="10" t="s">
        <v>20</v>
      </c>
      <c r="I985" s="10" t="s">
        <v>91</v>
      </c>
      <c r="J985" s="10" t="s">
        <v>22</v>
      </c>
      <c r="K985" s="10" t="s">
        <v>23</v>
      </c>
      <c r="L985" s="10">
        <v>80000</v>
      </c>
      <c r="M985" s="9" t="str">
        <f>+INDEX(index!$C$72:$C$79,MATCH(usda!$I985,index!$B$72:$B$79,0),1)</f>
        <v>Acres Harvested</v>
      </c>
    </row>
    <row r="986" spans="1:13" hidden="1" x14ac:dyDescent="0.2">
      <c r="A986" s="10" t="s">
        <v>17</v>
      </c>
      <c r="B986" s="10">
        <v>2017</v>
      </c>
      <c r="C986" s="10" t="s">
        <v>18</v>
      </c>
      <c r="D986" s="10"/>
      <c r="E986" s="10" t="s">
        <v>63</v>
      </c>
      <c r="F986" s="10" t="s">
        <v>71</v>
      </c>
      <c r="G986" s="10">
        <v>54</v>
      </c>
      <c r="H986" s="10" t="s">
        <v>20</v>
      </c>
      <c r="I986" s="10" t="s">
        <v>91</v>
      </c>
      <c r="J986" s="10" t="s">
        <v>22</v>
      </c>
      <c r="K986" s="10" t="s">
        <v>23</v>
      </c>
      <c r="L986" s="10">
        <v>33000</v>
      </c>
      <c r="M986" s="9" t="str">
        <f>+INDEX(index!$C$72:$C$79,MATCH(usda!$I986,index!$B$72:$B$79,0),1)</f>
        <v>Acres Harvested</v>
      </c>
    </row>
    <row r="987" spans="1:13" hidden="1" x14ac:dyDescent="0.2">
      <c r="A987" s="10" t="s">
        <v>17</v>
      </c>
      <c r="B987" s="10">
        <v>2017</v>
      </c>
      <c r="C987" s="10" t="s">
        <v>18</v>
      </c>
      <c r="D987" s="10"/>
      <c r="E987" s="10" t="s">
        <v>63</v>
      </c>
      <c r="F987" s="10" t="s">
        <v>59</v>
      </c>
      <c r="G987" s="10">
        <v>55</v>
      </c>
      <c r="H987" s="10" t="s">
        <v>20</v>
      </c>
      <c r="I987" s="10" t="s">
        <v>91</v>
      </c>
      <c r="J987" s="10" t="s">
        <v>22</v>
      </c>
      <c r="K987" s="10" t="s">
        <v>23</v>
      </c>
      <c r="L987" s="10">
        <v>2930000</v>
      </c>
      <c r="M987" s="9" t="str">
        <f>+INDEX(index!$C$72:$C$79,MATCH(usda!$I987,index!$B$72:$B$79,0),1)</f>
        <v>Acres Harvested</v>
      </c>
    </row>
    <row r="988" spans="1:13" hidden="1" x14ac:dyDescent="0.2">
      <c r="A988" s="10" t="s">
        <v>17</v>
      </c>
      <c r="B988" s="10">
        <v>2017</v>
      </c>
      <c r="C988" s="10" t="s">
        <v>18</v>
      </c>
      <c r="D988" s="10"/>
      <c r="E988" s="10" t="s">
        <v>63</v>
      </c>
      <c r="F988" s="10" t="s">
        <v>60</v>
      </c>
      <c r="G988" s="10">
        <v>56</v>
      </c>
      <c r="H988" s="10" t="s">
        <v>20</v>
      </c>
      <c r="I988" s="10" t="s">
        <v>91</v>
      </c>
      <c r="J988" s="10" t="s">
        <v>22</v>
      </c>
      <c r="K988" s="10" t="s">
        <v>23</v>
      </c>
      <c r="L988" s="10">
        <v>63000</v>
      </c>
      <c r="M988" s="9" t="str">
        <f>+INDEX(index!$C$72:$C$79,MATCH(usda!$I988,index!$B$72:$B$79,0),1)</f>
        <v>Acres Harvested</v>
      </c>
    </row>
    <row r="989" spans="1:13" hidden="1" x14ac:dyDescent="0.2">
      <c r="A989" s="10" t="s">
        <v>17</v>
      </c>
      <c r="B989" s="10">
        <v>2018</v>
      </c>
      <c r="C989" s="10" t="s">
        <v>18</v>
      </c>
      <c r="D989" s="10"/>
      <c r="E989" s="10" t="s">
        <v>63</v>
      </c>
      <c r="F989" s="10" t="s">
        <v>19</v>
      </c>
      <c r="G989" s="10">
        <v>1</v>
      </c>
      <c r="H989" s="10" t="s">
        <v>20</v>
      </c>
      <c r="I989" s="10" t="s">
        <v>91</v>
      </c>
      <c r="J989" s="10" t="s">
        <v>22</v>
      </c>
      <c r="K989" s="10" t="s">
        <v>23</v>
      </c>
      <c r="L989" s="10">
        <v>250000</v>
      </c>
      <c r="M989" s="9" t="str">
        <f>+INDEX(index!$C$72:$C$79,MATCH(usda!$I989,index!$B$72:$B$79,0),1)</f>
        <v>Acres Harvested</v>
      </c>
    </row>
    <row r="990" spans="1:13" hidden="1" x14ac:dyDescent="0.2">
      <c r="A990" s="10" t="s">
        <v>17</v>
      </c>
      <c r="B990" s="10">
        <v>2018</v>
      </c>
      <c r="C990" s="10" t="s">
        <v>18</v>
      </c>
      <c r="D990" s="10"/>
      <c r="E990" s="10" t="s">
        <v>63</v>
      </c>
      <c r="F990" s="10" t="s">
        <v>64</v>
      </c>
      <c r="G990" s="10">
        <v>4</v>
      </c>
      <c r="H990" s="10" t="s">
        <v>20</v>
      </c>
      <c r="I990" s="10" t="s">
        <v>91</v>
      </c>
      <c r="J990" s="10" t="s">
        <v>22</v>
      </c>
      <c r="K990" s="10" t="s">
        <v>23</v>
      </c>
      <c r="L990" s="10">
        <v>15000</v>
      </c>
      <c r="M990" s="9" t="str">
        <f>+INDEX(index!$C$72:$C$79,MATCH(usda!$I990,index!$B$72:$B$79,0),1)</f>
        <v>Acres Harvested</v>
      </c>
    </row>
    <row r="991" spans="1:13" hidden="1" x14ac:dyDescent="0.2">
      <c r="A991" s="10" t="s">
        <v>17</v>
      </c>
      <c r="B991" s="10">
        <v>2018</v>
      </c>
      <c r="C991" s="10" t="s">
        <v>18</v>
      </c>
      <c r="D991" s="10"/>
      <c r="E991" s="10" t="s">
        <v>63</v>
      </c>
      <c r="F991" s="10" t="s">
        <v>28</v>
      </c>
      <c r="G991" s="10">
        <v>5</v>
      </c>
      <c r="H991" s="10" t="s">
        <v>20</v>
      </c>
      <c r="I991" s="10" t="s">
        <v>91</v>
      </c>
      <c r="J991" s="10" t="s">
        <v>22</v>
      </c>
      <c r="K991" s="10" t="s">
        <v>23</v>
      </c>
      <c r="L991" s="10">
        <v>645000</v>
      </c>
      <c r="M991" s="9" t="str">
        <f>+INDEX(index!$C$72:$C$79,MATCH(usda!$I991,index!$B$72:$B$79,0),1)</f>
        <v>Acres Harvested</v>
      </c>
    </row>
    <row r="992" spans="1:13" hidden="1" x14ac:dyDescent="0.2">
      <c r="A992" s="10" t="s">
        <v>17</v>
      </c>
      <c r="B992" s="10">
        <v>2018</v>
      </c>
      <c r="C992" s="10" t="s">
        <v>18</v>
      </c>
      <c r="D992" s="10"/>
      <c r="E992" s="10" t="s">
        <v>63</v>
      </c>
      <c r="F992" s="10" t="s">
        <v>29</v>
      </c>
      <c r="G992" s="10">
        <v>6</v>
      </c>
      <c r="H992" s="10" t="s">
        <v>20</v>
      </c>
      <c r="I992" s="10" t="s">
        <v>91</v>
      </c>
      <c r="J992" s="10" t="s">
        <v>22</v>
      </c>
      <c r="K992" s="10" t="s">
        <v>23</v>
      </c>
      <c r="L992" s="10">
        <v>65000</v>
      </c>
      <c r="M992" s="9" t="str">
        <f>+INDEX(index!$C$72:$C$79,MATCH(usda!$I992,index!$B$72:$B$79,0),1)</f>
        <v>Acres Harvested</v>
      </c>
    </row>
    <row r="993" spans="1:13" hidden="1" x14ac:dyDescent="0.2">
      <c r="A993" s="10" t="s">
        <v>17</v>
      </c>
      <c r="B993" s="10">
        <v>2018</v>
      </c>
      <c r="C993" s="10" t="s">
        <v>18</v>
      </c>
      <c r="D993" s="10"/>
      <c r="E993" s="10" t="s">
        <v>63</v>
      </c>
      <c r="F993" s="10" t="s">
        <v>30</v>
      </c>
      <c r="G993" s="10">
        <v>8</v>
      </c>
      <c r="H993" s="10" t="s">
        <v>20</v>
      </c>
      <c r="I993" s="10" t="s">
        <v>91</v>
      </c>
      <c r="J993" s="10" t="s">
        <v>22</v>
      </c>
      <c r="K993" s="10" t="s">
        <v>23</v>
      </c>
      <c r="L993" s="10">
        <v>1200000</v>
      </c>
      <c r="M993" s="9" t="str">
        <f>+INDEX(index!$C$72:$C$79,MATCH(usda!$I993,index!$B$72:$B$79,0),1)</f>
        <v>Acres Harvested</v>
      </c>
    </row>
    <row r="994" spans="1:13" hidden="1" x14ac:dyDescent="0.2">
      <c r="A994" s="10" t="s">
        <v>17</v>
      </c>
      <c r="B994" s="10">
        <v>2018</v>
      </c>
      <c r="C994" s="10" t="s">
        <v>18</v>
      </c>
      <c r="D994" s="10"/>
      <c r="E994" s="10" t="s">
        <v>63</v>
      </c>
      <c r="F994" s="10" t="s">
        <v>31</v>
      </c>
      <c r="G994" s="10">
        <v>10</v>
      </c>
      <c r="H994" s="10" t="s">
        <v>20</v>
      </c>
      <c r="I994" s="10" t="s">
        <v>91</v>
      </c>
      <c r="J994" s="10" t="s">
        <v>22</v>
      </c>
      <c r="K994" s="10" t="s">
        <v>23</v>
      </c>
      <c r="L994" s="10">
        <v>166000</v>
      </c>
      <c r="M994" s="9" t="str">
        <f>+INDEX(index!$C$72:$C$79,MATCH(usda!$I994,index!$B$72:$B$79,0),1)</f>
        <v>Acres Harvested</v>
      </c>
    </row>
    <row r="995" spans="1:13" hidden="1" x14ac:dyDescent="0.2">
      <c r="A995" s="10" t="s">
        <v>17</v>
      </c>
      <c r="B995" s="10">
        <v>2018</v>
      </c>
      <c r="C995" s="10" t="s">
        <v>18</v>
      </c>
      <c r="D995" s="10"/>
      <c r="E995" s="10" t="s">
        <v>63</v>
      </c>
      <c r="F995" s="10" t="s">
        <v>65</v>
      </c>
      <c r="G995" s="10">
        <v>12</v>
      </c>
      <c r="H995" s="10" t="s">
        <v>20</v>
      </c>
      <c r="I995" s="10" t="s">
        <v>91</v>
      </c>
      <c r="J995" s="10" t="s">
        <v>22</v>
      </c>
      <c r="K995" s="10" t="s">
        <v>23</v>
      </c>
      <c r="L995" s="10">
        <v>65000</v>
      </c>
      <c r="M995" s="9" t="str">
        <f>+INDEX(index!$C$72:$C$79,MATCH(usda!$I995,index!$B$72:$B$79,0),1)</f>
        <v>Acres Harvested</v>
      </c>
    </row>
    <row r="996" spans="1:13" hidden="1" x14ac:dyDescent="0.2">
      <c r="A996" s="10" t="s">
        <v>17</v>
      </c>
      <c r="B996" s="10">
        <v>2018</v>
      </c>
      <c r="C996" s="10" t="s">
        <v>18</v>
      </c>
      <c r="D996" s="10"/>
      <c r="E996" s="10" t="s">
        <v>63</v>
      </c>
      <c r="F996" s="10" t="s">
        <v>32</v>
      </c>
      <c r="G996" s="10">
        <v>13</v>
      </c>
      <c r="H996" s="10" t="s">
        <v>20</v>
      </c>
      <c r="I996" s="10" t="s">
        <v>91</v>
      </c>
      <c r="J996" s="10" t="s">
        <v>22</v>
      </c>
      <c r="K996" s="10" t="s">
        <v>23</v>
      </c>
      <c r="L996" s="10">
        <v>285000</v>
      </c>
      <c r="M996" s="9" t="str">
        <f>+INDEX(index!$C$72:$C$79,MATCH(usda!$I996,index!$B$72:$B$79,0),1)</f>
        <v>Acres Harvested</v>
      </c>
    </row>
    <row r="997" spans="1:13" hidden="1" x14ac:dyDescent="0.2">
      <c r="A997" s="10" t="s">
        <v>17</v>
      </c>
      <c r="B997" s="10">
        <v>2018</v>
      </c>
      <c r="C997" s="10" t="s">
        <v>18</v>
      </c>
      <c r="D997" s="10"/>
      <c r="E997" s="10" t="s">
        <v>63</v>
      </c>
      <c r="F997" s="10" t="s">
        <v>33</v>
      </c>
      <c r="G997" s="10">
        <v>16</v>
      </c>
      <c r="H997" s="10" t="s">
        <v>20</v>
      </c>
      <c r="I997" s="10" t="s">
        <v>91</v>
      </c>
      <c r="J997" s="10" t="s">
        <v>22</v>
      </c>
      <c r="K997" s="10" t="s">
        <v>23</v>
      </c>
      <c r="L997" s="10">
        <v>135000</v>
      </c>
      <c r="M997" s="9" t="str">
        <f>+INDEX(index!$C$72:$C$79,MATCH(usda!$I997,index!$B$72:$B$79,0),1)</f>
        <v>Acres Harvested</v>
      </c>
    </row>
    <row r="998" spans="1:13" hidden="1" x14ac:dyDescent="0.2">
      <c r="A998" s="10" t="s">
        <v>17</v>
      </c>
      <c r="B998" s="10">
        <v>2018</v>
      </c>
      <c r="C998" s="10" t="s">
        <v>18</v>
      </c>
      <c r="D998" s="10"/>
      <c r="E998" s="10" t="s">
        <v>63</v>
      </c>
      <c r="F998" s="10" t="s">
        <v>34</v>
      </c>
      <c r="G998" s="10">
        <v>17</v>
      </c>
      <c r="H998" s="10" t="s">
        <v>20</v>
      </c>
      <c r="I998" s="10" t="s">
        <v>91</v>
      </c>
      <c r="J998" s="10" t="s">
        <v>22</v>
      </c>
      <c r="K998" s="10" t="s">
        <v>23</v>
      </c>
      <c r="L998" s="10">
        <v>10850000</v>
      </c>
      <c r="M998" s="9" t="str">
        <f>+INDEX(index!$C$72:$C$79,MATCH(usda!$I998,index!$B$72:$B$79,0),1)</f>
        <v>Acres Harvested</v>
      </c>
    </row>
    <row r="999" spans="1:13" hidden="1" x14ac:dyDescent="0.2">
      <c r="A999" s="10" t="s">
        <v>17</v>
      </c>
      <c r="B999" s="10">
        <v>2018</v>
      </c>
      <c r="C999" s="10" t="s">
        <v>18</v>
      </c>
      <c r="D999" s="10"/>
      <c r="E999" s="10" t="s">
        <v>63</v>
      </c>
      <c r="F999" s="10" t="s">
        <v>35</v>
      </c>
      <c r="G999" s="10">
        <v>18</v>
      </c>
      <c r="H999" s="10" t="s">
        <v>20</v>
      </c>
      <c r="I999" s="10" t="s">
        <v>91</v>
      </c>
      <c r="J999" s="10" t="s">
        <v>22</v>
      </c>
      <c r="K999" s="10" t="s">
        <v>23</v>
      </c>
      <c r="L999" s="10">
        <v>5200000</v>
      </c>
      <c r="M999" s="9" t="str">
        <f>+INDEX(index!$C$72:$C$79,MATCH(usda!$I999,index!$B$72:$B$79,0),1)</f>
        <v>Acres Harvested</v>
      </c>
    </row>
    <row r="1000" spans="1:13" hidden="1" x14ac:dyDescent="0.2">
      <c r="A1000" s="10" t="s">
        <v>17</v>
      </c>
      <c r="B1000" s="10">
        <v>2018</v>
      </c>
      <c r="C1000" s="10" t="s">
        <v>18</v>
      </c>
      <c r="D1000" s="10"/>
      <c r="E1000" s="10" t="s">
        <v>63</v>
      </c>
      <c r="F1000" s="10" t="s">
        <v>36</v>
      </c>
      <c r="G1000" s="10">
        <v>19</v>
      </c>
      <c r="H1000" s="10" t="s">
        <v>20</v>
      </c>
      <c r="I1000" s="10" t="s">
        <v>91</v>
      </c>
      <c r="J1000" s="10" t="s">
        <v>22</v>
      </c>
      <c r="K1000" s="10" t="s">
        <v>23</v>
      </c>
      <c r="L1000" s="10">
        <v>12800000</v>
      </c>
      <c r="M1000" s="9" t="str">
        <f>+INDEX(index!$C$72:$C$79,MATCH(usda!$I1000,index!$B$72:$B$79,0),1)</f>
        <v>Acres Harvested</v>
      </c>
    </row>
    <row r="1001" spans="1:13" hidden="1" x14ac:dyDescent="0.2">
      <c r="A1001" s="10" t="s">
        <v>17</v>
      </c>
      <c r="B1001" s="10">
        <v>2018</v>
      </c>
      <c r="C1001" s="10" t="s">
        <v>18</v>
      </c>
      <c r="D1001" s="10"/>
      <c r="E1001" s="10" t="s">
        <v>63</v>
      </c>
      <c r="F1001" s="10" t="s">
        <v>37</v>
      </c>
      <c r="G1001" s="10">
        <v>20</v>
      </c>
      <c r="H1001" s="10" t="s">
        <v>20</v>
      </c>
      <c r="I1001" s="10" t="s">
        <v>91</v>
      </c>
      <c r="J1001" s="10" t="s">
        <v>22</v>
      </c>
      <c r="K1001" s="10" t="s">
        <v>23</v>
      </c>
      <c r="L1001" s="10">
        <v>5000000</v>
      </c>
      <c r="M1001" s="9" t="str">
        <f>+INDEX(index!$C$72:$C$79,MATCH(usda!$I1001,index!$B$72:$B$79,0),1)</f>
        <v>Acres Harvested</v>
      </c>
    </row>
    <row r="1002" spans="1:13" hidden="1" x14ac:dyDescent="0.2">
      <c r="A1002" s="10" t="s">
        <v>17</v>
      </c>
      <c r="B1002" s="10">
        <v>2018</v>
      </c>
      <c r="C1002" s="10" t="s">
        <v>18</v>
      </c>
      <c r="D1002" s="10"/>
      <c r="E1002" s="10" t="s">
        <v>63</v>
      </c>
      <c r="F1002" s="10" t="s">
        <v>38</v>
      </c>
      <c r="G1002" s="10">
        <v>21</v>
      </c>
      <c r="H1002" s="10" t="s">
        <v>20</v>
      </c>
      <c r="I1002" s="10" t="s">
        <v>91</v>
      </c>
      <c r="J1002" s="10" t="s">
        <v>22</v>
      </c>
      <c r="K1002" s="10" t="s">
        <v>23</v>
      </c>
      <c r="L1002" s="10">
        <v>1230000</v>
      </c>
      <c r="M1002" s="9" t="str">
        <f>+INDEX(index!$C$72:$C$79,MATCH(usda!$I1002,index!$B$72:$B$79,0),1)</f>
        <v>Acres Harvested</v>
      </c>
    </row>
    <row r="1003" spans="1:13" hidden="1" x14ac:dyDescent="0.2">
      <c r="A1003" s="10" t="s">
        <v>17</v>
      </c>
      <c r="B1003" s="10">
        <v>2018</v>
      </c>
      <c r="C1003" s="10" t="s">
        <v>18</v>
      </c>
      <c r="D1003" s="10"/>
      <c r="E1003" s="10" t="s">
        <v>63</v>
      </c>
      <c r="F1003" s="10" t="s">
        <v>39</v>
      </c>
      <c r="G1003" s="10">
        <v>22</v>
      </c>
      <c r="H1003" s="10" t="s">
        <v>20</v>
      </c>
      <c r="I1003" s="10" t="s">
        <v>91</v>
      </c>
      <c r="J1003" s="10" t="s">
        <v>22</v>
      </c>
      <c r="K1003" s="10" t="s">
        <v>23</v>
      </c>
      <c r="L1003" s="10">
        <v>450000</v>
      </c>
      <c r="M1003" s="9" t="str">
        <f>+INDEX(index!$C$72:$C$79,MATCH(usda!$I1003,index!$B$72:$B$79,0),1)</f>
        <v>Acres Harvested</v>
      </c>
    </row>
    <row r="1004" spans="1:13" hidden="1" x14ac:dyDescent="0.2">
      <c r="A1004" s="10" t="s">
        <v>17</v>
      </c>
      <c r="B1004" s="10">
        <v>2018</v>
      </c>
      <c r="C1004" s="10" t="s">
        <v>18</v>
      </c>
      <c r="D1004" s="10"/>
      <c r="E1004" s="10" t="s">
        <v>63</v>
      </c>
      <c r="F1004" s="10" t="s">
        <v>40</v>
      </c>
      <c r="G1004" s="10">
        <v>24</v>
      </c>
      <c r="H1004" s="10" t="s">
        <v>20</v>
      </c>
      <c r="I1004" s="10" t="s">
        <v>91</v>
      </c>
      <c r="J1004" s="10" t="s">
        <v>22</v>
      </c>
      <c r="K1004" s="10" t="s">
        <v>23</v>
      </c>
      <c r="L1004" s="10">
        <v>390000</v>
      </c>
      <c r="M1004" s="9" t="str">
        <f>+INDEX(index!$C$72:$C$79,MATCH(usda!$I1004,index!$B$72:$B$79,0),1)</f>
        <v>Acres Harvested</v>
      </c>
    </row>
    <row r="1005" spans="1:13" hidden="1" x14ac:dyDescent="0.2">
      <c r="A1005" s="10" t="s">
        <v>17</v>
      </c>
      <c r="B1005" s="10">
        <v>2018</v>
      </c>
      <c r="C1005" s="10" t="s">
        <v>18</v>
      </c>
      <c r="D1005" s="10"/>
      <c r="E1005" s="10" t="s">
        <v>63</v>
      </c>
      <c r="F1005" s="10" t="s">
        <v>41</v>
      </c>
      <c r="G1005" s="10">
        <v>26</v>
      </c>
      <c r="H1005" s="10" t="s">
        <v>20</v>
      </c>
      <c r="I1005" s="10" t="s">
        <v>91</v>
      </c>
      <c r="J1005" s="10" t="s">
        <v>22</v>
      </c>
      <c r="K1005" s="10" t="s">
        <v>23</v>
      </c>
      <c r="L1005" s="10">
        <v>1940000</v>
      </c>
      <c r="M1005" s="9" t="str">
        <f>+INDEX(index!$C$72:$C$79,MATCH(usda!$I1005,index!$B$72:$B$79,0),1)</f>
        <v>Acres Harvested</v>
      </c>
    </row>
    <row r="1006" spans="1:13" hidden="1" x14ac:dyDescent="0.2">
      <c r="A1006" s="10" t="s">
        <v>17</v>
      </c>
      <c r="B1006" s="10">
        <v>2018</v>
      </c>
      <c r="C1006" s="10" t="s">
        <v>18</v>
      </c>
      <c r="D1006" s="10"/>
      <c r="E1006" s="10" t="s">
        <v>63</v>
      </c>
      <c r="F1006" s="10" t="s">
        <v>42</v>
      </c>
      <c r="G1006" s="10">
        <v>27</v>
      </c>
      <c r="H1006" s="10" t="s">
        <v>20</v>
      </c>
      <c r="I1006" s="10" t="s">
        <v>91</v>
      </c>
      <c r="J1006" s="10" t="s">
        <v>22</v>
      </c>
      <c r="K1006" s="10" t="s">
        <v>23</v>
      </c>
      <c r="L1006" s="10">
        <v>7490000</v>
      </c>
      <c r="M1006" s="9" t="str">
        <f>+INDEX(index!$C$72:$C$79,MATCH(usda!$I1006,index!$B$72:$B$79,0),1)</f>
        <v>Acres Harvested</v>
      </c>
    </row>
    <row r="1007" spans="1:13" hidden="1" x14ac:dyDescent="0.2">
      <c r="A1007" s="10" t="s">
        <v>17</v>
      </c>
      <c r="B1007" s="10">
        <v>2018</v>
      </c>
      <c r="C1007" s="10" t="s">
        <v>18</v>
      </c>
      <c r="D1007" s="10"/>
      <c r="E1007" s="10" t="s">
        <v>63</v>
      </c>
      <c r="F1007" s="10" t="s">
        <v>43</v>
      </c>
      <c r="G1007" s="10">
        <v>28</v>
      </c>
      <c r="H1007" s="10" t="s">
        <v>20</v>
      </c>
      <c r="I1007" s="10" t="s">
        <v>91</v>
      </c>
      <c r="J1007" s="10" t="s">
        <v>22</v>
      </c>
      <c r="K1007" s="10" t="s">
        <v>23</v>
      </c>
      <c r="L1007" s="10">
        <v>465000</v>
      </c>
      <c r="M1007" s="9" t="str">
        <f>+INDEX(index!$C$72:$C$79,MATCH(usda!$I1007,index!$B$72:$B$79,0),1)</f>
        <v>Acres Harvested</v>
      </c>
    </row>
    <row r="1008" spans="1:13" hidden="1" x14ac:dyDescent="0.2">
      <c r="A1008" s="10" t="s">
        <v>17</v>
      </c>
      <c r="B1008" s="10">
        <v>2018</v>
      </c>
      <c r="C1008" s="10" t="s">
        <v>18</v>
      </c>
      <c r="D1008" s="10"/>
      <c r="E1008" s="10" t="s">
        <v>63</v>
      </c>
      <c r="F1008" s="10" t="s">
        <v>44</v>
      </c>
      <c r="G1008" s="10">
        <v>29</v>
      </c>
      <c r="H1008" s="10" t="s">
        <v>20</v>
      </c>
      <c r="I1008" s="10" t="s">
        <v>91</v>
      </c>
      <c r="J1008" s="10" t="s">
        <v>22</v>
      </c>
      <c r="K1008" s="10" t="s">
        <v>23</v>
      </c>
      <c r="L1008" s="10">
        <v>3330000</v>
      </c>
      <c r="M1008" s="9" t="str">
        <f>+INDEX(index!$C$72:$C$79,MATCH(usda!$I1008,index!$B$72:$B$79,0),1)</f>
        <v>Acres Harvested</v>
      </c>
    </row>
    <row r="1009" spans="1:13" hidden="1" x14ac:dyDescent="0.2">
      <c r="A1009" s="10" t="s">
        <v>17</v>
      </c>
      <c r="B1009" s="10">
        <v>2018</v>
      </c>
      <c r="C1009" s="10" t="s">
        <v>18</v>
      </c>
      <c r="D1009" s="10"/>
      <c r="E1009" s="10" t="s">
        <v>63</v>
      </c>
      <c r="F1009" s="10" t="s">
        <v>66</v>
      </c>
      <c r="G1009" s="10">
        <v>30</v>
      </c>
      <c r="H1009" s="10" t="s">
        <v>20</v>
      </c>
      <c r="I1009" s="10" t="s">
        <v>91</v>
      </c>
      <c r="J1009" s="10" t="s">
        <v>22</v>
      </c>
      <c r="K1009" s="10" t="s">
        <v>23</v>
      </c>
      <c r="L1009" s="10">
        <v>68000</v>
      </c>
      <c r="M1009" s="9" t="str">
        <f>+INDEX(index!$C$72:$C$79,MATCH(usda!$I1009,index!$B$72:$B$79,0),1)</f>
        <v>Acres Harvested</v>
      </c>
    </row>
    <row r="1010" spans="1:13" hidden="1" x14ac:dyDescent="0.2">
      <c r="A1010" s="10" t="s">
        <v>17</v>
      </c>
      <c r="B1010" s="10">
        <v>2018</v>
      </c>
      <c r="C1010" s="10" t="s">
        <v>18</v>
      </c>
      <c r="D1010" s="10"/>
      <c r="E1010" s="10" t="s">
        <v>63</v>
      </c>
      <c r="F1010" s="10" t="s">
        <v>45</v>
      </c>
      <c r="G1010" s="10">
        <v>31</v>
      </c>
      <c r="H1010" s="10" t="s">
        <v>20</v>
      </c>
      <c r="I1010" s="10" t="s">
        <v>91</v>
      </c>
      <c r="J1010" s="10" t="s">
        <v>22</v>
      </c>
      <c r="K1010" s="10" t="s">
        <v>23</v>
      </c>
      <c r="L1010" s="10">
        <v>9310000</v>
      </c>
      <c r="M1010" s="9" t="str">
        <f>+INDEX(index!$C$72:$C$79,MATCH(usda!$I1010,index!$B$72:$B$79,0),1)</f>
        <v>Acres Harvested</v>
      </c>
    </row>
    <row r="1011" spans="1:13" hidden="1" x14ac:dyDescent="0.2">
      <c r="A1011" s="10" t="s">
        <v>17</v>
      </c>
      <c r="B1011" s="10">
        <v>2018</v>
      </c>
      <c r="C1011" s="10" t="s">
        <v>18</v>
      </c>
      <c r="D1011" s="10"/>
      <c r="E1011" s="10" t="s">
        <v>63</v>
      </c>
      <c r="F1011" s="10" t="s">
        <v>46</v>
      </c>
      <c r="G1011" s="10">
        <v>34</v>
      </c>
      <c r="H1011" s="10" t="s">
        <v>20</v>
      </c>
      <c r="I1011" s="10" t="s">
        <v>91</v>
      </c>
      <c r="J1011" s="10" t="s">
        <v>22</v>
      </c>
      <c r="K1011" s="10" t="s">
        <v>23</v>
      </c>
      <c r="L1011" s="10">
        <v>61000</v>
      </c>
      <c r="M1011" s="9" t="str">
        <f>+INDEX(index!$C$72:$C$79,MATCH(usda!$I1011,index!$B$72:$B$79,0),1)</f>
        <v>Acres Harvested</v>
      </c>
    </row>
    <row r="1012" spans="1:13" hidden="1" x14ac:dyDescent="0.2">
      <c r="A1012" s="10" t="s">
        <v>17</v>
      </c>
      <c r="B1012" s="10">
        <v>2018</v>
      </c>
      <c r="C1012" s="10" t="s">
        <v>18</v>
      </c>
      <c r="D1012" s="10"/>
      <c r="E1012" s="10" t="s">
        <v>63</v>
      </c>
      <c r="F1012" s="10" t="s">
        <v>67</v>
      </c>
      <c r="G1012" s="10">
        <v>35</v>
      </c>
      <c r="H1012" s="10" t="s">
        <v>20</v>
      </c>
      <c r="I1012" s="10" t="s">
        <v>91</v>
      </c>
      <c r="J1012" s="10" t="s">
        <v>22</v>
      </c>
      <c r="K1012" s="10" t="s">
        <v>23</v>
      </c>
      <c r="L1012" s="10">
        <v>35000</v>
      </c>
      <c r="M1012" s="9" t="str">
        <f>+INDEX(index!$C$72:$C$79,MATCH(usda!$I1012,index!$B$72:$B$79,0),1)</f>
        <v>Acres Harvested</v>
      </c>
    </row>
    <row r="1013" spans="1:13" hidden="1" x14ac:dyDescent="0.2">
      <c r="A1013" s="10" t="s">
        <v>17</v>
      </c>
      <c r="B1013" s="10">
        <v>2018</v>
      </c>
      <c r="C1013" s="10" t="s">
        <v>18</v>
      </c>
      <c r="D1013" s="10"/>
      <c r="E1013" s="10" t="s">
        <v>63</v>
      </c>
      <c r="F1013" s="10" t="s">
        <v>47</v>
      </c>
      <c r="G1013" s="10">
        <v>36</v>
      </c>
      <c r="H1013" s="10" t="s">
        <v>20</v>
      </c>
      <c r="I1013" s="10" t="s">
        <v>91</v>
      </c>
      <c r="J1013" s="10" t="s">
        <v>22</v>
      </c>
      <c r="K1013" s="10" t="s">
        <v>23</v>
      </c>
      <c r="L1013" s="10">
        <v>645000</v>
      </c>
      <c r="M1013" s="9" t="str">
        <f>+INDEX(index!$C$72:$C$79,MATCH(usda!$I1013,index!$B$72:$B$79,0),1)</f>
        <v>Acres Harvested</v>
      </c>
    </row>
    <row r="1014" spans="1:13" hidden="1" x14ac:dyDescent="0.2">
      <c r="A1014" s="10" t="s">
        <v>17</v>
      </c>
      <c r="B1014" s="10">
        <v>2018</v>
      </c>
      <c r="C1014" s="10" t="s">
        <v>18</v>
      </c>
      <c r="D1014" s="10"/>
      <c r="E1014" s="10" t="s">
        <v>63</v>
      </c>
      <c r="F1014" s="10" t="s">
        <v>48</v>
      </c>
      <c r="G1014" s="10">
        <v>37</v>
      </c>
      <c r="H1014" s="10" t="s">
        <v>20</v>
      </c>
      <c r="I1014" s="10" t="s">
        <v>91</v>
      </c>
      <c r="J1014" s="10" t="s">
        <v>22</v>
      </c>
      <c r="K1014" s="10" t="s">
        <v>23</v>
      </c>
      <c r="L1014" s="10">
        <v>830000</v>
      </c>
      <c r="M1014" s="9" t="str">
        <f>+INDEX(index!$C$72:$C$79,MATCH(usda!$I1014,index!$B$72:$B$79,0),1)</f>
        <v>Acres Harvested</v>
      </c>
    </row>
    <row r="1015" spans="1:13" hidden="1" x14ac:dyDescent="0.2">
      <c r="A1015" s="10" t="s">
        <v>17</v>
      </c>
      <c r="B1015" s="10">
        <v>2018</v>
      </c>
      <c r="C1015" s="10" t="s">
        <v>18</v>
      </c>
      <c r="D1015" s="10"/>
      <c r="E1015" s="10" t="s">
        <v>63</v>
      </c>
      <c r="F1015" s="10" t="s">
        <v>49</v>
      </c>
      <c r="G1015" s="10">
        <v>38</v>
      </c>
      <c r="H1015" s="10" t="s">
        <v>20</v>
      </c>
      <c r="I1015" s="10" t="s">
        <v>91</v>
      </c>
      <c r="J1015" s="10" t="s">
        <v>22</v>
      </c>
      <c r="K1015" s="10" t="s">
        <v>23</v>
      </c>
      <c r="L1015" s="10">
        <v>2930000</v>
      </c>
      <c r="M1015" s="9" t="str">
        <f>+INDEX(index!$C$72:$C$79,MATCH(usda!$I1015,index!$B$72:$B$79,0),1)</f>
        <v>Acres Harvested</v>
      </c>
    </row>
    <row r="1016" spans="1:13" hidden="1" x14ac:dyDescent="0.2">
      <c r="A1016" s="10" t="s">
        <v>17</v>
      </c>
      <c r="B1016" s="10">
        <v>2018</v>
      </c>
      <c r="C1016" s="10" t="s">
        <v>18</v>
      </c>
      <c r="D1016" s="10"/>
      <c r="E1016" s="10" t="s">
        <v>63</v>
      </c>
      <c r="F1016" s="10" t="s">
        <v>50</v>
      </c>
      <c r="G1016" s="10">
        <v>39</v>
      </c>
      <c r="H1016" s="10" t="s">
        <v>20</v>
      </c>
      <c r="I1016" s="10" t="s">
        <v>91</v>
      </c>
      <c r="J1016" s="10" t="s">
        <v>22</v>
      </c>
      <c r="K1016" s="10" t="s">
        <v>23</v>
      </c>
      <c r="L1016" s="10">
        <v>3300000</v>
      </c>
      <c r="M1016" s="9" t="str">
        <f>+INDEX(index!$C$72:$C$79,MATCH(usda!$I1016,index!$B$72:$B$79,0),1)</f>
        <v>Acres Harvested</v>
      </c>
    </row>
    <row r="1017" spans="1:13" hidden="1" x14ac:dyDescent="0.2">
      <c r="A1017" s="10" t="s">
        <v>17</v>
      </c>
      <c r="B1017" s="10">
        <v>2018</v>
      </c>
      <c r="C1017" s="10" t="s">
        <v>18</v>
      </c>
      <c r="D1017" s="10"/>
      <c r="E1017" s="10" t="s">
        <v>63</v>
      </c>
      <c r="F1017" s="10" t="s">
        <v>51</v>
      </c>
      <c r="G1017" s="10">
        <v>40</v>
      </c>
      <c r="H1017" s="10" t="s">
        <v>20</v>
      </c>
      <c r="I1017" s="10" t="s">
        <v>91</v>
      </c>
      <c r="J1017" s="10" t="s">
        <v>22</v>
      </c>
      <c r="K1017" s="10" t="s">
        <v>23</v>
      </c>
      <c r="L1017" s="10">
        <v>280000</v>
      </c>
      <c r="M1017" s="9" t="str">
        <f>+INDEX(index!$C$72:$C$79,MATCH(usda!$I1017,index!$B$72:$B$79,0),1)</f>
        <v>Acres Harvested</v>
      </c>
    </row>
    <row r="1018" spans="1:13" hidden="1" x14ac:dyDescent="0.2">
      <c r="A1018" s="10" t="s">
        <v>17</v>
      </c>
      <c r="B1018" s="10">
        <v>2018</v>
      </c>
      <c r="C1018" s="10" t="s">
        <v>18</v>
      </c>
      <c r="D1018" s="10"/>
      <c r="E1018" s="10" t="s">
        <v>63</v>
      </c>
      <c r="F1018" s="10" t="s">
        <v>68</v>
      </c>
      <c r="G1018" s="10">
        <v>41</v>
      </c>
      <c r="H1018" s="10" t="s">
        <v>20</v>
      </c>
      <c r="I1018" s="10" t="s">
        <v>91</v>
      </c>
      <c r="J1018" s="10" t="s">
        <v>22</v>
      </c>
      <c r="K1018" s="10" t="s">
        <v>23</v>
      </c>
      <c r="L1018" s="10">
        <v>45000</v>
      </c>
      <c r="M1018" s="9" t="str">
        <f>+INDEX(index!$C$72:$C$79,MATCH(usda!$I1018,index!$B$72:$B$79,0),1)</f>
        <v>Acres Harvested</v>
      </c>
    </row>
    <row r="1019" spans="1:13" hidden="1" x14ac:dyDescent="0.2">
      <c r="A1019" s="10" t="s">
        <v>17</v>
      </c>
      <c r="B1019" s="10">
        <v>2018</v>
      </c>
      <c r="C1019" s="10" t="s">
        <v>18</v>
      </c>
      <c r="D1019" s="10"/>
      <c r="E1019" s="10" t="s">
        <v>63</v>
      </c>
      <c r="F1019" s="10" t="s">
        <v>69</v>
      </c>
      <c r="G1019" s="10"/>
      <c r="H1019" s="10" t="s">
        <v>20</v>
      </c>
      <c r="I1019" s="10" t="s">
        <v>91</v>
      </c>
      <c r="J1019" s="10" t="s">
        <v>22</v>
      </c>
      <c r="K1019" s="10" t="s">
        <v>23</v>
      </c>
      <c r="L1019" s="10">
        <v>0</v>
      </c>
      <c r="M1019" s="9" t="str">
        <f>+INDEX(index!$C$72:$C$79,MATCH(usda!$I1019,index!$B$72:$B$79,0),1)</f>
        <v>Acres Harvested</v>
      </c>
    </row>
    <row r="1020" spans="1:13" hidden="1" x14ac:dyDescent="0.2">
      <c r="A1020" s="10" t="s">
        <v>17</v>
      </c>
      <c r="B1020" s="10">
        <v>2018</v>
      </c>
      <c r="C1020" s="10" t="s">
        <v>18</v>
      </c>
      <c r="D1020" s="10"/>
      <c r="E1020" s="10" t="s">
        <v>63</v>
      </c>
      <c r="F1020" s="10" t="s">
        <v>52</v>
      </c>
      <c r="G1020" s="10">
        <v>42</v>
      </c>
      <c r="H1020" s="10" t="s">
        <v>20</v>
      </c>
      <c r="I1020" s="10" t="s">
        <v>91</v>
      </c>
      <c r="J1020" s="10" t="s">
        <v>22</v>
      </c>
      <c r="K1020" s="10" t="s">
        <v>23</v>
      </c>
      <c r="L1020" s="10">
        <v>950000</v>
      </c>
      <c r="M1020" s="9" t="str">
        <f>+INDEX(index!$C$72:$C$79,MATCH(usda!$I1020,index!$B$72:$B$79,0),1)</f>
        <v>Acres Harvested</v>
      </c>
    </row>
    <row r="1021" spans="1:13" hidden="1" x14ac:dyDescent="0.2">
      <c r="A1021" s="10" t="s">
        <v>17</v>
      </c>
      <c r="B1021" s="10">
        <v>2018</v>
      </c>
      <c r="C1021" s="10" t="s">
        <v>18</v>
      </c>
      <c r="D1021" s="10"/>
      <c r="E1021" s="10" t="s">
        <v>63</v>
      </c>
      <c r="F1021" s="10" t="s">
        <v>53</v>
      </c>
      <c r="G1021" s="10">
        <v>45</v>
      </c>
      <c r="H1021" s="10" t="s">
        <v>20</v>
      </c>
      <c r="I1021" s="10" t="s">
        <v>91</v>
      </c>
      <c r="J1021" s="10" t="s">
        <v>22</v>
      </c>
      <c r="K1021" s="10" t="s">
        <v>23</v>
      </c>
      <c r="L1021" s="10">
        <v>310000</v>
      </c>
      <c r="M1021" s="9" t="str">
        <f>+INDEX(index!$C$72:$C$79,MATCH(usda!$I1021,index!$B$72:$B$79,0),1)</f>
        <v>Acres Harvested</v>
      </c>
    </row>
    <row r="1022" spans="1:13" hidden="1" x14ac:dyDescent="0.2">
      <c r="A1022" s="10" t="s">
        <v>17</v>
      </c>
      <c r="B1022" s="10">
        <v>2018</v>
      </c>
      <c r="C1022" s="10" t="s">
        <v>18</v>
      </c>
      <c r="D1022" s="10"/>
      <c r="E1022" s="10" t="s">
        <v>63</v>
      </c>
      <c r="F1022" s="10" t="s">
        <v>54</v>
      </c>
      <c r="G1022" s="10">
        <v>46</v>
      </c>
      <c r="H1022" s="10" t="s">
        <v>20</v>
      </c>
      <c r="I1022" s="10" t="s">
        <v>91</v>
      </c>
      <c r="J1022" s="10" t="s">
        <v>22</v>
      </c>
      <c r="K1022" s="10" t="s">
        <v>23</v>
      </c>
      <c r="L1022" s="10">
        <v>4860000</v>
      </c>
      <c r="M1022" s="9" t="str">
        <f>+INDEX(index!$C$72:$C$79,MATCH(usda!$I1022,index!$B$72:$B$79,0),1)</f>
        <v>Acres Harvested</v>
      </c>
    </row>
    <row r="1023" spans="1:13" hidden="1" x14ac:dyDescent="0.2">
      <c r="A1023" s="10" t="s">
        <v>17</v>
      </c>
      <c r="B1023" s="10">
        <v>2018</v>
      </c>
      <c r="C1023" s="10" t="s">
        <v>18</v>
      </c>
      <c r="D1023" s="10"/>
      <c r="E1023" s="10" t="s">
        <v>63</v>
      </c>
      <c r="F1023" s="10" t="s">
        <v>55</v>
      </c>
      <c r="G1023" s="10">
        <v>47</v>
      </c>
      <c r="H1023" s="10" t="s">
        <v>20</v>
      </c>
      <c r="I1023" s="10" t="s">
        <v>91</v>
      </c>
      <c r="J1023" s="10" t="s">
        <v>22</v>
      </c>
      <c r="K1023" s="10" t="s">
        <v>23</v>
      </c>
      <c r="L1023" s="10">
        <v>690000</v>
      </c>
      <c r="M1023" s="9" t="str">
        <f>+INDEX(index!$C$72:$C$79,MATCH(usda!$I1023,index!$B$72:$B$79,0),1)</f>
        <v>Acres Harvested</v>
      </c>
    </row>
    <row r="1024" spans="1:13" hidden="1" x14ac:dyDescent="0.2">
      <c r="A1024" s="10" t="s">
        <v>17</v>
      </c>
      <c r="B1024" s="10">
        <v>2018</v>
      </c>
      <c r="C1024" s="10" t="s">
        <v>18</v>
      </c>
      <c r="D1024" s="10"/>
      <c r="E1024" s="10" t="s">
        <v>63</v>
      </c>
      <c r="F1024" s="10" t="s">
        <v>56</v>
      </c>
      <c r="G1024" s="10">
        <v>48</v>
      </c>
      <c r="H1024" s="10" t="s">
        <v>20</v>
      </c>
      <c r="I1024" s="10" t="s">
        <v>91</v>
      </c>
      <c r="J1024" s="10" t="s">
        <v>22</v>
      </c>
      <c r="K1024" s="10" t="s">
        <v>23</v>
      </c>
      <c r="L1024" s="10">
        <v>1750000</v>
      </c>
      <c r="M1024" s="9" t="str">
        <f>+INDEX(index!$C$72:$C$79,MATCH(usda!$I1024,index!$B$72:$B$79,0),1)</f>
        <v>Acres Harvested</v>
      </c>
    </row>
    <row r="1025" spans="1:13" hidden="1" x14ac:dyDescent="0.2">
      <c r="A1025" s="10" t="s">
        <v>17</v>
      </c>
      <c r="B1025" s="10">
        <v>2018</v>
      </c>
      <c r="C1025" s="10" t="s">
        <v>18</v>
      </c>
      <c r="D1025" s="10"/>
      <c r="E1025" s="10" t="s">
        <v>63</v>
      </c>
      <c r="F1025" s="10" t="s">
        <v>70</v>
      </c>
      <c r="G1025" s="10">
        <v>49</v>
      </c>
      <c r="H1025" s="10" t="s">
        <v>20</v>
      </c>
      <c r="I1025" s="10" t="s">
        <v>91</v>
      </c>
      <c r="J1025" s="10" t="s">
        <v>22</v>
      </c>
      <c r="K1025" s="10" t="s">
        <v>23</v>
      </c>
      <c r="L1025" s="10">
        <v>22000</v>
      </c>
      <c r="M1025" s="9" t="str">
        <f>+INDEX(index!$C$72:$C$79,MATCH(usda!$I1025,index!$B$72:$B$79,0),1)</f>
        <v>Acres Harvested</v>
      </c>
    </row>
    <row r="1026" spans="1:13" hidden="1" x14ac:dyDescent="0.2">
      <c r="A1026" s="10" t="s">
        <v>17</v>
      </c>
      <c r="B1026" s="10">
        <v>2018</v>
      </c>
      <c r="C1026" s="10" t="s">
        <v>18</v>
      </c>
      <c r="D1026" s="10"/>
      <c r="E1026" s="10" t="s">
        <v>63</v>
      </c>
      <c r="F1026" s="10" t="s">
        <v>57</v>
      </c>
      <c r="G1026" s="10">
        <v>51</v>
      </c>
      <c r="H1026" s="10" t="s">
        <v>20</v>
      </c>
      <c r="I1026" s="10" t="s">
        <v>91</v>
      </c>
      <c r="J1026" s="10" t="s">
        <v>22</v>
      </c>
      <c r="K1026" s="10" t="s">
        <v>23</v>
      </c>
      <c r="L1026" s="10">
        <v>325000</v>
      </c>
      <c r="M1026" s="9" t="str">
        <f>+INDEX(index!$C$72:$C$79,MATCH(usda!$I1026,index!$B$72:$B$79,0),1)</f>
        <v>Acres Harvested</v>
      </c>
    </row>
    <row r="1027" spans="1:13" hidden="1" x14ac:dyDescent="0.2">
      <c r="A1027" s="10" t="s">
        <v>17</v>
      </c>
      <c r="B1027" s="10">
        <v>2018</v>
      </c>
      <c r="C1027" s="10" t="s">
        <v>18</v>
      </c>
      <c r="D1027" s="10"/>
      <c r="E1027" s="10" t="s">
        <v>63</v>
      </c>
      <c r="F1027" s="10" t="s">
        <v>58</v>
      </c>
      <c r="G1027" s="10">
        <v>53</v>
      </c>
      <c r="H1027" s="10" t="s">
        <v>20</v>
      </c>
      <c r="I1027" s="10" t="s">
        <v>91</v>
      </c>
      <c r="J1027" s="10" t="s">
        <v>22</v>
      </c>
      <c r="K1027" s="10" t="s">
        <v>23</v>
      </c>
      <c r="L1027" s="10">
        <v>85000</v>
      </c>
      <c r="M1027" s="9" t="str">
        <f>+INDEX(index!$C$72:$C$79,MATCH(usda!$I1027,index!$B$72:$B$79,0),1)</f>
        <v>Acres Harvested</v>
      </c>
    </row>
    <row r="1028" spans="1:13" hidden="1" x14ac:dyDescent="0.2">
      <c r="A1028" s="10" t="s">
        <v>17</v>
      </c>
      <c r="B1028" s="10">
        <v>2018</v>
      </c>
      <c r="C1028" s="10" t="s">
        <v>18</v>
      </c>
      <c r="D1028" s="10"/>
      <c r="E1028" s="10" t="s">
        <v>63</v>
      </c>
      <c r="F1028" s="10" t="s">
        <v>71</v>
      </c>
      <c r="G1028" s="10">
        <v>54</v>
      </c>
      <c r="H1028" s="10" t="s">
        <v>20</v>
      </c>
      <c r="I1028" s="10" t="s">
        <v>91</v>
      </c>
      <c r="J1028" s="10" t="s">
        <v>22</v>
      </c>
      <c r="K1028" s="10" t="s">
        <v>23</v>
      </c>
      <c r="L1028" s="10">
        <v>33000</v>
      </c>
      <c r="M1028" s="9" t="str">
        <f>+INDEX(index!$C$72:$C$79,MATCH(usda!$I1028,index!$B$72:$B$79,0),1)</f>
        <v>Acres Harvested</v>
      </c>
    </row>
    <row r="1029" spans="1:13" hidden="1" x14ac:dyDescent="0.2">
      <c r="A1029" s="10" t="s">
        <v>17</v>
      </c>
      <c r="B1029" s="10">
        <v>2018</v>
      </c>
      <c r="C1029" s="10" t="s">
        <v>18</v>
      </c>
      <c r="D1029" s="10"/>
      <c r="E1029" s="10" t="s">
        <v>63</v>
      </c>
      <c r="F1029" s="10" t="s">
        <v>59</v>
      </c>
      <c r="G1029" s="10">
        <v>55</v>
      </c>
      <c r="H1029" s="10" t="s">
        <v>20</v>
      </c>
      <c r="I1029" s="10" t="s">
        <v>91</v>
      </c>
      <c r="J1029" s="10" t="s">
        <v>22</v>
      </c>
      <c r="K1029" s="10" t="s">
        <v>23</v>
      </c>
      <c r="L1029" s="10">
        <v>3170000</v>
      </c>
      <c r="M1029" s="9" t="str">
        <f>+INDEX(index!$C$72:$C$79,MATCH(usda!$I1029,index!$B$72:$B$79,0),1)</f>
        <v>Acres Harvested</v>
      </c>
    </row>
    <row r="1030" spans="1:13" hidden="1" x14ac:dyDescent="0.2">
      <c r="A1030" s="10" t="s">
        <v>17</v>
      </c>
      <c r="B1030" s="10">
        <v>2018</v>
      </c>
      <c r="C1030" s="10" t="s">
        <v>18</v>
      </c>
      <c r="D1030" s="10"/>
      <c r="E1030" s="10" t="s">
        <v>63</v>
      </c>
      <c r="F1030" s="10" t="s">
        <v>60</v>
      </c>
      <c r="G1030" s="10">
        <v>56</v>
      </c>
      <c r="H1030" s="10" t="s">
        <v>20</v>
      </c>
      <c r="I1030" s="10" t="s">
        <v>91</v>
      </c>
      <c r="J1030" s="10" t="s">
        <v>22</v>
      </c>
      <c r="K1030" s="10" t="s">
        <v>23</v>
      </c>
      <c r="L1030" s="10">
        <v>70000</v>
      </c>
      <c r="M1030" s="9" t="str">
        <f>+INDEX(index!$C$72:$C$79,MATCH(usda!$I1030,index!$B$72:$B$79,0),1)</f>
        <v>Acres Harvested</v>
      </c>
    </row>
    <row r="1031" spans="1:13" x14ac:dyDescent="0.2">
      <c r="A1031" s="10" t="s">
        <v>17</v>
      </c>
      <c r="B1031" s="10">
        <v>2019</v>
      </c>
      <c r="C1031" s="10" t="s">
        <v>18</v>
      </c>
      <c r="D1031" s="10"/>
      <c r="E1031" s="10" t="s">
        <v>63</v>
      </c>
      <c r="F1031" s="10" t="s">
        <v>19</v>
      </c>
      <c r="G1031" s="10">
        <v>1</v>
      </c>
      <c r="H1031" s="10" t="s">
        <v>20</v>
      </c>
      <c r="I1031" s="10" t="s">
        <v>91</v>
      </c>
      <c r="J1031" s="10" t="s">
        <v>22</v>
      </c>
      <c r="K1031" s="10" t="s">
        <v>23</v>
      </c>
      <c r="L1031" s="10">
        <v>305000</v>
      </c>
      <c r="M1031" s="9" t="str">
        <f>+INDEX(index!$C$72:$C$79,MATCH(usda!$I1031,index!$B$72:$B$79,0),1)</f>
        <v>Acres Harvested</v>
      </c>
    </row>
    <row r="1032" spans="1:13" x14ac:dyDescent="0.2">
      <c r="A1032" s="10" t="s">
        <v>17</v>
      </c>
      <c r="B1032" s="10">
        <v>2019</v>
      </c>
      <c r="C1032" s="10" t="s">
        <v>18</v>
      </c>
      <c r="D1032" s="10"/>
      <c r="E1032" s="10" t="s">
        <v>63</v>
      </c>
      <c r="F1032" s="10" t="s">
        <v>64</v>
      </c>
      <c r="G1032" s="10">
        <v>4</v>
      </c>
      <c r="H1032" s="10" t="s">
        <v>20</v>
      </c>
      <c r="I1032" s="10" t="s">
        <v>91</v>
      </c>
      <c r="J1032" s="10" t="s">
        <v>22</v>
      </c>
      <c r="K1032" s="10" t="s">
        <v>23</v>
      </c>
      <c r="L1032" s="10">
        <v>41000</v>
      </c>
      <c r="M1032" s="9" t="str">
        <f>+INDEX(index!$C$72:$C$79,MATCH(usda!$I1032,index!$B$72:$B$79,0),1)</f>
        <v>Acres Harvested</v>
      </c>
    </row>
    <row r="1033" spans="1:13" x14ac:dyDescent="0.2">
      <c r="A1033" s="10" t="s">
        <v>17</v>
      </c>
      <c r="B1033" s="10">
        <v>2019</v>
      </c>
      <c r="C1033" s="10" t="s">
        <v>18</v>
      </c>
      <c r="D1033" s="10"/>
      <c r="E1033" s="10" t="s">
        <v>63</v>
      </c>
      <c r="F1033" s="10" t="s">
        <v>28</v>
      </c>
      <c r="G1033" s="10">
        <v>5</v>
      </c>
      <c r="H1033" s="10" t="s">
        <v>20</v>
      </c>
      <c r="I1033" s="10" t="s">
        <v>91</v>
      </c>
      <c r="J1033" s="10" t="s">
        <v>22</v>
      </c>
      <c r="K1033" s="10" t="s">
        <v>23</v>
      </c>
      <c r="L1033" s="10">
        <v>740000</v>
      </c>
      <c r="M1033" s="9" t="str">
        <f>+INDEX(index!$C$72:$C$79,MATCH(usda!$I1033,index!$B$72:$B$79,0),1)</f>
        <v>Acres Harvested</v>
      </c>
    </row>
    <row r="1034" spans="1:13" x14ac:dyDescent="0.2">
      <c r="A1034" s="10" t="s">
        <v>17</v>
      </c>
      <c r="B1034" s="10">
        <v>2019</v>
      </c>
      <c r="C1034" s="10" t="s">
        <v>18</v>
      </c>
      <c r="D1034" s="10"/>
      <c r="E1034" s="10" t="s">
        <v>63</v>
      </c>
      <c r="F1034" s="10" t="s">
        <v>29</v>
      </c>
      <c r="G1034" s="10">
        <v>6</v>
      </c>
      <c r="H1034" s="10" t="s">
        <v>20</v>
      </c>
      <c r="I1034" s="10" t="s">
        <v>91</v>
      </c>
      <c r="J1034" s="10" t="s">
        <v>22</v>
      </c>
      <c r="K1034" s="10" t="s">
        <v>23</v>
      </c>
      <c r="L1034" s="10">
        <v>90000</v>
      </c>
      <c r="M1034" s="9" t="str">
        <f>+INDEX(index!$C$72:$C$79,MATCH(usda!$I1034,index!$B$72:$B$79,0),1)</f>
        <v>Acres Harvested</v>
      </c>
    </row>
    <row r="1035" spans="1:13" x14ac:dyDescent="0.2">
      <c r="A1035" s="10" t="s">
        <v>17</v>
      </c>
      <c r="B1035" s="10">
        <v>2019</v>
      </c>
      <c r="C1035" s="10" t="s">
        <v>18</v>
      </c>
      <c r="D1035" s="10"/>
      <c r="E1035" s="10" t="s">
        <v>63</v>
      </c>
      <c r="F1035" s="10" t="s">
        <v>30</v>
      </c>
      <c r="G1035" s="10">
        <v>8</v>
      </c>
      <c r="H1035" s="10" t="s">
        <v>20</v>
      </c>
      <c r="I1035" s="10" t="s">
        <v>91</v>
      </c>
      <c r="J1035" s="10" t="s">
        <v>22</v>
      </c>
      <c r="K1035" s="10" t="s">
        <v>23</v>
      </c>
      <c r="L1035" s="10">
        <v>1260000</v>
      </c>
      <c r="M1035" s="9" t="str">
        <f>+INDEX(index!$C$72:$C$79,MATCH(usda!$I1035,index!$B$72:$B$79,0),1)</f>
        <v>Acres Harvested</v>
      </c>
    </row>
    <row r="1036" spans="1:13" x14ac:dyDescent="0.2">
      <c r="A1036" s="10" t="s">
        <v>17</v>
      </c>
      <c r="B1036" s="10">
        <v>2019</v>
      </c>
      <c r="C1036" s="10" t="s">
        <v>18</v>
      </c>
      <c r="D1036" s="10"/>
      <c r="E1036" s="10" t="s">
        <v>63</v>
      </c>
      <c r="F1036" s="10" t="s">
        <v>31</v>
      </c>
      <c r="G1036" s="10">
        <v>10</v>
      </c>
      <c r="H1036" s="10" t="s">
        <v>20</v>
      </c>
      <c r="I1036" s="10" t="s">
        <v>91</v>
      </c>
      <c r="J1036" s="10" t="s">
        <v>22</v>
      </c>
      <c r="K1036" s="10" t="s">
        <v>23</v>
      </c>
      <c r="L1036" s="10">
        <v>180000</v>
      </c>
      <c r="M1036" s="9" t="str">
        <f>+INDEX(index!$C$72:$C$79,MATCH(usda!$I1036,index!$B$72:$B$79,0),1)</f>
        <v>Acres Harvested</v>
      </c>
    </row>
    <row r="1037" spans="1:13" x14ac:dyDescent="0.2">
      <c r="A1037" s="10" t="s">
        <v>17</v>
      </c>
      <c r="B1037" s="10">
        <v>2019</v>
      </c>
      <c r="C1037" s="10" t="s">
        <v>18</v>
      </c>
      <c r="D1037" s="10"/>
      <c r="E1037" s="10" t="s">
        <v>63</v>
      </c>
      <c r="F1037" s="10" t="s">
        <v>65</v>
      </c>
      <c r="G1037" s="10">
        <v>12</v>
      </c>
      <c r="H1037" s="10" t="s">
        <v>20</v>
      </c>
      <c r="I1037" s="10" t="s">
        <v>91</v>
      </c>
      <c r="J1037" s="10" t="s">
        <v>22</v>
      </c>
      <c r="K1037" s="10" t="s">
        <v>23</v>
      </c>
      <c r="L1037" s="10">
        <v>53000</v>
      </c>
      <c r="M1037" s="9" t="str">
        <f>+INDEX(index!$C$72:$C$79,MATCH(usda!$I1037,index!$B$72:$B$79,0),1)</f>
        <v>Acres Harvested</v>
      </c>
    </row>
    <row r="1038" spans="1:13" x14ac:dyDescent="0.2">
      <c r="A1038" s="10" t="s">
        <v>17</v>
      </c>
      <c r="B1038" s="10">
        <v>2019</v>
      </c>
      <c r="C1038" s="10" t="s">
        <v>18</v>
      </c>
      <c r="D1038" s="10"/>
      <c r="E1038" s="10" t="s">
        <v>63</v>
      </c>
      <c r="F1038" s="10" t="s">
        <v>32</v>
      </c>
      <c r="G1038" s="10">
        <v>13</v>
      </c>
      <c r="H1038" s="10" t="s">
        <v>20</v>
      </c>
      <c r="I1038" s="10" t="s">
        <v>91</v>
      </c>
      <c r="J1038" s="10" t="s">
        <v>22</v>
      </c>
      <c r="K1038" s="10" t="s">
        <v>23</v>
      </c>
      <c r="L1038" s="10">
        <v>345000</v>
      </c>
      <c r="M1038" s="9" t="str">
        <f>+INDEX(index!$C$72:$C$79,MATCH(usda!$I1038,index!$B$72:$B$79,0),1)</f>
        <v>Acres Harvested</v>
      </c>
    </row>
    <row r="1039" spans="1:13" x14ac:dyDescent="0.2">
      <c r="A1039" s="10" t="s">
        <v>17</v>
      </c>
      <c r="B1039" s="10">
        <v>2019</v>
      </c>
      <c r="C1039" s="10" t="s">
        <v>18</v>
      </c>
      <c r="D1039" s="10"/>
      <c r="E1039" s="10" t="s">
        <v>63</v>
      </c>
      <c r="F1039" s="10" t="s">
        <v>33</v>
      </c>
      <c r="G1039" s="10">
        <v>16</v>
      </c>
      <c r="H1039" s="10" t="s">
        <v>20</v>
      </c>
      <c r="I1039" s="10" t="s">
        <v>91</v>
      </c>
      <c r="J1039" s="10" t="s">
        <v>22</v>
      </c>
      <c r="K1039" s="10" t="s">
        <v>23</v>
      </c>
      <c r="L1039" s="10">
        <v>125000</v>
      </c>
      <c r="M1039" s="9" t="str">
        <f>+INDEX(index!$C$72:$C$79,MATCH(usda!$I1039,index!$B$72:$B$79,0),1)</f>
        <v>Acres Harvested</v>
      </c>
    </row>
    <row r="1040" spans="1:13" x14ac:dyDescent="0.2">
      <c r="A1040" s="10" t="s">
        <v>17</v>
      </c>
      <c r="B1040" s="10">
        <v>2019</v>
      </c>
      <c r="C1040" s="10" t="s">
        <v>18</v>
      </c>
      <c r="D1040" s="10"/>
      <c r="E1040" s="10" t="s">
        <v>63</v>
      </c>
      <c r="F1040" s="10" t="s">
        <v>34</v>
      </c>
      <c r="G1040" s="10">
        <v>17</v>
      </c>
      <c r="H1040" s="10" t="s">
        <v>20</v>
      </c>
      <c r="I1040" s="10" t="s">
        <v>91</v>
      </c>
      <c r="J1040" s="10" t="s">
        <v>22</v>
      </c>
      <c r="K1040" s="10" t="s">
        <v>23</v>
      </c>
      <c r="L1040" s="10">
        <v>10250000</v>
      </c>
      <c r="M1040" s="9" t="str">
        <f>+INDEX(index!$C$72:$C$79,MATCH(usda!$I1040,index!$B$72:$B$79,0),1)</f>
        <v>Acres Harvested</v>
      </c>
    </row>
    <row r="1041" spans="1:13" x14ac:dyDescent="0.2">
      <c r="A1041" s="10" t="s">
        <v>17</v>
      </c>
      <c r="B1041" s="10">
        <v>2019</v>
      </c>
      <c r="C1041" s="10" t="s">
        <v>18</v>
      </c>
      <c r="D1041" s="10"/>
      <c r="E1041" s="10" t="s">
        <v>63</v>
      </c>
      <c r="F1041" s="10" t="s">
        <v>35</v>
      </c>
      <c r="G1041" s="10">
        <v>18</v>
      </c>
      <c r="H1041" s="10" t="s">
        <v>20</v>
      </c>
      <c r="I1041" s="10" t="s">
        <v>91</v>
      </c>
      <c r="J1041" s="10" t="s">
        <v>22</v>
      </c>
      <c r="K1041" s="10" t="s">
        <v>23</v>
      </c>
      <c r="L1041" s="10">
        <v>4900000</v>
      </c>
      <c r="M1041" s="9" t="str">
        <f>+INDEX(index!$C$72:$C$79,MATCH(usda!$I1041,index!$B$72:$B$79,0),1)</f>
        <v>Acres Harvested</v>
      </c>
    </row>
    <row r="1042" spans="1:13" x14ac:dyDescent="0.2">
      <c r="A1042" s="10" t="s">
        <v>17</v>
      </c>
      <c r="B1042" s="10">
        <v>2019</v>
      </c>
      <c r="C1042" s="10" t="s">
        <v>18</v>
      </c>
      <c r="D1042" s="10"/>
      <c r="E1042" s="10" t="s">
        <v>63</v>
      </c>
      <c r="F1042" s="10" t="s">
        <v>36</v>
      </c>
      <c r="G1042" s="10">
        <v>19</v>
      </c>
      <c r="H1042" s="10" t="s">
        <v>20</v>
      </c>
      <c r="I1042" s="10" t="s">
        <v>91</v>
      </c>
      <c r="J1042" s="10" t="s">
        <v>22</v>
      </c>
      <c r="K1042" s="10" t="s">
        <v>23</v>
      </c>
      <c r="L1042" s="10">
        <v>13100000</v>
      </c>
      <c r="M1042" s="9" t="str">
        <f>+INDEX(index!$C$72:$C$79,MATCH(usda!$I1042,index!$B$72:$B$79,0),1)</f>
        <v>Acres Harvested</v>
      </c>
    </row>
    <row r="1043" spans="1:13" x14ac:dyDescent="0.2">
      <c r="A1043" s="10" t="s">
        <v>17</v>
      </c>
      <c r="B1043" s="10">
        <v>2019</v>
      </c>
      <c r="C1043" s="10" t="s">
        <v>18</v>
      </c>
      <c r="D1043" s="10"/>
      <c r="E1043" s="10" t="s">
        <v>63</v>
      </c>
      <c r="F1043" s="10" t="s">
        <v>37</v>
      </c>
      <c r="G1043" s="10">
        <v>20</v>
      </c>
      <c r="H1043" s="10" t="s">
        <v>20</v>
      </c>
      <c r="I1043" s="10" t="s">
        <v>91</v>
      </c>
      <c r="J1043" s="10" t="s">
        <v>22</v>
      </c>
      <c r="K1043" s="10" t="s">
        <v>23</v>
      </c>
      <c r="L1043" s="10">
        <v>6000000</v>
      </c>
      <c r="M1043" s="9" t="str">
        <f>+INDEX(index!$C$72:$C$79,MATCH(usda!$I1043,index!$B$72:$B$79,0),1)</f>
        <v>Acres Harvested</v>
      </c>
    </row>
    <row r="1044" spans="1:13" x14ac:dyDescent="0.2">
      <c r="A1044" s="10" t="s">
        <v>17</v>
      </c>
      <c r="B1044" s="10">
        <v>2019</v>
      </c>
      <c r="C1044" s="10" t="s">
        <v>18</v>
      </c>
      <c r="D1044" s="10"/>
      <c r="E1044" s="10" t="s">
        <v>63</v>
      </c>
      <c r="F1044" s="10" t="s">
        <v>38</v>
      </c>
      <c r="G1044" s="10">
        <v>21</v>
      </c>
      <c r="H1044" s="10" t="s">
        <v>20</v>
      </c>
      <c r="I1044" s="10" t="s">
        <v>91</v>
      </c>
      <c r="J1044" s="10" t="s">
        <v>22</v>
      </c>
      <c r="K1044" s="10" t="s">
        <v>23</v>
      </c>
      <c r="L1044" s="10">
        <v>1450000</v>
      </c>
      <c r="M1044" s="9" t="str">
        <f>+INDEX(index!$C$72:$C$79,MATCH(usda!$I1044,index!$B$72:$B$79,0),1)</f>
        <v>Acres Harvested</v>
      </c>
    </row>
    <row r="1045" spans="1:13" x14ac:dyDescent="0.2">
      <c r="A1045" s="10" t="s">
        <v>17</v>
      </c>
      <c r="B1045" s="10">
        <v>2019</v>
      </c>
      <c r="C1045" s="10" t="s">
        <v>18</v>
      </c>
      <c r="D1045" s="10"/>
      <c r="E1045" s="10" t="s">
        <v>63</v>
      </c>
      <c r="F1045" s="10" t="s">
        <v>39</v>
      </c>
      <c r="G1045" s="10">
        <v>22</v>
      </c>
      <c r="H1045" s="10" t="s">
        <v>20</v>
      </c>
      <c r="I1045" s="10" t="s">
        <v>91</v>
      </c>
      <c r="J1045" s="10" t="s">
        <v>22</v>
      </c>
      <c r="K1045" s="10" t="s">
        <v>23</v>
      </c>
      <c r="L1045" s="10">
        <v>550000</v>
      </c>
      <c r="M1045" s="9" t="str">
        <f>+INDEX(index!$C$72:$C$79,MATCH(usda!$I1045,index!$B$72:$B$79,0),1)</f>
        <v>Acres Harvested</v>
      </c>
    </row>
    <row r="1046" spans="1:13" x14ac:dyDescent="0.2">
      <c r="A1046" s="10" t="s">
        <v>17</v>
      </c>
      <c r="B1046" s="10">
        <v>2019</v>
      </c>
      <c r="C1046" s="10" t="s">
        <v>18</v>
      </c>
      <c r="D1046" s="10"/>
      <c r="E1046" s="10" t="s">
        <v>63</v>
      </c>
      <c r="F1046" s="10" t="s">
        <v>40</v>
      </c>
      <c r="G1046" s="10">
        <v>24</v>
      </c>
      <c r="H1046" s="10" t="s">
        <v>20</v>
      </c>
      <c r="I1046" s="10" t="s">
        <v>91</v>
      </c>
      <c r="J1046" s="10" t="s">
        <v>22</v>
      </c>
      <c r="K1046" s="10" t="s">
        <v>23</v>
      </c>
      <c r="L1046" s="10">
        <v>440000</v>
      </c>
      <c r="M1046" s="9" t="str">
        <f>+INDEX(index!$C$72:$C$79,MATCH(usda!$I1046,index!$B$72:$B$79,0),1)</f>
        <v>Acres Harvested</v>
      </c>
    </row>
    <row r="1047" spans="1:13" x14ac:dyDescent="0.2">
      <c r="A1047" s="10" t="s">
        <v>17</v>
      </c>
      <c r="B1047" s="10">
        <v>2019</v>
      </c>
      <c r="C1047" s="10" t="s">
        <v>18</v>
      </c>
      <c r="D1047" s="10"/>
      <c r="E1047" s="10" t="s">
        <v>63</v>
      </c>
      <c r="F1047" s="10" t="s">
        <v>41</v>
      </c>
      <c r="G1047" s="10">
        <v>26</v>
      </c>
      <c r="H1047" s="10" t="s">
        <v>20</v>
      </c>
      <c r="I1047" s="10" t="s">
        <v>91</v>
      </c>
      <c r="J1047" s="10" t="s">
        <v>22</v>
      </c>
      <c r="K1047" s="10" t="s">
        <v>23</v>
      </c>
      <c r="L1047" s="10">
        <v>1740000</v>
      </c>
      <c r="M1047" s="9" t="str">
        <f>+INDEX(index!$C$72:$C$79,MATCH(usda!$I1047,index!$B$72:$B$79,0),1)</f>
        <v>Acres Harvested</v>
      </c>
    </row>
    <row r="1048" spans="1:13" x14ac:dyDescent="0.2">
      <c r="A1048" s="10" t="s">
        <v>17</v>
      </c>
      <c r="B1048" s="10">
        <v>2019</v>
      </c>
      <c r="C1048" s="10" t="s">
        <v>18</v>
      </c>
      <c r="D1048" s="10"/>
      <c r="E1048" s="10" t="s">
        <v>63</v>
      </c>
      <c r="F1048" s="10" t="s">
        <v>42</v>
      </c>
      <c r="G1048" s="10">
        <v>27</v>
      </c>
      <c r="H1048" s="10" t="s">
        <v>20</v>
      </c>
      <c r="I1048" s="10" t="s">
        <v>91</v>
      </c>
      <c r="J1048" s="10" t="s">
        <v>22</v>
      </c>
      <c r="K1048" s="10" t="s">
        <v>23</v>
      </c>
      <c r="L1048" s="10">
        <v>7310000</v>
      </c>
      <c r="M1048" s="9" t="str">
        <f>+INDEX(index!$C$72:$C$79,MATCH(usda!$I1048,index!$B$72:$B$79,0),1)</f>
        <v>Acres Harvested</v>
      </c>
    </row>
    <row r="1049" spans="1:13" x14ac:dyDescent="0.2">
      <c r="A1049" s="10" t="s">
        <v>17</v>
      </c>
      <c r="B1049" s="10">
        <v>2019</v>
      </c>
      <c r="C1049" s="10" t="s">
        <v>18</v>
      </c>
      <c r="D1049" s="10"/>
      <c r="E1049" s="10" t="s">
        <v>63</v>
      </c>
      <c r="F1049" s="10" t="s">
        <v>43</v>
      </c>
      <c r="G1049" s="10">
        <v>28</v>
      </c>
      <c r="H1049" s="10" t="s">
        <v>20</v>
      </c>
      <c r="I1049" s="10" t="s">
        <v>91</v>
      </c>
      <c r="J1049" s="10" t="s">
        <v>22</v>
      </c>
      <c r="K1049" s="10" t="s">
        <v>23</v>
      </c>
      <c r="L1049" s="10">
        <v>625000</v>
      </c>
      <c r="M1049" s="9" t="str">
        <f>+INDEX(index!$C$72:$C$79,MATCH(usda!$I1049,index!$B$72:$B$79,0),1)</f>
        <v>Acres Harvested</v>
      </c>
    </row>
    <row r="1050" spans="1:13" x14ac:dyDescent="0.2">
      <c r="A1050" s="10" t="s">
        <v>17</v>
      </c>
      <c r="B1050" s="10">
        <v>2019</v>
      </c>
      <c r="C1050" s="10" t="s">
        <v>18</v>
      </c>
      <c r="D1050" s="10"/>
      <c r="E1050" s="10" t="s">
        <v>63</v>
      </c>
      <c r="F1050" s="10" t="s">
        <v>44</v>
      </c>
      <c r="G1050" s="10">
        <v>29</v>
      </c>
      <c r="H1050" s="10" t="s">
        <v>20</v>
      </c>
      <c r="I1050" s="10" t="s">
        <v>91</v>
      </c>
      <c r="J1050" s="10" t="s">
        <v>22</v>
      </c>
      <c r="K1050" s="10" t="s">
        <v>23</v>
      </c>
      <c r="L1050" s="10">
        <v>3050000</v>
      </c>
      <c r="M1050" s="9" t="str">
        <f>+INDEX(index!$C$72:$C$79,MATCH(usda!$I1050,index!$B$72:$B$79,0),1)</f>
        <v>Acres Harvested</v>
      </c>
    </row>
    <row r="1051" spans="1:13" x14ac:dyDescent="0.2">
      <c r="A1051" s="10" t="s">
        <v>17</v>
      </c>
      <c r="B1051" s="10">
        <v>2019</v>
      </c>
      <c r="C1051" s="10" t="s">
        <v>18</v>
      </c>
      <c r="D1051" s="10"/>
      <c r="E1051" s="10" t="s">
        <v>63</v>
      </c>
      <c r="F1051" s="10" t="s">
        <v>66</v>
      </c>
      <c r="G1051" s="10">
        <v>30</v>
      </c>
      <c r="H1051" s="10" t="s">
        <v>20</v>
      </c>
      <c r="I1051" s="10" t="s">
        <v>91</v>
      </c>
      <c r="J1051" s="10" t="s">
        <v>22</v>
      </c>
      <c r="K1051" s="10" t="s">
        <v>23</v>
      </c>
      <c r="L1051" s="10">
        <v>62000</v>
      </c>
      <c r="M1051" s="9" t="str">
        <f>+INDEX(index!$C$72:$C$79,MATCH(usda!$I1051,index!$B$72:$B$79,0),1)</f>
        <v>Acres Harvested</v>
      </c>
    </row>
    <row r="1052" spans="1:13" x14ac:dyDescent="0.2">
      <c r="A1052" s="10" t="s">
        <v>17</v>
      </c>
      <c r="B1052" s="10">
        <v>2019</v>
      </c>
      <c r="C1052" s="10" t="s">
        <v>18</v>
      </c>
      <c r="D1052" s="10"/>
      <c r="E1052" s="10" t="s">
        <v>63</v>
      </c>
      <c r="F1052" s="10" t="s">
        <v>45</v>
      </c>
      <c r="G1052" s="10">
        <v>31</v>
      </c>
      <c r="H1052" s="10" t="s">
        <v>20</v>
      </c>
      <c r="I1052" s="10" t="s">
        <v>91</v>
      </c>
      <c r="J1052" s="10" t="s">
        <v>22</v>
      </c>
      <c r="K1052" s="10" t="s">
        <v>23</v>
      </c>
      <c r="L1052" s="10">
        <v>9750000</v>
      </c>
      <c r="M1052" s="9" t="str">
        <f>+INDEX(index!$C$72:$C$79,MATCH(usda!$I1052,index!$B$72:$B$79,0),1)</f>
        <v>Acres Harvested</v>
      </c>
    </row>
    <row r="1053" spans="1:13" x14ac:dyDescent="0.2">
      <c r="A1053" s="10" t="s">
        <v>17</v>
      </c>
      <c r="B1053" s="10">
        <v>2019</v>
      </c>
      <c r="C1053" s="10" t="s">
        <v>18</v>
      </c>
      <c r="D1053" s="10"/>
      <c r="E1053" s="10" t="s">
        <v>63</v>
      </c>
      <c r="F1053" s="10" t="s">
        <v>46</v>
      </c>
      <c r="G1053" s="10">
        <v>34</v>
      </c>
      <c r="H1053" s="10" t="s">
        <v>20</v>
      </c>
      <c r="I1053" s="10" t="s">
        <v>91</v>
      </c>
      <c r="J1053" s="10" t="s">
        <v>22</v>
      </c>
      <c r="K1053" s="10" t="s">
        <v>23</v>
      </c>
      <c r="L1053" s="10">
        <v>63000</v>
      </c>
      <c r="M1053" s="9" t="str">
        <f>+INDEX(index!$C$72:$C$79,MATCH(usda!$I1053,index!$B$72:$B$79,0),1)</f>
        <v>Acres Harvested</v>
      </c>
    </row>
    <row r="1054" spans="1:13" x14ac:dyDescent="0.2">
      <c r="A1054" s="10" t="s">
        <v>17</v>
      </c>
      <c r="B1054" s="10">
        <v>2019</v>
      </c>
      <c r="C1054" s="10" t="s">
        <v>18</v>
      </c>
      <c r="D1054" s="10"/>
      <c r="E1054" s="10" t="s">
        <v>63</v>
      </c>
      <c r="F1054" s="10" t="s">
        <v>67</v>
      </c>
      <c r="G1054" s="10">
        <v>35</v>
      </c>
      <c r="H1054" s="10" t="s">
        <v>20</v>
      </c>
      <c r="I1054" s="10" t="s">
        <v>91</v>
      </c>
      <c r="J1054" s="10" t="s">
        <v>22</v>
      </c>
      <c r="K1054" s="10" t="s">
        <v>23</v>
      </c>
      <c r="L1054" s="10">
        <v>41000</v>
      </c>
      <c r="M1054" s="9" t="str">
        <f>+INDEX(index!$C$72:$C$79,MATCH(usda!$I1054,index!$B$72:$B$79,0),1)</f>
        <v>Acres Harvested</v>
      </c>
    </row>
    <row r="1055" spans="1:13" x14ac:dyDescent="0.2">
      <c r="A1055" s="10" t="s">
        <v>17</v>
      </c>
      <c r="B1055" s="10">
        <v>2019</v>
      </c>
      <c r="C1055" s="10" t="s">
        <v>18</v>
      </c>
      <c r="D1055" s="10"/>
      <c r="E1055" s="10" t="s">
        <v>63</v>
      </c>
      <c r="F1055" s="10" t="s">
        <v>47</v>
      </c>
      <c r="G1055" s="10">
        <v>36</v>
      </c>
      <c r="H1055" s="10" t="s">
        <v>20</v>
      </c>
      <c r="I1055" s="10" t="s">
        <v>91</v>
      </c>
      <c r="J1055" s="10" t="s">
        <v>22</v>
      </c>
      <c r="K1055" s="10" t="s">
        <v>23</v>
      </c>
      <c r="L1055" s="10">
        <v>530000</v>
      </c>
      <c r="M1055" s="9" t="str">
        <f>+INDEX(index!$C$72:$C$79,MATCH(usda!$I1055,index!$B$72:$B$79,0),1)</f>
        <v>Acres Harvested</v>
      </c>
    </row>
    <row r="1056" spans="1:13" x14ac:dyDescent="0.2">
      <c r="A1056" s="10" t="s">
        <v>17</v>
      </c>
      <c r="B1056" s="10">
        <v>2019</v>
      </c>
      <c r="C1056" s="10" t="s">
        <v>18</v>
      </c>
      <c r="D1056" s="10"/>
      <c r="E1056" s="10" t="s">
        <v>63</v>
      </c>
      <c r="F1056" s="10" t="s">
        <v>48</v>
      </c>
      <c r="G1056" s="10">
        <v>37</v>
      </c>
      <c r="H1056" s="10" t="s">
        <v>20</v>
      </c>
      <c r="I1056" s="10" t="s">
        <v>91</v>
      </c>
      <c r="J1056" s="10" t="s">
        <v>22</v>
      </c>
      <c r="K1056" s="10" t="s">
        <v>23</v>
      </c>
      <c r="L1056" s="10">
        <v>910000</v>
      </c>
      <c r="M1056" s="9" t="str">
        <f>+INDEX(index!$C$72:$C$79,MATCH(usda!$I1056,index!$B$72:$B$79,0),1)</f>
        <v>Acres Harvested</v>
      </c>
    </row>
    <row r="1057" spans="1:13" x14ac:dyDescent="0.2">
      <c r="A1057" s="10" t="s">
        <v>17</v>
      </c>
      <c r="B1057" s="10">
        <v>2019</v>
      </c>
      <c r="C1057" s="10" t="s">
        <v>18</v>
      </c>
      <c r="D1057" s="10"/>
      <c r="E1057" s="10" t="s">
        <v>63</v>
      </c>
      <c r="F1057" s="10" t="s">
        <v>49</v>
      </c>
      <c r="G1057" s="10">
        <v>38</v>
      </c>
      <c r="H1057" s="10" t="s">
        <v>20</v>
      </c>
      <c r="I1057" s="10" t="s">
        <v>91</v>
      </c>
      <c r="J1057" s="10" t="s">
        <v>22</v>
      </c>
      <c r="K1057" s="10" t="s">
        <v>23</v>
      </c>
      <c r="L1057" s="10">
        <v>3310000</v>
      </c>
      <c r="M1057" s="9" t="str">
        <f>+INDEX(index!$C$72:$C$79,MATCH(usda!$I1057,index!$B$72:$B$79,0),1)</f>
        <v>Acres Harvested</v>
      </c>
    </row>
    <row r="1058" spans="1:13" x14ac:dyDescent="0.2">
      <c r="A1058" s="10" t="s">
        <v>17</v>
      </c>
      <c r="B1058" s="10">
        <v>2019</v>
      </c>
      <c r="C1058" s="10" t="s">
        <v>18</v>
      </c>
      <c r="D1058" s="10"/>
      <c r="E1058" s="10" t="s">
        <v>63</v>
      </c>
      <c r="F1058" s="10" t="s">
        <v>50</v>
      </c>
      <c r="G1058" s="10">
        <v>39</v>
      </c>
      <c r="H1058" s="10" t="s">
        <v>20</v>
      </c>
      <c r="I1058" s="10" t="s">
        <v>91</v>
      </c>
      <c r="J1058" s="10" t="s">
        <v>22</v>
      </c>
      <c r="K1058" s="10" t="s">
        <v>23</v>
      </c>
      <c r="L1058" s="10">
        <v>2590000</v>
      </c>
      <c r="M1058" s="9" t="str">
        <f>+INDEX(index!$C$72:$C$79,MATCH(usda!$I1058,index!$B$72:$B$79,0),1)</f>
        <v>Acres Harvested</v>
      </c>
    </row>
    <row r="1059" spans="1:13" x14ac:dyDescent="0.2">
      <c r="A1059" s="10" t="s">
        <v>17</v>
      </c>
      <c r="B1059" s="10">
        <v>2019</v>
      </c>
      <c r="C1059" s="10" t="s">
        <v>18</v>
      </c>
      <c r="D1059" s="10"/>
      <c r="E1059" s="10" t="s">
        <v>63</v>
      </c>
      <c r="F1059" s="10" t="s">
        <v>51</v>
      </c>
      <c r="G1059" s="10">
        <v>40</v>
      </c>
      <c r="H1059" s="10" t="s">
        <v>20</v>
      </c>
      <c r="I1059" s="10" t="s">
        <v>91</v>
      </c>
      <c r="J1059" s="10" t="s">
        <v>22</v>
      </c>
      <c r="K1059" s="10" t="s">
        <v>23</v>
      </c>
      <c r="L1059" s="10">
        <v>325000</v>
      </c>
      <c r="M1059" s="9" t="str">
        <f>+INDEX(index!$C$72:$C$79,MATCH(usda!$I1059,index!$B$72:$B$79,0),1)</f>
        <v>Acres Harvested</v>
      </c>
    </row>
    <row r="1060" spans="1:13" x14ac:dyDescent="0.2">
      <c r="A1060" s="10" t="s">
        <v>17</v>
      </c>
      <c r="B1060" s="10">
        <v>2019</v>
      </c>
      <c r="C1060" s="10" t="s">
        <v>18</v>
      </c>
      <c r="D1060" s="10"/>
      <c r="E1060" s="10" t="s">
        <v>63</v>
      </c>
      <c r="F1060" s="10" t="s">
        <v>68</v>
      </c>
      <c r="G1060" s="10">
        <v>41</v>
      </c>
      <c r="H1060" s="10" t="s">
        <v>20</v>
      </c>
      <c r="I1060" s="10" t="s">
        <v>91</v>
      </c>
      <c r="J1060" s="10" t="s">
        <v>22</v>
      </c>
      <c r="K1060" s="10" t="s">
        <v>23</v>
      </c>
      <c r="L1060" s="10">
        <v>52000</v>
      </c>
      <c r="M1060" s="9" t="str">
        <f>+INDEX(index!$C$72:$C$79,MATCH(usda!$I1060,index!$B$72:$B$79,0),1)</f>
        <v>Acres Harvested</v>
      </c>
    </row>
    <row r="1061" spans="1:13" x14ac:dyDescent="0.2">
      <c r="A1061" s="10" t="s">
        <v>17</v>
      </c>
      <c r="B1061" s="10">
        <v>2019</v>
      </c>
      <c r="C1061" s="10" t="s">
        <v>18</v>
      </c>
      <c r="D1061" s="10"/>
      <c r="E1061" s="10" t="s">
        <v>63</v>
      </c>
      <c r="F1061" s="10" t="s">
        <v>69</v>
      </c>
      <c r="G1061" s="10"/>
      <c r="H1061" s="10" t="s">
        <v>20</v>
      </c>
      <c r="I1061" s="10" t="s">
        <v>91</v>
      </c>
      <c r="J1061" s="10" t="s">
        <v>22</v>
      </c>
      <c r="K1061" s="10" t="s">
        <v>23</v>
      </c>
      <c r="L1061" s="10">
        <v>445000</v>
      </c>
      <c r="M1061" s="9" t="str">
        <f>+INDEX(index!$C$72:$C$79,MATCH(usda!$I1061,index!$B$72:$B$79,0),1)</f>
        <v>Acres Harvested</v>
      </c>
    </row>
    <row r="1062" spans="1:13" x14ac:dyDescent="0.2">
      <c r="A1062" s="10" t="s">
        <v>17</v>
      </c>
      <c r="B1062" s="10">
        <v>2019</v>
      </c>
      <c r="C1062" s="10" t="s">
        <v>18</v>
      </c>
      <c r="D1062" s="10"/>
      <c r="E1062" s="10" t="s">
        <v>63</v>
      </c>
      <c r="F1062" s="10" t="s">
        <v>52</v>
      </c>
      <c r="G1062" s="10">
        <v>42</v>
      </c>
      <c r="H1062" s="10" t="s">
        <v>20</v>
      </c>
      <c r="I1062" s="10" t="s">
        <v>91</v>
      </c>
      <c r="J1062" s="10" t="s">
        <v>22</v>
      </c>
      <c r="K1062" s="10" t="s">
        <v>23</v>
      </c>
      <c r="L1062" s="10">
        <v>960000</v>
      </c>
      <c r="M1062" s="9" t="str">
        <f>+INDEX(index!$C$72:$C$79,MATCH(usda!$I1062,index!$B$72:$B$79,0),1)</f>
        <v>Acres Harvested</v>
      </c>
    </row>
    <row r="1063" spans="1:13" x14ac:dyDescent="0.2">
      <c r="A1063" s="10" t="s">
        <v>17</v>
      </c>
      <c r="B1063" s="10">
        <v>2019</v>
      </c>
      <c r="C1063" s="10" t="s">
        <v>18</v>
      </c>
      <c r="D1063" s="10"/>
      <c r="E1063" s="10" t="s">
        <v>63</v>
      </c>
      <c r="F1063" s="10" t="s">
        <v>53</v>
      </c>
      <c r="G1063" s="10">
        <v>45</v>
      </c>
      <c r="H1063" s="10" t="s">
        <v>20</v>
      </c>
      <c r="I1063" s="10" t="s">
        <v>91</v>
      </c>
      <c r="J1063" s="10" t="s">
        <v>22</v>
      </c>
      <c r="K1063" s="10" t="s">
        <v>23</v>
      </c>
      <c r="L1063" s="10">
        <v>345000</v>
      </c>
      <c r="M1063" s="9" t="str">
        <f>+INDEX(index!$C$72:$C$79,MATCH(usda!$I1063,index!$B$72:$B$79,0),1)</f>
        <v>Acres Harvested</v>
      </c>
    </row>
    <row r="1064" spans="1:13" x14ac:dyDescent="0.2">
      <c r="A1064" s="10" t="s">
        <v>17</v>
      </c>
      <c r="B1064" s="10">
        <v>2019</v>
      </c>
      <c r="C1064" s="10" t="s">
        <v>18</v>
      </c>
      <c r="D1064" s="10"/>
      <c r="E1064" s="10" t="s">
        <v>63</v>
      </c>
      <c r="F1064" s="10" t="s">
        <v>54</v>
      </c>
      <c r="G1064" s="10">
        <v>46</v>
      </c>
      <c r="H1064" s="10" t="s">
        <v>20</v>
      </c>
      <c r="I1064" s="10" t="s">
        <v>91</v>
      </c>
      <c r="J1064" s="10" t="s">
        <v>22</v>
      </c>
      <c r="K1064" s="10" t="s">
        <v>23</v>
      </c>
      <c r="L1064" s="10">
        <v>3920000</v>
      </c>
      <c r="M1064" s="9" t="str">
        <f>+INDEX(index!$C$72:$C$79,MATCH(usda!$I1064,index!$B$72:$B$79,0),1)</f>
        <v>Acres Harvested</v>
      </c>
    </row>
    <row r="1065" spans="1:13" x14ac:dyDescent="0.2">
      <c r="A1065" s="10" t="s">
        <v>17</v>
      </c>
      <c r="B1065" s="10">
        <v>2019</v>
      </c>
      <c r="C1065" s="10" t="s">
        <v>18</v>
      </c>
      <c r="D1065" s="10"/>
      <c r="E1065" s="10" t="s">
        <v>63</v>
      </c>
      <c r="F1065" s="10" t="s">
        <v>55</v>
      </c>
      <c r="G1065" s="10">
        <v>47</v>
      </c>
      <c r="H1065" s="10" t="s">
        <v>20</v>
      </c>
      <c r="I1065" s="10" t="s">
        <v>91</v>
      </c>
      <c r="J1065" s="10" t="s">
        <v>22</v>
      </c>
      <c r="K1065" s="10" t="s">
        <v>23</v>
      </c>
      <c r="L1065" s="10">
        <v>920000</v>
      </c>
      <c r="M1065" s="9" t="str">
        <f>+INDEX(index!$C$72:$C$79,MATCH(usda!$I1065,index!$B$72:$B$79,0),1)</f>
        <v>Acres Harvested</v>
      </c>
    </row>
    <row r="1066" spans="1:13" x14ac:dyDescent="0.2">
      <c r="A1066" s="10" t="s">
        <v>17</v>
      </c>
      <c r="B1066" s="10">
        <v>2019</v>
      </c>
      <c r="C1066" s="10" t="s">
        <v>18</v>
      </c>
      <c r="D1066" s="10"/>
      <c r="E1066" s="10" t="s">
        <v>63</v>
      </c>
      <c r="F1066" s="10" t="s">
        <v>56</v>
      </c>
      <c r="G1066" s="10">
        <v>48</v>
      </c>
      <c r="H1066" s="10" t="s">
        <v>20</v>
      </c>
      <c r="I1066" s="10" t="s">
        <v>91</v>
      </c>
      <c r="J1066" s="10" t="s">
        <v>22</v>
      </c>
      <c r="K1066" s="10" t="s">
        <v>23</v>
      </c>
      <c r="L1066" s="10">
        <v>2050000</v>
      </c>
      <c r="M1066" s="9" t="str">
        <f>+INDEX(index!$C$72:$C$79,MATCH(usda!$I1066,index!$B$72:$B$79,0),1)</f>
        <v>Acres Harvested</v>
      </c>
    </row>
    <row r="1067" spans="1:13" x14ac:dyDescent="0.2">
      <c r="A1067" s="10" t="s">
        <v>17</v>
      </c>
      <c r="B1067" s="10">
        <v>2019</v>
      </c>
      <c r="C1067" s="10" t="s">
        <v>18</v>
      </c>
      <c r="D1067" s="10"/>
      <c r="E1067" s="10" t="s">
        <v>63</v>
      </c>
      <c r="F1067" s="10" t="s">
        <v>70</v>
      </c>
      <c r="G1067" s="10">
        <v>49</v>
      </c>
      <c r="H1067" s="10" t="s">
        <v>20</v>
      </c>
      <c r="I1067" s="10" t="s">
        <v>91</v>
      </c>
      <c r="J1067" s="10" t="s">
        <v>22</v>
      </c>
      <c r="K1067" s="10" t="s">
        <v>23</v>
      </c>
      <c r="L1067" s="10">
        <v>29000</v>
      </c>
      <c r="M1067" s="9" t="str">
        <f>+INDEX(index!$C$72:$C$79,MATCH(usda!$I1067,index!$B$72:$B$79,0),1)</f>
        <v>Acres Harvested</v>
      </c>
    </row>
    <row r="1068" spans="1:13" x14ac:dyDescent="0.2">
      <c r="A1068" s="10" t="s">
        <v>17</v>
      </c>
      <c r="B1068" s="10">
        <v>2019</v>
      </c>
      <c r="C1068" s="10" t="s">
        <v>18</v>
      </c>
      <c r="D1068" s="10"/>
      <c r="E1068" s="10" t="s">
        <v>63</v>
      </c>
      <c r="F1068" s="10" t="s">
        <v>57</v>
      </c>
      <c r="G1068" s="10">
        <v>51</v>
      </c>
      <c r="H1068" s="10" t="s">
        <v>20</v>
      </c>
      <c r="I1068" s="10" t="s">
        <v>91</v>
      </c>
      <c r="J1068" s="10" t="s">
        <v>22</v>
      </c>
      <c r="K1068" s="10" t="s">
        <v>23</v>
      </c>
      <c r="L1068" s="10">
        <v>375000</v>
      </c>
      <c r="M1068" s="9" t="str">
        <f>+INDEX(index!$C$72:$C$79,MATCH(usda!$I1068,index!$B$72:$B$79,0),1)</f>
        <v>Acres Harvested</v>
      </c>
    </row>
    <row r="1069" spans="1:13" x14ac:dyDescent="0.2">
      <c r="A1069" s="10" t="s">
        <v>17</v>
      </c>
      <c r="B1069" s="10">
        <v>2019</v>
      </c>
      <c r="C1069" s="10" t="s">
        <v>18</v>
      </c>
      <c r="D1069" s="10"/>
      <c r="E1069" s="10" t="s">
        <v>63</v>
      </c>
      <c r="F1069" s="10" t="s">
        <v>58</v>
      </c>
      <c r="G1069" s="10">
        <v>53</v>
      </c>
      <c r="H1069" s="10" t="s">
        <v>20</v>
      </c>
      <c r="I1069" s="10" t="s">
        <v>91</v>
      </c>
      <c r="J1069" s="10" t="s">
        <v>22</v>
      </c>
      <c r="K1069" s="10" t="s">
        <v>23</v>
      </c>
      <c r="L1069" s="10">
        <v>85000</v>
      </c>
      <c r="M1069" s="9" t="str">
        <f>+INDEX(index!$C$72:$C$79,MATCH(usda!$I1069,index!$B$72:$B$79,0),1)</f>
        <v>Acres Harvested</v>
      </c>
    </row>
    <row r="1070" spans="1:13" x14ac:dyDescent="0.2">
      <c r="A1070" s="10" t="s">
        <v>17</v>
      </c>
      <c r="B1070" s="10">
        <v>2019</v>
      </c>
      <c r="C1070" s="10" t="s">
        <v>18</v>
      </c>
      <c r="D1070" s="10"/>
      <c r="E1070" s="10" t="s">
        <v>63</v>
      </c>
      <c r="F1070" s="10" t="s">
        <v>71</v>
      </c>
      <c r="G1070" s="10">
        <v>54</v>
      </c>
      <c r="H1070" s="10" t="s">
        <v>20</v>
      </c>
      <c r="I1070" s="10" t="s">
        <v>91</v>
      </c>
      <c r="J1070" s="10" t="s">
        <v>22</v>
      </c>
      <c r="K1070" s="10" t="s">
        <v>23</v>
      </c>
      <c r="L1070" s="10">
        <v>39000</v>
      </c>
      <c r="M1070" s="9" t="str">
        <f>+INDEX(index!$C$72:$C$79,MATCH(usda!$I1070,index!$B$72:$B$79,0),1)</f>
        <v>Acres Harvested</v>
      </c>
    </row>
    <row r="1071" spans="1:13" x14ac:dyDescent="0.2">
      <c r="A1071" s="10" t="s">
        <v>17</v>
      </c>
      <c r="B1071" s="10">
        <v>2019</v>
      </c>
      <c r="C1071" s="10" t="s">
        <v>18</v>
      </c>
      <c r="D1071" s="10"/>
      <c r="E1071" s="10" t="s">
        <v>63</v>
      </c>
      <c r="F1071" s="10" t="s">
        <v>59</v>
      </c>
      <c r="G1071" s="10">
        <v>55</v>
      </c>
      <c r="H1071" s="10" t="s">
        <v>20</v>
      </c>
      <c r="I1071" s="10" t="s">
        <v>91</v>
      </c>
      <c r="J1071" s="10" t="s">
        <v>22</v>
      </c>
      <c r="K1071" s="10" t="s">
        <v>23</v>
      </c>
      <c r="L1071" s="10">
        <v>2840000</v>
      </c>
      <c r="M1071" s="9" t="str">
        <f>+INDEX(index!$C$72:$C$79,MATCH(usda!$I1071,index!$B$72:$B$79,0),1)</f>
        <v>Acres Harvested</v>
      </c>
    </row>
    <row r="1072" spans="1:13" x14ac:dyDescent="0.2">
      <c r="A1072" s="10" t="s">
        <v>17</v>
      </c>
      <c r="B1072" s="10">
        <v>2019</v>
      </c>
      <c r="C1072" s="10" t="s">
        <v>18</v>
      </c>
      <c r="D1072" s="10"/>
      <c r="E1072" s="10" t="s">
        <v>63</v>
      </c>
      <c r="F1072" s="10" t="s">
        <v>60</v>
      </c>
      <c r="G1072" s="10">
        <v>56</v>
      </c>
      <c r="H1072" s="10" t="s">
        <v>20</v>
      </c>
      <c r="I1072" s="10" t="s">
        <v>91</v>
      </c>
      <c r="J1072" s="10" t="s">
        <v>22</v>
      </c>
      <c r="K1072" s="10" t="s">
        <v>23</v>
      </c>
      <c r="L1072" s="10">
        <v>65000</v>
      </c>
      <c r="M1072" s="9" t="str">
        <f>+INDEX(index!$C$72:$C$79,MATCH(usda!$I1072,index!$B$72:$B$79,0),1)</f>
        <v>Acres Harvested</v>
      </c>
    </row>
    <row r="1073" spans="1:13" x14ac:dyDescent="0.2">
      <c r="A1073" s="10" t="s">
        <v>17</v>
      </c>
      <c r="B1073" s="10">
        <v>2019</v>
      </c>
      <c r="C1073" s="10" t="s">
        <v>18</v>
      </c>
      <c r="D1073" s="10"/>
      <c r="E1073" s="10" t="s">
        <v>61</v>
      </c>
      <c r="F1073" s="10" t="s">
        <v>62</v>
      </c>
      <c r="G1073" s="10"/>
      <c r="H1073" s="10" t="s">
        <v>20</v>
      </c>
      <c r="I1073" s="10" t="s">
        <v>21</v>
      </c>
      <c r="J1073" s="10" t="s">
        <v>22</v>
      </c>
      <c r="K1073" s="10" t="s">
        <v>23</v>
      </c>
      <c r="L1073" s="10">
        <v>13779335000</v>
      </c>
      <c r="M1073" s="9" t="str">
        <f>+INDEX(index!$C$72:$C$79,MATCH(usda!$I1073,index!$B$72:$B$79,0),1)</f>
        <v>Production</v>
      </c>
    </row>
    <row r="1074" spans="1:13" x14ac:dyDescent="0.2">
      <c r="A1074" s="10" t="s">
        <v>17</v>
      </c>
      <c r="B1074" s="10">
        <v>2019</v>
      </c>
      <c r="C1074" s="10" t="s">
        <v>18</v>
      </c>
      <c r="D1074" s="10"/>
      <c r="E1074" s="10" t="s">
        <v>61</v>
      </c>
      <c r="F1074" s="10" t="s">
        <v>62</v>
      </c>
      <c r="G1074" s="10"/>
      <c r="H1074" s="10" t="s">
        <v>25</v>
      </c>
      <c r="I1074" s="10" t="s">
        <v>26</v>
      </c>
      <c r="J1074" s="10" t="s">
        <v>22</v>
      </c>
      <c r="K1074" s="10" t="s">
        <v>23</v>
      </c>
      <c r="L1074" s="10">
        <v>3550281000</v>
      </c>
      <c r="M1074" s="9" t="str">
        <f>+INDEX(index!$C$72:$C$79,MATCH(usda!$I1074,index!$B$72:$B$79,0),1)</f>
        <v>Production</v>
      </c>
    </row>
    <row r="1075" spans="1:13" x14ac:dyDescent="0.2">
      <c r="A1075" s="10" t="s">
        <v>17</v>
      </c>
      <c r="B1075" s="10">
        <v>2019</v>
      </c>
      <c r="C1075" s="10" t="s">
        <v>18</v>
      </c>
      <c r="D1075" s="10"/>
      <c r="E1075" s="10" t="s">
        <v>63</v>
      </c>
      <c r="F1075" s="10" t="s">
        <v>19</v>
      </c>
      <c r="G1075" s="10">
        <v>1</v>
      </c>
      <c r="H1075" s="10" t="s">
        <v>20</v>
      </c>
      <c r="I1075" s="10" t="s">
        <v>21</v>
      </c>
      <c r="J1075" s="10" t="s">
        <v>22</v>
      </c>
      <c r="K1075" s="10" t="s">
        <v>23</v>
      </c>
      <c r="L1075" s="10">
        <v>46055000</v>
      </c>
      <c r="M1075" s="9" t="str">
        <f>+INDEX(index!$C$72:$C$79,MATCH(usda!$I1075,index!$B$72:$B$79,0),1)</f>
        <v>Production</v>
      </c>
    </row>
    <row r="1076" spans="1:13" x14ac:dyDescent="0.2">
      <c r="A1076" s="10" t="s">
        <v>17</v>
      </c>
      <c r="B1076" s="10">
        <v>2019</v>
      </c>
      <c r="C1076" s="10" t="s">
        <v>18</v>
      </c>
      <c r="D1076" s="10"/>
      <c r="E1076" s="10" t="s">
        <v>63</v>
      </c>
      <c r="F1076" s="10" t="s">
        <v>19</v>
      </c>
      <c r="G1076" s="10">
        <v>1</v>
      </c>
      <c r="H1076" s="10" t="s">
        <v>25</v>
      </c>
      <c r="I1076" s="10" t="s">
        <v>26</v>
      </c>
      <c r="J1076" s="10" t="s">
        <v>22</v>
      </c>
      <c r="K1076" s="10" t="s">
        <v>23</v>
      </c>
      <c r="L1076" s="10">
        <v>10600000</v>
      </c>
      <c r="M1076" s="9" t="str">
        <f>+INDEX(index!$C$72:$C$79,MATCH(usda!$I1076,index!$B$72:$B$79,0),1)</f>
        <v>Production</v>
      </c>
    </row>
    <row r="1077" spans="1:13" x14ac:dyDescent="0.2">
      <c r="A1077" s="10" t="s">
        <v>17</v>
      </c>
      <c r="B1077" s="10">
        <v>2019</v>
      </c>
      <c r="C1077" s="10" t="s">
        <v>18</v>
      </c>
      <c r="D1077" s="10"/>
      <c r="E1077" s="10" t="s">
        <v>63</v>
      </c>
      <c r="F1077" s="10" t="s">
        <v>28</v>
      </c>
      <c r="G1077" s="10">
        <v>5</v>
      </c>
      <c r="H1077" s="10" t="s">
        <v>20</v>
      </c>
      <c r="I1077" s="10" t="s">
        <v>21</v>
      </c>
      <c r="J1077" s="10" t="s">
        <v>22</v>
      </c>
      <c r="K1077" s="10" t="s">
        <v>23</v>
      </c>
      <c r="L1077" s="10">
        <v>129500000</v>
      </c>
      <c r="M1077" s="9" t="str">
        <f>+INDEX(index!$C$72:$C$79,MATCH(usda!$I1077,index!$B$72:$B$79,0),1)</f>
        <v>Production</v>
      </c>
    </row>
    <row r="1078" spans="1:13" x14ac:dyDescent="0.2">
      <c r="A1078" s="10" t="s">
        <v>17</v>
      </c>
      <c r="B1078" s="10">
        <v>2019</v>
      </c>
      <c r="C1078" s="10" t="s">
        <v>18</v>
      </c>
      <c r="D1078" s="10"/>
      <c r="E1078" s="10" t="s">
        <v>63</v>
      </c>
      <c r="F1078" s="10" t="s">
        <v>28</v>
      </c>
      <c r="G1078" s="10">
        <v>5</v>
      </c>
      <c r="H1078" s="10" t="s">
        <v>25</v>
      </c>
      <c r="I1078" s="10" t="s">
        <v>26</v>
      </c>
      <c r="J1078" s="10" t="s">
        <v>22</v>
      </c>
      <c r="K1078" s="10" t="s">
        <v>23</v>
      </c>
      <c r="L1078" s="10">
        <v>130000000</v>
      </c>
      <c r="M1078" s="9" t="str">
        <f>+INDEX(index!$C$72:$C$79,MATCH(usda!$I1078,index!$B$72:$B$79,0),1)</f>
        <v>Production</v>
      </c>
    </row>
    <row r="1079" spans="1:13" x14ac:dyDescent="0.2">
      <c r="A1079" s="10" t="s">
        <v>17</v>
      </c>
      <c r="B1079" s="10">
        <v>2019</v>
      </c>
      <c r="C1079" s="10" t="s">
        <v>18</v>
      </c>
      <c r="D1079" s="10"/>
      <c r="E1079" s="10" t="s">
        <v>63</v>
      </c>
      <c r="F1079" s="10" t="s">
        <v>29</v>
      </c>
      <c r="G1079" s="10">
        <v>6</v>
      </c>
      <c r="H1079" s="10" t="s">
        <v>20</v>
      </c>
      <c r="I1079" s="10" t="s">
        <v>21</v>
      </c>
      <c r="J1079" s="10" t="s">
        <v>22</v>
      </c>
      <c r="K1079" s="10" t="s">
        <v>23</v>
      </c>
      <c r="L1079" s="10">
        <v>14850000</v>
      </c>
      <c r="M1079" s="9" t="str">
        <f>+INDEX(index!$C$72:$C$79,MATCH(usda!$I1079,index!$B$72:$B$79,0),1)</f>
        <v>Production</v>
      </c>
    </row>
    <row r="1080" spans="1:13" x14ac:dyDescent="0.2">
      <c r="A1080" s="10" t="s">
        <v>17</v>
      </c>
      <c r="B1080" s="10">
        <v>2019</v>
      </c>
      <c r="C1080" s="10" t="s">
        <v>18</v>
      </c>
      <c r="D1080" s="10"/>
      <c r="E1080" s="10" t="s">
        <v>63</v>
      </c>
      <c r="F1080" s="10" t="s">
        <v>30</v>
      </c>
      <c r="G1080" s="10">
        <v>8</v>
      </c>
      <c r="H1080" s="10" t="s">
        <v>20</v>
      </c>
      <c r="I1080" s="10" t="s">
        <v>21</v>
      </c>
      <c r="J1080" s="10" t="s">
        <v>22</v>
      </c>
      <c r="K1080" s="10" t="s">
        <v>23</v>
      </c>
      <c r="L1080" s="10">
        <v>181440000</v>
      </c>
      <c r="M1080" s="9" t="str">
        <f>+INDEX(index!$C$72:$C$79,MATCH(usda!$I1080,index!$B$72:$B$79,0),1)</f>
        <v>Production</v>
      </c>
    </row>
    <row r="1081" spans="1:13" x14ac:dyDescent="0.2">
      <c r="A1081" s="10" t="s">
        <v>17</v>
      </c>
      <c r="B1081" s="10">
        <v>2019</v>
      </c>
      <c r="C1081" s="10" t="s">
        <v>18</v>
      </c>
      <c r="D1081" s="10"/>
      <c r="E1081" s="10" t="s">
        <v>63</v>
      </c>
      <c r="F1081" s="10" t="s">
        <v>31</v>
      </c>
      <c r="G1081" s="10">
        <v>10</v>
      </c>
      <c r="H1081" s="10" t="s">
        <v>20</v>
      </c>
      <c r="I1081" s="10" t="s">
        <v>21</v>
      </c>
      <c r="J1081" s="10" t="s">
        <v>22</v>
      </c>
      <c r="K1081" s="10" t="s">
        <v>23</v>
      </c>
      <c r="L1081" s="10">
        <v>27000000</v>
      </c>
      <c r="M1081" s="9" t="str">
        <f>+INDEX(index!$C$72:$C$79,MATCH(usda!$I1081,index!$B$72:$B$79,0),1)</f>
        <v>Production</v>
      </c>
    </row>
    <row r="1082" spans="1:13" x14ac:dyDescent="0.2">
      <c r="A1082" s="10" t="s">
        <v>17</v>
      </c>
      <c r="B1082" s="10">
        <v>2019</v>
      </c>
      <c r="C1082" s="10" t="s">
        <v>18</v>
      </c>
      <c r="D1082" s="10"/>
      <c r="E1082" s="10" t="s">
        <v>63</v>
      </c>
      <c r="F1082" s="10" t="s">
        <v>31</v>
      </c>
      <c r="G1082" s="10">
        <v>10</v>
      </c>
      <c r="H1082" s="10" t="s">
        <v>25</v>
      </c>
      <c r="I1082" s="10" t="s">
        <v>26</v>
      </c>
      <c r="J1082" s="10" t="s">
        <v>22</v>
      </c>
      <c r="K1082" s="10" t="s">
        <v>23</v>
      </c>
      <c r="L1082" s="10">
        <v>6579000</v>
      </c>
      <c r="M1082" s="9" t="str">
        <f>+INDEX(index!$C$72:$C$79,MATCH(usda!$I1082,index!$B$72:$B$79,0),1)</f>
        <v>Production</v>
      </c>
    </row>
    <row r="1083" spans="1:13" x14ac:dyDescent="0.2">
      <c r="A1083" s="10" t="s">
        <v>17</v>
      </c>
      <c r="B1083" s="10">
        <v>2019</v>
      </c>
      <c r="C1083" s="10" t="s">
        <v>18</v>
      </c>
      <c r="D1083" s="10"/>
      <c r="E1083" s="10" t="s">
        <v>63</v>
      </c>
      <c r="F1083" s="10" t="s">
        <v>32</v>
      </c>
      <c r="G1083" s="10">
        <v>13</v>
      </c>
      <c r="H1083" s="10" t="s">
        <v>20</v>
      </c>
      <c r="I1083" s="10" t="s">
        <v>21</v>
      </c>
      <c r="J1083" s="10" t="s">
        <v>22</v>
      </c>
      <c r="K1083" s="10" t="s">
        <v>23</v>
      </c>
      <c r="L1083" s="10">
        <v>57960000</v>
      </c>
      <c r="M1083" s="9" t="str">
        <f>+INDEX(index!$C$72:$C$79,MATCH(usda!$I1083,index!$B$72:$B$79,0),1)</f>
        <v>Production</v>
      </c>
    </row>
    <row r="1084" spans="1:13" x14ac:dyDescent="0.2">
      <c r="A1084" s="10" t="s">
        <v>17</v>
      </c>
      <c r="B1084" s="10">
        <v>2019</v>
      </c>
      <c r="C1084" s="10" t="s">
        <v>18</v>
      </c>
      <c r="D1084" s="10"/>
      <c r="E1084" s="10" t="s">
        <v>63</v>
      </c>
      <c r="F1084" s="10" t="s">
        <v>32</v>
      </c>
      <c r="G1084" s="10">
        <v>13</v>
      </c>
      <c r="H1084" s="10" t="s">
        <v>25</v>
      </c>
      <c r="I1084" s="10" t="s">
        <v>26</v>
      </c>
      <c r="J1084" s="10" t="s">
        <v>22</v>
      </c>
      <c r="K1084" s="10" t="s">
        <v>23</v>
      </c>
      <c r="L1084" s="10">
        <v>2660000</v>
      </c>
      <c r="M1084" s="9" t="str">
        <f>+INDEX(index!$C$72:$C$79,MATCH(usda!$I1084,index!$B$72:$B$79,0),1)</f>
        <v>Production</v>
      </c>
    </row>
    <row r="1085" spans="1:13" x14ac:dyDescent="0.2">
      <c r="A1085" s="10" t="s">
        <v>17</v>
      </c>
      <c r="B1085" s="10">
        <v>2019</v>
      </c>
      <c r="C1085" s="10" t="s">
        <v>18</v>
      </c>
      <c r="D1085" s="10"/>
      <c r="E1085" s="10" t="s">
        <v>63</v>
      </c>
      <c r="F1085" s="10" t="s">
        <v>33</v>
      </c>
      <c r="G1085" s="10">
        <v>16</v>
      </c>
      <c r="H1085" s="10" t="s">
        <v>20</v>
      </c>
      <c r="I1085" s="10" t="s">
        <v>21</v>
      </c>
      <c r="J1085" s="10" t="s">
        <v>22</v>
      </c>
      <c r="K1085" s="10" t="s">
        <v>23</v>
      </c>
      <c r="L1085" s="10">
        <v>26250000</v>
      </c>
      <c r="M1085" s="9" t="str">
        <f>+INDEX(index!$C$72:$C$79,MATCH(usda!$I1085,index!$B$72:$B$79,0),1)</f>
        <v>Production</v>
      </c>
    </row>
    <row r="1086" spans="1:13" x14ac:dyDescent="0.2">
      <c r="A1086" s="10" t="s">
        <v>17</v>
      </c>
      <c r="B1086" s="10">
        <v>2019</v>
      </c>
      <c r="C1086" s="10" t="s">
        <v>18</v>
      </c>
      <c r="D1086" s="10"/>
      <c r="E1086" s="10" t="s">
        <v>63</v>
      </c>
      <c r="F1086" s="10" t="s">
        <v>34</v>
      </c>
      <c r="G1086" s="10">
        <v>17</v>
      </c>
      <c r="H1086" s="10" t="s">
        <v>20</v>
      </c>
      <c r="I1086" s="10" t="s">
        <v>21</v>
      </c>
      <c r="J1086" s="10" t="s">
        <v>22</v>
      </c>
      <c r="K1086" s="10" t="s">
        <v>23</v>
      </c>
      <c r="L1086" s="10">
        <v>1834750000</v>
      </c>
      <c r="M1086" s="9" t="str">
        <f>+INDEX(index!$C$72:$C$79,MATCH(usda!$I1086,index!$B$72:$B$79,0),1)</f>
        <v>Production</v>
      </c>
    </row>
    <row r="1087" spans="1:13" x14ac:dyDescent="0.2">
      <c r="A1087" s="10" t="s">
        <v>17</v>
      </c>
      <c r="B1087" s="10">
        <v>2019</v>
      </c>
      <c r="C1087" s="10" t="s">
        <v>18</v>
      </c>
      <c r="D1087" s="10"/>
      <c r="E1087" s="10" t="s">
        <v>63</v>
      </c>
      <c r="F1087" s="10" t="s">
        <v>34</v>
      </c>
      <c r="G1087" s="10">
        <v>17</v>
      </c>
      <c r="H1087" s="10" t="s">
        <v>25</v>
      </c>
      <c r="I1087" s="10" t="s">
        <v>26</v>
      </c>
      <c r="J1087" s="10" t="s">
        <v>22</v>
      </c>
      <c r="K1087" s="10" t="s">
        <v>23</v>
      </c>
      <c r="L1087" s="10">
        <v>506940000</v>
      </c>
      <c r="M1087" s="9" t="str">
        <f>+INDEX(index!$C$72:$C$79,MATCH(usda!$I1087,index!$B$72:$B$79,0),1)</f>
        <v>Production</v>
      </c>
    </row>
    <row r="1088" spans="1:13" x14ac:dyDescent="0.2">
      <c r="A1088" s="10" t="s">
        <v>17</v>
      </c>
      <c r="B1088" s="10">
        <v>2019</v>
      </c>
      <c r="C1088" s="10" t="s">
        <v>18</v>
      </c>
      <c r="D1088" s="10"/>
      <c r="E1088" s="10" t="s">
        <v>63</v>
      </c>
      <c r="F1088" s="10" t="s">
        <v>35</v>
      </c>
      <c r="G1088" s="10">
        <v>18</v>
      </c>
      <c r="H1088" s="10" t="s">
        <v>20</v>
      </c>
      <c r="I1088" s="10" t="s">
        <v>21</v>
      </c>
      <c r="J1088" s="10" t="s">
        <v>22</v>
      </c>
      <c r="K1088" s="10" t="s">
        <v>23</v>
      </c>
      <c r="L1088" s="10">
        <v>793800000</v>
      </c>
      <c r="M1088" s="9" t="str">
        <f>+INDEX(index!$C$72:$C$79,MATCH(usda!$I1088,index!$B$72:$B$79,0),1)</f>
        <v>Production</v>
      </c>
    </row>
    <row r="1089" spans="1:13" x14ac:dyDescent="0.2">
      <c r="A1089" s="10" t="s">
        <v>17</v>
      </c>
      <c r="B1089" s="10">
        <v>2019</v>
      </c>
      <c r="C1089" s="10" t="s">
        <v>18</v>
      </c>
      <c r="D1089" s="10"/>
      <c r="E1089" s="10" t="s">
        <v>63</v>
      </c>
      <c r="F1089" s="10" t="s">
        <v>35</v>
      </c>
      <c r="G1089" s="10">
        <v>18</v>
      </c>
      <c r="H1089" s="10" t="s">
        <v>25</v>
      </c>
      <c r="I1089" s="10" t="s">
        <v>26</v>
      </c>
      <c r="J1089" s="10" t="s">
        <v>22</v>
      </c>
      <c r="K1089" s="10" t="s">
        <v>23</v>
      </c>
      <c r="L1089" s="10">
        <v>257760000</v>
      </c>
      <c r="M1089" s="9" t="str">
        <f>+INDEX(index!$C$72:$C$79,MATCH(usda!$I1089,index!$B$72:$B$79,0),1)</f>
        <v>Production</v>
      </c>
    </row>
    <row r="1090" spans="1:13" x14ac:dyDescent="0.2">
      <c r="A1090" s="10" t="s">
        <v>17</v>
      </c>
      <c r="B1090" s="10">
        <v>2019</v>
      </c>
      <c r="C1090" s="10" t="s">
        <v>18</v>
      </c>
      <c r="D1090" s="10"/>
      <c r="E1090" s="10" t="s">
        <v>63</v>
      </c>
      <c r="F1090" s="10" t="s">
        <v>36</v>
      </c>
      <c r="G1090" s="10">
        <v>19</v>
      </c>
      <c r="H1090" s="10" t="s">
        <v>20</v>
      </c>
      <c r="I1090" s="10" t="s">
        <v>21</v>
      </c>
      <c r="J1090" s="10" t="s">
        <v>22</v>
      </c>
      <c r="K1090" s="10" t="s">
        <v>23</v>
      </c>
      <c r="L1090" s="10">
        <v>2515200000</v>
      </c>
      <c r="M1090" s="9" t="str">
        <f>+INDEX(index!$C$72:$C$79,MATCH(usda!$I1090,index!$B$72:$B$79,0),1)</f>
        <v>Production</v>
      </c>
    </row>
    <row r="1091" spans="1:13" x14ac:dyDescent="0.2">
      <c r="A1091" s="10" t="s">
        <v>17</v>
      </c>
      <c r="B1091" s="10">
        <v>2019</v>
      </c>
      <c r="C1091" s="10" t="s">
        <v>18</v>
      </c>
      <c r="D1091" s="10"/>
      <c r="E1091" s="10" t="s">
        <v>63</v>
      </c>
      <c r="F1091" s="10" t="s">
        <v>36</v>
      </c>
      <c r="G1091" s="10">
        <v>19</v>
      </c>
      <c r="H1091" s="10" t="s">
        <v>25</v>
      </c>
      <c r="I1091" s="10" t="s">
        <v>26</v>
      </c>
      <c r="J1091" s="10" t="s">
        <v>22</v>
      </c>
      <c r="K1091" s="10" t="s">
        <v>23</v>
      </c>
      <c r="L1091" s="10">
        <v>483890000</v>
      </c>
      <c r="M1091" s="9" t="str">
        <f>+INDEX(index!$C$72:$C$79,MATCH(usda!$I1091,index!$B$72:$B$79,0),1)</f>
        <v>Production</v>
      </c>
    </row>
    <row r="1092" spans="1:13" x14ac:dyDescent="0.2">
      <c r="A1092" s="10" t="s">
        <v>17</v>
      </c>
      <c r="B1092" s="10">
        <v>2019</v>
      </c>
      <c r="C1092" s="10" t="s">
        <v>18</v>
      </c>
      <c r="D1092" s="10"/>
      <c r="E1092" s="10" t="s">
        <v>63</v>
      </c>
      <c r="F1092" s="10" t="s">
        <v>37</v>
      </c>
      <c r="G1092" s="10">
        <v>20</v>
      </c>
      <c r="H1092" s="10" t="s">
        <v>20</v>
      </c>
      <c r="I1092" s="10" t="s">
        <v>21</v>
      </c>
      <c r="J1092" s="10" t="s">
        <v>22</v>
      </c>
      <c r="K1092" s="10" t="s">
        <v>23</v>
      </c>
      <c r="L1092" s="10">
        <v>816000000</v>
      </c>
      <c r="M1092" s="9" t="str">
        <f>+INDEX(index!$C$72:$C$79,MATCH(usda!$I1092,index!$B$72:$B$79,0),1)</f>
        <v>Production</v>
      </c>
    </row>
    <row r="1093" spans="1:13" x14ac:dyDescent="0.2">
      <c r="A1093" s="10" t="s">
        <v>17</v>
      </c>
      <c r="B1093" s="10">
        <v>2019</v>
      </c>
      <c r="C1093" s="10" t="s">
        <v>18</v>
      </c>
      <c r="D1093" s="10"/>
      <c r="E1093" s="10" t="s">
        <v>63</v>
      </c>
      <c r="F1093" s="10" t="s">
        <v>37</v>
      </c>
      <c r="G1093" s="10">
        <v>20</v>
      </c>
      <c r="H1093" s="10" t="s">
        <v>25</v>
      </c>
      <c r="I1093" s="10" t="s">
        <v>26</v>
      </c>
      <c r="J1093" s="10" t="s">
        <v>22</v>
      </c>
      <c r="K1093" s="10" t="s">
        <v>23</v>
      </c>
      <c r="L1093" s="10">
        <v>195220000</v>
      </c>
      <c r="M1093" s="9" t="str">
        <f>+INDEX(index!$C$72:$C$79,MATCH(usda!$I1093,index!$B$72:$B$79,0),1)</f>
        <v>Production</v>
      </c>
    </row>
    <row r="1094" spans="1:13" x14ac:dyDescent="0.2">
      <c r="A1094" s="10" t="s">
        <v>17</v>
      </c>
      <c r="B1094" s="10">
        <v>2019</v>
      </c>
      <c r="C1094" s="10" t="s">
        <v>18</v>
      </c>
      <c r="D1094" s="10"/>
      <c r="E1094" s="10" t="s">
        <v>63</v>
      </c>
      <c r="F1094" s="10" t="s">
        <v>38</v>
      </c>
      <c r="G1094" s="10">
        <v>21</v>
      </c>
      <c r="H1094" s="10" t="s">
        <v>20</v>
      </c>
      <c r="I1094" s="10" t="s">
        <v>21</v>
      </c>
      <c r="J1094" s="10" t="s">
        <v>22</v>
      </c>
      <c r="K1094" s="10" t="s">
        <v>23</v>
      </c>
      <c r="L1094" s="10">
        <v>258100000</v>
      </c>
      <c r="M1094" s="9" t="str">
        <f>+INDEX(index!$C$72:$C$79,MATCH(usda!$I1094,index!$B$72:$B$79,0),1)</f>
        <v>Production</v>
      </c>
    </row>
    <row r="1095" spans="1:13" x14ac:dyDescent="0.2">
      <c r="A1095" s="10" t="s">
        <v>17</v>
      </c>
      <c r="B1095" s="10">
        <v>2019</v>
      </c>
      <c r="C1095" s="10" t="s">
        <v>18</v>
      </c>
      <c r="D1095" s="10"/>
      <c r="E1095" s="10" t="s">
        <v>63</v>
      </c>
      <c r="F1095" s="10" t="s">
        <v>38</v>
      </c>
      <c r="G1095" s="10">
        <v>21</v>
      </c>
      <c r="H1095" s="10" t="s">
        <v>25</v>
      </c>
      <c r="I1095" s="10" t="s">
        <v>26</v>
      </c>
      <c r="J1095" s="10" t="s">
        <v>22</v>
      </c>
      <c r="K1095" s="10" t="s">
        <v>23</v>
      </c>
      <c r="L1095" s="10">
        <v>82810000</v>
      </c>
      <c r="M1095" s="9" t="str">
        <f>+INDEX(index!$C$72:$C$79,MATCH(usda!$I1095,index!$B$72:$B$79,0),1)</f>
        <v>Production</v>
      </c>
    </row>
    <row r="1096" spans="1:13" x14ac:dyDescent="0.2">
      <c r="A1096" s="10" t="s">
        <v>17</v>
      </c>
      <c r="B1096" s="10">
        <v>2019</v>
      </c>
      <c r="C1096" s="10" t="s">
        <v>18</v>
      </c>
      <c r="D1096" s="10"/>
      <c r="E1096" s="10" t="s">
        <v>63</v>
      </c>
      <c r="F1096" s="10" t="s">
        <v>39</v>
      </c>
      <c r="G1096" s="10">
        <v>22</v>
      </c>
      <c r="H1096" s="10" t="s">
        <v>20</v>
      </c>
      <c r="I1096" s="10" t="s">
        <v>21</v>
      </c>
      <c r="J1096" s="10" t="s">
        <v>22</v>
      </c>
      <c r="K1096" s="10" t="s">
        <v>23</v>
      </c>
      <c r="L1096" s="10">
        <v>91300000</v>
      </c>
      <c r="M1096" s="9" t="str">
        <f>+INDEX(index!$C$72:$C$79,MATCH(usda!$I1096,index!$B$72:$B$79,0),1)</f>
        <v>Production</v>
      </c>
    </row>
    <row r="1097" spans="1:13" x14ac:dyDescent="0.2">
      <c r="A1097" s="10" t="s">
        <v>17</v>
      </c>
      <c r="B1097" s="10">
        <v>2019</v>
      </c>
      <c r="C1097" s="10" t="s">
        <v>18</v>
      </c>
      <c r="D1097" s="10"/>
      <c r="E1097" s="10" t="s">
        <v>63</v>
      </c>
      <c r="F1097" s="10" t="s">
        <v>39</v>
      </c>
      <c r="G1097" s="10">
        <v>22</v>
      </c>
      <c r="H1097" s="10" t="s">
        <v>25</v>
      </c>
      <c r="I1097" s="10" t="s">
        <v>26</v>
      </c>
      <c r="J1097" s="10" t="s">
        <v>22</v>
      </c>
      <c r="K1097" s="10" t="s">
        <v>23</v>
      </c>
      <c r="L1097" s="10">
        <v>41280000</v>
      </c>
      <c r="M1097" s="9" t="str">
        <f>+INDEX(index!$C$72:$C$79,MATCH(usda!$I1097,index!$B$72:$B$79,0),1)</f>
        <v>Production</v>
      </c>
    </row>
    <row r="1098" spans="1:13" x14ac:dyDescent="0.2">
      <c r="A1098" s="10" t="s">
        <v>17</v>
      </c>
      <c r="B1098" s="10">
        <v>2019</v>
      </c>
      <c r="C1098" s="10" t="s">
        <v>18</v>
      </c>
      <c r="D1098" s="10"/>
      <c r="E1098" s="10" t="s">
        <v>63</v>
      </c>
      <c r="F1098" s="10" t="s">
        <v>40</v>
      </c>
      <c r="G1098" s="10">
        <v>24</v>
      </c>
      <c r="H1098" s="10" t="s">
        <v>20</v>
      </c>
      <c r="I1098" s="10" t="s">
        <v>21</v>
      </c>
      <c r="J1098" s="10" t="s">
        <v>22</v>
      </c>
      <c r="K1098" s="10" t="s">
        <v>23</v>
      </c>
      <c r="L1098" s="10">
        <v>73480000</v>
      </c>
      <c r="M1098" s="9" t="str">
        <f>+INDEX(index!$C$72:$C$79,MATCH(usda!$I1098,index!$B$72:$B$79,0),1)</f>
        <v>Production</v>
      </c>
    </row>
    <row r="1099" spans="1:13" x14ac:dyDescent="0.2">
      <c r="A1099" s="10" t="s">
        <v>17</v>
      </c>
      <c r="B1099" s="10">
        <v>2019</v>
      </c>
      <c r="C1099" s="10" t="s">
        <v>18</v>
      </c>
      <c r="D1099" s="10"/>
      <c r="E1099" s="10" t="s">
        <v>63</v>
      </c>
      <c r="F1099" s="10" t="s">
        <v>40</v>
      </c>
      <c r="G1099" s="10">
        <v>24</v>
      </c>
      <c r="H1099" s="10" t="s">
        <v>25</v>
      </c>
      <c r="I1099" s="10" t="s">
        <v>26</v>
      </c>
      <c r="J1099" s="10" t="s">
        <v>22</v>
      </c>
      <c r="K1099" s="10" t="s">
        <v>23</v>
      </c>
      <c r="L1099" s="10">
        <v>21375000</v>
      </c>
      <c r="M1099" s="9" t="str">
        <f>+INDEX(index!$C$72:$C$79,MATCH(usda!$I1099,index!$B$72:$B$79,0),1)</f>
        <v>Production</v>
      </c>
    </row>
    <row r="1100" spans="1:13" x14ac:dyDescent="0.2">
      <c r="A1100" s="10" t="s">
        <v>17</v>
      </c>
      <c r="B1100" s="10">
        <v>2019</v>
      </c>
      <c r="C1100" s="10" t="s">
        <v>18</v>
      </c>
      <c r="D1100" s="10"/>
      <c r="E1100" s="10" t="s">
        <v>63</v>
      </c>
      <c r="F1100" s="10" t="s">
        <v>41</v>
      </c>
      <c r="G1100" s="10">
        <v>26</v>
      </c>
      <c r="H1100" s="10" t="s">
        <v>20</v>
      </c>
      <c r="I1100" s="10" t="s">
        <v>21</v>
      </c>
      <c r="J1100" s="10" t="s">
        <v>22</v>
      </c>
      <c r="K1100" s="10" t="s">
        <v>23</v>
      </c>
      <c r="L1100" s="10">
        <v>269700000</v>
      </c>
      <c r="M1100" s="9" t="str">
        <f>+INDEX(index!$C$72:$C$79,MATCH(usda!$I1100,index!$B$72:$B$79,0),1)</f>
        <v>Production</v>
      </c>
    </row>
    <row r="1101" spans="1:13" x14ac:dyDescent="0.2">
      <c r="A1101" s="10" t="s">
        <v>17</v>
      </c>
      <c r="B1101" s="10">
        <v>2019</v>
      </c>
      <c r="C1101" s="10" t="s">
        <v>18</v>
      </c>
      <c r="D1101" s="10"/>
      <c r="E1101" s="10" t="s">
        <v>63</v>
      </c>
      <c r="F1101" s="10" t="s">
        <v>41</v>
      </c>
      <c r="G1101" s="10">
        <v>26</v>
      </c>
      <c r="H1101" s="10" t="s">
        <v>25</v>
      </c>
      <c r="I1101" s="10" t="s">
        <v>26</v>
      </c>
      <c r="J1101" s="10" t="s">
        <v>22</v>
      </c>
      <c r="K1101" s="10" t="s">
        <v>23</v>
      </c>
      <c r="L1101" s="10">
        <v>75680000</v>
      </c>
      <c r="M1101" s="9" t="str">
        <f>+INDEX(index!$C$72:$C$79,MATCH(usda!$I1101,index!$B$72:$B$79,0),1)</f>
        <v>Production</v>
      </c>
    </row>
    <row r="1102" spans="1:13" x14ac:dyDescent="0.2">
      <c r="A1102" s="10" t="s">
        <v>17</v>
      </c>
      <c r="B1102" s="10">
        <v>2019</v>
      </c>
      <c r="C1102" s="10" t="s">
        <v>18</v>
      </c>
      <c r="D1102" s="10"/>
      <c r="E1102" s="10" t="s">
        <v>63</v>
      </c>
      <c r="F1102" s="10" t="s">
        <v>42</v>
      </c>
      <c r="G1102" s="10">
        <v>27</v>
      </c>
      <c r="H1102" s="10" t="s">
        <v>20</v>
      </c>
      <c r="I1102" s="10" t="s">
        <v>21</v>
      </c>
      <c r="J1102" s="10" t="s">
        <v>22</v>
      </c>
      <c r="K1102" s="10" t="s">
        <v>23</v>
      </c>
      <c r="L1102" s="10">
        <v>1264630000</v>
      </c>
      <c r="M1102" s="9" t="str">
        <f>+INDEX(index!$C$72:$C$79,MATCH(usda!$I1102,index!$B$72:$B$79,0),1)</f>
        <v>Production</v>
      </c>
    </row>
    <row r="1103" spans="1:13" x14ac:dyDescent="0.2">
      <c r="A1103" s="10" t="s">
        <v>17</v>
      </c>
      <c r="B1103" s="10">
        <v>2019</v>
      </c>
      <c r="C1103" s="10" t="s">
        <v>18</v>
      </c>
      <c r="D1103" s="10"/>
      <c r="E1103" s="10" t="s">
        <v>63</v>
      </c>
      <c r="F1103" s="10" t="s">
        <v>42</v>
      </c>
      <c r="G1103" s="10">
        <v>27</v>
      </c>
      <c r="H1103" s="10" t="s">
        <v>25</v>
      </c>
      <c r="I1103" s="10" t="s">
        <v>26</v>
      </c>
      <c r="J1103" s="10" t="s">
        <v>22</v>
      </c>
      <c r="K1103" s="10" t="s">
        <v>23</v>
      </c>
      <c r="L1103" s="10">
        <v>300080000</v>
      </c>
      <c r="M1103" s="9" t="str">
        <f>+INDEX(index!$C$72:$C$79,MATCH(usda!$I1103,index!$B$72:$B$79,0),1)</f>
        <v>Production</v>
      </c>
    </row>
    <row r="1104" spans="1:13" x14ac:dyDescent="0.2">
      <c r="A1104" s="10" t="s">
        <v>17</v>
      </c>
      <c r="B1104" s="10">
        <v>2019</v>
      </c>
      <c r="C1104" s="10" t="s">
        <v>18</v>
      </c>
      <c r="D1104" s="10"/>
      <c r="E1104" s="10" t="s">
        <v>63</v>
      </c>
      <c r="F1104" s="10" t="s">
        <v>43</v>
      </c>
      <c r="G1104" s="10">
        <v>28</v>
      </c>
      <c r="H1104" s="10" t="s">
        <v>20</v>
      </c>
      <c r="I1104" s="10" t="s">
        <v>21</v>
      </c>
      <c r="J1104" s="10" t="s">
        <v>22</v>
      </c>
      <c r="K1104" s="10" t="s">
        <v>23</v>
      </c>
      <c r="L1104" s="10">
        <v>108750000</v>
      </c>
      <c r="M1104" s="9" t="str">
        <f>+INDEX(index!$C$72:$C$79,MATCH(usda!$I1104,index!$B$72:$B$79,0),1)</f>
        <v>Production</v>
      </c>
    </row>
    <row r="1105" spans="1:13" x14ac:dyDescent="0.2">
      <c r="A1105" s="10" t="s">
        <v>17</v>
      </c>
      <c r="B1105" s="10">
        <v>2019</v>
      </c>
      <c r="C1105" s="10" t="s">
        <v>18</v>
      </c>
      <c r="D1105" s="10"/>
      <c r="E1105" s="10" t="s">
        <v>63</v>
      </c>
      <c r="F1105" s="10" t="s">
        <v>43</v>
      </c>
      <c r="G1105" s="10">
        <v>28</v>
      </c>
      <c r="H1105" s="10" t="s">
        <v>25</v>
      </c>
      <c r="I1105" s="10" t="s">
        <v>26</v>
      </c>
      <c r="J1105" s="10" t="s">
        <v>22</v>
      </c>
      <c r="K1105" s="10" t="s">
        <v>23</v>
      </c>
      <c r="L1105" s="10">
        <v>82620000</v>
      </c>
      <c r="M1105" s="9" t="str">
        <f>+INDEX(index!$C$72:$C$79,MATCH(usda!$I1105,index!$B$72:$B$79,0),1)</f>
        <v>Production</v>
      </c>
    </row>
    <row r="1106" spans="1:13" x14ac:dyDescent="0.2">
      <c r="A1106" s="10" t="s">
        <v>17</v>
      </c>
      <c r="B1106" s="10">
        <v>2019</v>
      </c>
      <c r="C1106" s="10" t="s">
        <v>18</v>
      </c>
      <c r="D1106" s="10"/>
      <c r="E1106" s="10" t="s">
        <v>63</v>
      </c>
      <c r="F1106" s="10" t="s">
        <v>44</v>
      </c>
      <c r="G1106" s="10">
        <v>29</v>
      </c>
      <c r="H1106" s="10" t="s">
        <v>20</v>
      </c>
      <c r="I1106" s="10" t="s">
        <v>21</v>
      </c>
      <c r="J1106" s="10" t="s">
        <v>22</v>
      </c>
      <c r="K1106" s="10" t="s">
        <v>23</v>
      </c>
      <c r="L1106" s="10">
        <v>472750000</v>
      </c>
      <c r="M1106" s="9" t="str">
        <f>+INDEX(index!$C$72:$C$79,MATCH(usda!$I1106,index!$B$72:$B$79,0),1)</f>
        <v>Production</v>
      </c>
    </row>
    <row r="1107" spans="1:13" x14ac:dyDescent="0.2">
      <c r="A1107" s="10" t="s">
        <v>17</v>
      </c>
      <c r="B1107" s="10">
        <v>2019</v>
      </c>
      <c r="C1107" s="10" t="s">
        <v>18</v>
      </c>
      <c r="D1107" s="10"/>
      <c r="E1107" s="10" t="s">
        <v>63</v>
      </c>
      <c r="F1107" s="10" t="s">
        <v>44</v>
      </c>
      <c r="G1107" s="10">
        <v>29</v>
      </c>
      <c r="H1107" s="10" t="s">
        <v>25</v>
      </c>
      <c r="I1107" s="10" t="s">
        <v>26</v>
      </c>
      <c r="J1107" s="10" t="s">
        <v>22</v>
      </c>
      <c r="K1107" s="10" t="s">
        <v>23</v>
      </c>
      <c r="L1107" s="10">
        <v>231380000</v>
      </c>
      <c r="M1107" s="9" t="str">
        <f>+INDEX(index!$C$72:$C$79,MATCH(usda!$I1107,index!$B$72:$B$79,0),1)</f>
        <v>Production</v>
      </c>
    </row>
    <row r="1108" spans="1:13" x14ac:dyDescent="0.2">
      <c r="A1108" s="10" t="s">
        <v>17</v>
      </c>
      <c r="B1108" s="10">
        <v>2019</v>
      </c>
      <c r="C1108" s="10" t="s">
        <v>18</v>
      </c>
      <c r="D1108" s="10"/>
      <c r="E1108" s="10" t="s">
        <v>63</v>
      </c>
      <c r="F1108" s="10" t="s">
        <v>45</v>
      </c>
      <c r="G1108" s="10">
        <v>31</v>
      </c>
      <c r="H1108" s="10" t="s">
        <v>20</v>
      </c>
      <c r="I1108" s="10" t="s">
        <v>21</v>
      </c>
      <c r="J1108" s="10" t="s">
        <v>22</v>
      </c>
      <c r="K1108" s="10" t="s">
        <v>23</v>
      </c>
      <c r="L1108" s="10">
        <v>1813500000</v>
      </c>
      <c r="M1108" s="9" t="str">
        <f>+INDEX(index!$C$72:$C$79,MATCH(usda!$I1108,index!$B$72:$B$79,0),1)</f>
        <v>Production</v>
      </c>
    </row>
    <row r="1109" spans="1:13" x14ac:dyDescent="0.2">
      <c r="A1109" s="10" t="s">
        <v>17</v>
      </c>
      <c r="B1109" s="10">
        <v>2019</v>
      </c>
      <c r="C1109" s="10" t="s">
        <v>18</v>
      </c>
      <c r="D1109" s="10"/>
      <c r="E1109" s="10" t="s">
        <v>63</v>
      </c>
      <c r="F1109" s="10" t="s">
        <v>45</v>
      </c>
      <c r="G1109" s="10">
        <v>31</v>
      </c>
      <c r="H1109" s="10" t="s">
        <v>25</v>
      </c>
      <c r="I1109" s="10" t="s">
        <v>26</v>
      </c>
      <c r="J1109" s="10" t="s">
        <v>22</v>
      </c>
      <c r="K1109" s="10" t="s">
        <v>23</v>
      </c>
      <c r="L1109" s="10">
        <v>277200000</v>
      </c>
      <c r="M1109" s="9" t="str">
        <f>+INDEX(index!$C$72:$C$79,MATCH(usda!$I1109,index!$B$72:$B$79,0),1)</f>
        <v>Production</v>
      </c>
    </row>
    <row r="1110" spans="1:13" x14ac:dyDescent="0.2">
      <c r="A1110" s="10" t="s">
        <v>17</v>
      </c>
      <c r="B1110" s="10">
        <v>2019</v>
      </c>
      <c r="C1110" s="10" t="s">
        <v>18</v>
      </c>
      <c r="D1110" s="10"/>
      <c r="E1110" s="10" t="s">
        <v>63</v>
      </c>
      <c r="F1110" s="10" t="s">
        <v>46</v>
      </c>
      <c r="G1110" s="10">
        <v>34</v>
      </c>
      <c r="H1110" s="10" t="s">
        <v>25</v>
      </c>
      <c r="I1110" s="10" t="s">
        <v>26</v>
      </c>
      <c r="J1110" s="10" t="s">
        <v>22</v>
      </c>
      <c r="K1110" s="10" t="s">
        <v>23</v>
      </c>
      <c r="L1110" s="10">
        <v>3895000</v>
      </c>
      <c r="M1110" s="9" t="str">
        <f>+INDEX(index!$C$72:$C$79,MATCH(usda!$I1110,index!$B$72:$B$79,0),1)</f>
        <v>Production</v>
      </c>
    </row>
    <row r="1111" spans="1:13" x14ac:dyDescent="0.2">
      <c r="A1111" s="10" t="s">
        <v>17</v>
      </c>
      <c r="B1111" s="10">
        <v>2019</v>
      </c>
      <c r="C1111" s="10" t="s">
        <v>18</v>
      </c>
      <c r="D1111" s="10"/>
      <c r="E1111" s="10" t="s">
        <v>63</v>
      </c>
      <c r="F1111" s="10" t="s">
        <v>47</v>
      </c>
      <c r="G1111" s="10">
        <v>36</v>
      </c>
      <c r="H1111" s="10" t="s">
        <v>20</v>
      </c>
      <c r="I1111" s="10" t="s">
        <v>21</v>
      </c>
      <c r="J1111" s="10" t="s">
        <v>22</v>
      </c>
      <c r="K1111" s="10" t="s">
        <v>23</v>
      </c>
      <c r="L1111" s="10">
        <v>81090000</v>
      </c>
      <c r="M1111" s="9" t="str">
        <f>+INDEX(index!$C$72:$C$79,MATCH(usda!$I1111,index!$B$72:$B$79,0),1)</f>
        <v>Production</v>
      </c>
    </row>
    <row r="1112" spans="1:13" x14ac:dyDescent="0.2">
      <c r="A1112" s="10" t="s">
        <v>17</v>
      </c>
      <c r="B1112" s="10">
        <v>2019</v>
      </c>
      <c r="C1112" s="10" t="s">
        <v>18</v>
      </c>
      <c r="D1112" s="10"/>
      <c r="E1112" s="10" t="s">
        <v>63</v>
      </c>
      <c r="F1112" s="10" t="s">
        <v>47</v>
      </c>
      <c r="G1112" s="10">
        <v>36</v>
      </c>
      <c r="H1112" s="10" t="s">
        <v>25</v>
      </c>
      <c r="I1112" s="10" t="s">
        <v>26</v>
      </c>
      <c r="J1112" s="10" t="s">
        <v>22</v>
      </c>
      <c r="K1112" s="10" t="s">
        <v>23</v>
      </c>
      <c r="L1112" s="10">
        <v>10580000</v>
      </c>
      <c r="M1112" s="9" t="str">
        <f>+INDEX(index!$C$72:$C$79,MATCH(usda!$I1112,index!$B$72:$B$79,0),1)</f>
        <v>Production</v>
      </c>
    </row>
    <row r="1113" spans="1:13" x14ac:dyDescent="0.2">
      <c r="A1113" s="10" t="s">
        <v>17</v>
      </c>
      <c r="B1113" s="10">
        <v>2019</v>
      </c>
      <c r="C1113" s="10" t="s">
        <v>18</v>
      </c>
      <c r="D1113" s="10"/>
      <c r="E1113" s="10" t="s">
        <v>63</v>
      </c>
      <c r="F1113" s="10" t="s">
        <v>48</v>
      </c>
      <c r="G1113" s="10">
        <v>37</v>
      </c>
      <c r="H1113" s="10" t="s">
        <v>20</v>
      </c>
      <c r="I1113" s="10" t="s">
        <v>21</v>
      </c>
      <c r="J1113" s="10" t="s">
        <v>22</v>
      </c>
      <c r="K1113" s="10" t="s">
        <v>23</v>
      </c>
      <c r="L1113" s="10">
        <v>100100000</v>
      </c>
      <c r="M1113" s="9" t="str">
        <f>+INDEX(index!$C$72:$C$79,MATCH(usda!$I1113,index!$B$72:$B$79,0),1)</f>
        <v>Production</v>
      </c>
    </row>
    <row r="1114" spans="1:13" x14ac:dyDescent="0.2">
      <c r="A1114" s="10" t="s">
        <v>17</v>
      </c>
      <c r="B1114" s="10">
        <v>2019</v>
      </c>
      <c r="C1114" s="10" t="s">
        <v>18</v>
      </c>
      <c r="D1114" s="10"/>
      <c r="E1114" s="10" t="s">
        <v>63</v>
      </c>
      <c r="F1114" s="10" t="s">
        <v>48</v>
      </c>
      <c r="G1114" s="10">
        <v>37</v>
      </c>
      <c r="H1114" s="10" t="s">
        <v>25</v>
      </c>
      <c r="I1114" s="10" t="s">
        <v>26</v>
      </c>
      <c r="J1114" s="10" t="s">
        <v>22</v>
      </c>
      <c r="K1114" s="10" t="s">
        <v>23</v>
      </c>
      <c r="L1114" s="10">
        <v>56610000</v>
      </c>
      <c r="M1114" s="9" t="str">
        <f>+INDEX(index!$C$72:$C$79,MATCH(usda!$I1114,index!$B$72:$B$79,0),1)</f>
        <v>Production</v>
      </c>
    </row>
    <row r="1115" spans="1:13" x14ac:dyDescent="0.2">
      <c r="A1115" s="10" t="s">
        <v>17</v>
      </c>
      <c r="B1115" s="10">
        <v>2019</v>
      </c>
      <c r="C1115" s="10" t="s">
        <v>18</v>
      </c>
      <c r="D1115" s="10"/>
      <c r="E1115" s="10" t="s">
        <v>63</v>
      </c>
      <c r="F1115" s="10" t="s">
        <v>49</v>
      </c>
      <c r="G1115" s="10">
        <v>38</v>
      </c>
      <c r="H1115" s="10" t="s">
        <v>20</v>
      </c>
      <c r="I1115" s="10" t="s">
        <v>21</v>
      </c>
      <c r="J1115" s="10" t="s">
        <v>22</v>
      </c>
      <c r="K1115" s="10" t="s">
        <v>23</v>
      </c>
      <c r="L1115" s="10">
        <v>483260000</v>
      </c>
      <c r="M1115" s="9" t="str">
        <f>+INDEX(index!$C$72:$C$79,MATCH(usda!$I1115,index!$B$72:$B$79,0),1)</f>
        <v>Production</v>
      </c>
    </row>
    <row r="1116" spans="1:13" x14ac:dyDescent="0.2">
      <c r="A1116" s="10" t="s">
        <v>17</v>
      </c>
      <c r="B1116" s="10">
        <v>2019</v>
      </c>
      <c r="C1116" s="10" t="s">
        <v>18</v>
      </c>
      <c r="D1116" s="10"/>
      <c r="E1116" s="10" t="s">
        <v>63</v>
      </c>
      <c r="F1116" s="10" t="s">
        <v>49</v>
      </c>
      <c r="G1116" s="10">
        <v>38</v>
      </c>
      <c r="H1116" s="10" t="s">
        <v>25</v>
      </c>
      <c r="I1116" s="10" t="s">
        <v>26</v>
      </c>
      <c r="J1116" s="10" t="s">
        <v>22</v>
      </c>
      <c r="K1116" s="10" t="s">
        <v>23</v>
      </c>
      <c r="L1116" s="10">
        <v>194250000</v>
      </c>
      <c r="M1116" s="9" t="str">
        <f>+INDEX(index!$C$72:$C$79,MATCH(usda!$I1116,index!$B$72:$B$79,0),1)</f>
        <v>Production</v>
      </c>
    </row>
    <row r="1117" spans="1:13" x14ac:dyDescent="0.2">
      <c r="A1117" s="10" t="s">
        <v>17</v>
      </c>
      <c r="B1117" s="10">
        <v>2019</v>
      </c>
      <c r="C1117" s="10" t="s">
        <v>18</v>
      </c>
      <c r="D1117" s="10"/>
      <c r="E1117" s="10" t="s">
        <v>63</v>
      </c>
      <c r="F1117" s="10" t="s">
        <v>50</v>
      </c>
      <c r="G1117" s="10">
        <v>39</v>
      </c>
      <c r="H1117" s="10" t="s">
        <v>20</v>
      </c>
      <c r="I1117" s="10" t="s">
        <v>21</v>
      </c>
      <c r="J1117" s="10" t="s">
        <v>22</v>
      </c>
      <c r="K1117" s="10" t="s">
        <v>23</v>
      </c>
      <c r="L1117" s="10">
        <v>414400000</v>
      </c>
      <c r="M1117" s="9" t="str">
        <f>+INDEX(index!$C$72:$C$79,MATCH(usda!$I1117,index!$B$72:$B$79,0),1)</f>
        <v>Production</v>
      </c>
    </row>
    <row r="1118" spans="1:13" x14ac:dyDescent="0.2">
      <c r="A1118" s="10" t="s">
        <v>17</v>
      </c>
      <c r="B1118" s="10">
        <v>2019</v>
      </c>
      <c r="C1118" s="10" t="s">
        <v>18</v>
      </c>
      <c r="D1118" s="10"/>
      <c r="E1118" s="10" t="s">
        <v>63</v>
      </c>
      <c r="F1118" s="10" t="s">
        <v>50</v>
      </c>
      <c r="G1118" s="10">
        <v>39</v>
      </c>
      <c r="H1118" s="10" t="s">
        <v>25</v>
      </c>
      <c r="I1118" s="10" t="s">
        <v>26</v>
      </c>
      <c r="J1118" s="10" t="s">
        <v>22</v>
      </c>
      <c r="K1118" s="10" t="s">
        <v>23</v>
      </c>
      <c r="L1118" s="10">
        <v>204960000</v>
      </c>
      <c r="M1118" s="9" t="str">
        <f>+INDEX(index!$C$72:$C$79,MATCH(usda!$I1118,index!$B$72:$B$79,0),1)</f>
        <v>Production</v>
      </c>
    </row>
    <row r="1119" spans="1:13" x14ac:dyDescent="0.2">
      <c r="A1119" s="10" t="s">
        <v>17</v>
      </c>
      <c r="B1119" s="10">
        <v>2019</v>
      </c>
      <c r="C1119" s="10" t="s">
        <v>18</v>
      </c>
      <c r="D1119" s="10"/>
      <c r="E1119" s="10" t="s">
        <v>63</v>
      </c>
      <c r="F1119" s="10" t="s">
        <v>51</v>
      </c>
      <c r="G1119" s="10">
        <v>40</v>
      </c>
      <c r="H1119" s="10" t="s">
        <v>20</v>
      </c>
      <c r="I1119" s="10" t="s">
        <v>21</v>
      </c>
      <c r="J1119" s="10" t="s">
        <v>22</v>
      </c>
      <c r="K1119" s="10" t="s">
        <v>23</v>
      </c>
      <c r="L1119" s="10">
        <v>46150000</v>
      </c>
      <c r="M1119" s="9" t="str">
        <f>+INDEX(index!$C$72:$C$79,MATCH(usda!$I1119,index!$B$72:$B$79,0),1)</f>
        <v>Production</v>
      </c>
    </row>
    <row r="1120" spans="1:13" x14ac:dyDescent="0.2">
      <c r="A1120" s="10" t="s">
        <v>17</v>
      </c>
      <c r="B1120" s="10">
        <v>2019</v>
      </c>
      <c r="C1120" s="10" t="s">
        <v>18</v>
      </c>
      <c r="D1120" s="10"/>
      <c r="E1120" s="10" t="s">
        <v>63</v>
      </c>
      <c r="F1120" s="10" t="s">
        <v>51</v>
      </c>
      <c r="G1120" s="10">
        <v>40</v>
      </c>
      <c r="H1120" s="10" t="s">
        <v>25</v>
      </c>
      <c r="I1120" s="10" t="s">
        <v>26</v>
      </c>
      <c r="J1120" s="10" t="s">
        <v>22</v>
      </c>
      <c r="K1120" s="10" t="s">
        <v>23</v>
      </c>
      <c r="L1120" s="10">
        <v>12320000</v>
      </c>
      <c r="M1120" s="9" t="str">
        <f>+INDEX(index!$C$72:$C$79,MATCH(usda!$I1120,index!$B$72:$B$79,0),1)</f>
        <v>Production</v>
      </c>
    </row>
    <row r="1121" spans="1:13" x14ac:dyDescent="0.2">
      <c r="A1121" s="10" t="s">
        <v>17</v>
      </c>
      <c r="B1121" s="10">
        <v>2019</v>
      </c>
      <c r="C1121" s="10" t="s">
        <v>18</v>
      </c>
      <c r="D1121" s="10"/>
      <c r="E1121" s="10" t="s">
        <v>63</v>
      </c>
      <c r="F1121" s="10" t="s">
        <v>69</v>
      </c>
      <c r="G1121" s="10"/>
      <c r="H1121" s="10" t="s">
        <v>20</v>
      </c>
      <c r="I1121" s="10" t="s">
        <v>21</v>
      </c>
      <c r="J1121" s="10" t="s">
        <v>22</v>
      </c>
      <c r="K1121" s="10" t="s">
        <v>23</v>
      </c>
      <c r="L1121" s="10">
        <v>75720000</v>
      </c>
      <c r="M1121" s="9" t="str">
        <f>+INDEX(index!$C$72:$C$79,MATCH(usda!$I1121,index!$B$72:$B$79,0),1)</f>
        <v>Production</v>
      </c>
    </row>
    <row r="1122" spans="1:13" x14ac:dyDescent="0.2">
      <c r="A1122" s="10" t="s">
        <v>17</v>
      </c>
      <c r="B1122" s="10">
        <v>2019</v>
      </c>
      <c r="C1122" s="10" t="s">
        <v>18</v>
      </c>
      <c r="D1122" s="10"/>
      <c r="E1122" s="10" t="s">
        <v>63</v>
      </c>
      <c r="F1122" s="10" t="s">
        <v>52</v>
      </c>
      <c r="G1122" s="10">
        <v>42</v>
      </c>
      <c r="H1122" s="10" t="s">
        <v>20</v>
      </c>
      <c r="I1122" s="10" t="s">
        <v>21</v>
      </c>
      <c r="J1122" s="10" t="s">
        <v>22</v>
      </c>
      <c r="K1122" s="10" t="s">
        <v>23</v>
      </c>
      <c r="L1122" s="10">
        <v>153600000</v>
      </c>
      <c r="M1122" s="9" t="str">
        <f>+INDEX(index!$C$72:$C$79,MATCH(usda!$I1122,index!$B$72:$B$79,0),1)</f>
        <v>Production</v>
      </c>
    </row>
    <row r="1123" spans="1:13" x14ac:dyDescent="0.2">
      <c r="A1123" s="10" t="s">
        <v>17</v>
      </c>
      <c r="B1123" s="10">
        <v>2019</v>
      </c>
      <c r="C1123" s="10" t="s">
        <v>18</v>
      </c>
      <c r="D1123" s="10"/>
      <c r="E1123" s="10" t="s">
        <v>63</v>
      </c>
      <c r="F1123" s="10" t="s">
        <v>52</v>
      </c>
      <c r="G1123" s="10">
        <v>42</v>
      </c>
      <c r="H1123" s="10" t="s">
        <v>25</v>
      </c>
      <c r="I1123" s="10" t="s">
        <v>26</v>
      </c>
      <c r="J1123" s="10" t="s">
        <v>22</v>
      </c>
      <c r="K1123" s="10" t="s">
        <v>23</v>
      </c>
      <c r="L1123" s="10">
        <v>31250000</v>
      </c>
      <c r="M1123" s="9" t="str">
        <f>+INDEX(index!$C$72:$C$79,MATCH(usda!$I1123,index!$B$72:$B$79,0),1)</f>
        <v>Production</v>
      </c>
    </row>
    <row r="1124" spans="1:13" x14ac:dyDescent="0.2">
      <c r="A1124" s="10" t="s">
        <v>17</v>
      </c>
      <c r="B1124" s="10">
        <v>2019</v>
      </c>
      <c r="C1124" s="10" t="s">
        <v>18</v>
      </c>
      <c r="D1124" s="10"/>
      <c r="E1124" s="10" t="s">
        <v>63</v>
      </c>
      <c r="F1124" s="10" t="s">
        <v>53</v>
      </c>
      <c r="G1124" s="10">
        <v>45</v>
      </c>
      <c r="H1124" s="10" t="s">
        <v>20</v>
      </c>
      <c r="I1124" s="10" t="s">
        <v>21</v>
      </c>
      <c r="J1124" s="10" t="s">
        <v>22</v>
      </c>
      <c r="K1124" s="10" t="s">
        <v>23</v>
      </c>
      <c r="L1124" s="10">
        <v>37950000</v>
      </c>
      <c r="M1124" s="9" t="str">
        <f>+INDEX(index!$C$72:$C$79,MATCH(usda!$I1124,index!$B$72:$B$79,0),1)</f>
        <v>Production</v>
      </c>
    </row>
    <row r="1125" spans="1:13" x14ac:dyDescent="0.2">
      <c r="A1125" s="10" t="s">
        <v>17</v>
      </c>
      <c r="B1125" s="10">
        <v>2019</v>
      </c>
      <c r="C1125" s="10" t="s">
        <v>18</v>
      </c>
      <c r="D1125" s="10"/>
      <c r="E1125" s="10" t="s">
        <v>63</v>
      </c>
      <c r="F1125" s="10" t="s">
        <v>53</v>
      </c>
      <c r="G1125" s="10">
        <v>45</v>
      </c>
      <c r="H1125" s="10" t="s">
        <v>25</v>
      </c>
      <c r="I1125" s="10" t="s">
        <v>26</v>
      </c>
      <c r="J1125" s="10" t="s">
        <v>22</v>
      </c>
      <c r="K1125" s="10" t="s">
        <v>23</v>
      </c>
      <c r="L1125" s="10">
        <v>9570000</v>
      </c>
      <c r="M1125" s="9" t="str">
        <f>+INDEX(index!$C$72:$C$79,MATCH(usda!$I1125,index!$B$72:$B$79,0),1)</f>
        <v>Production</v>
      </c>
    </row>
    <row r="1126" spans="1:13" x14ac:dyDescent="0.2">
      <c r="A1126" s="10" t="s">
        <v>17</v>
      </c>
      <c r="B1126" s="10">
        <v>2019</v>
      </c>
      <c r="C1126" s="10" t="s">
        <v>18</v>
      </c>
      <c r="D1126" s="10"/>
      <c r="E1126" s="10" t="s">
        <v>63</v>
      </c>
      <c r="F1126" s="10" t="s">
        <v>54</v>
      </c>
      <c r="G1126" s="10">
        <v>46</v>
      </c>
      <c r="H1126" s="10" t="s">
        <v>20</v>
      </c>
      <c r="I1126" s="10" t="s">
        <v>21</v>
      </c>
      <c r="J1126" s="10" t="s">
        <v>22</v>
      </c>
      <c r="K1126" s="10" t="s">
        <v>23</v>
      </c>
      <c r="L1126" s="10">
        <v>603680000</v>
      </c>
      <c r="M1126" s="9" t="str">
        <f>+INDEX(index!$C$72:$C$79,MATCH(usda!$I1126,index!$B$72:$B$79,0),1)</f>
        <v>Production</v>
      </c>
    </row>
    <row r="1127" spans="1:13" x14ac:dyDescent="0.2">
      <c r="A1127" s="10" t="s">
        <v>17</v>
      </c>
      <c r="B1127" s="10">
        <v>2019</v>
      </c>
      <c r="C1127" s="10" t="s">
        <v>18</v>
      </c>
      <c r="D1127" s="10"/>
      <c r="E1127" s="10" t="s">
        <v>63</v>
      </c>
      <c r="F1127" s="10" t="s">
        <v>54</v>
      </c>
      <c r="G1127" s="10">
        <v>46</v>
      </c>
      <c r="H1127" s="10" t="s">
        <v>25</v>
      </c>
      <c r="I1127" s="10" t="s">
        <v>26</v>
      </c>
      <c r="J1127" s="10" t="s">
        <v>22</v>
      </c>
      <c r="K1127" s="10" t="s">
        <v>23</v>
      </c>
      <c r="L1127" s="10">
        <v>153080000</v>
      </c>
      <c r="M1127" s="9" t="str">
        <f>+INDEX(index!$C$72:$C$79,MATCH(usda!$I1127,index!$B$72:$B$79,0),1)</f>
        <v>Production</v>
      </c>
    </row>
    <row r="1128" spans="1:13" x14ac:dyDescent="0.2">
      <c r="A1128" s="10" t="s">
        <v>17</v>
      </c>
      <c r="B1128" s="10">
        <v>2019</v>
      </c>
      <c r="C1128" s="10" t="s">
        <v>18</v>
      </c>
      <c r="D1128" s="10"/>
      <c r="E1128" s="10" t="s">
        <v>63</v>
      </c>
      <c r="F1128" s="10" t="s">
        <v>55</v>
      </c>
      <c r="G1128" s="10">
        <v>47</v>
      </c>
      <c r="H1128" s="10" t="s">
        <v>20</v>
      </c>
      <c r="I1128" s="10" t="s">
        <v>21</v>
      </c>
      <c r="J1128" s="10" t="s">
        <v>22</v>
      </c>
      <c r="K1128" s="10" t="s">
        <v>23</v>
      </c>
      <c r="L1128" s="10">
        <v>161000000</v>
      </c>
      <c r="M1128" s="9" t="str">
        <f>+INDEX(index!$C$72:$C$79,MATCH(usda!$I1128,index!$B$72:$B$79,0),1)</f>
        <v>Production</v>
      </c>
    </row>
    <row r="1129" spans="1:13" x14ac:dyDescent="0.2">
      <c r="A1129" s="10" t="s">
        <v>17</v>
      </c>
      <c r="B1129" s="10">
        <v>2019</v>
      </c>
      <c r="C1129" s="10" t="s">
        <v>18</v>
      </c>
      <c r="D1129" s="10"/>
      <c r="E1129" s="10" t="s">
        <v>63</v>
      </c>
      <c r="F1129" s="10" t="s">
        <v>55</v>
      </c>
      <c r="G1129" s="10">
        <v>47</v>
      </c>
      <c r="H1129" s="10" t="s">
        <v>25</v>
      </c>
      <c r="I1129" s="10" t="s">
        <v>26</v>
      </c>
      <c r="J1129" s="10" t="s">
        <v>22</v>
      </c>
      <c r="K1129" s="10" t="s">
        <v>23</v>
      </c>
      <c r="L1129" s="10">
        <v>64860000</v>
      </c>
      <c r="M1129" s="9" t="str">
        <f>+INDEX(index!$C$72:$C$79,MATCH(usda!$I1129,index!$B$72:$B$79,0),1)</f>
        <v>Production</v>
      </c>
    </row>
    <row r="1130" spans="1:13" x14ac:dyDescent="0.2">
      <c r="A1130" s="10" t="s">
        <v>17</v>
      </c>
      <c r="B1130" s="10">
        <v>2019</v>
      </c>
      <c r="C1130" s="10" t="s">
        <v>18</v>
      </c>
      <c r="D1130" s="10"/>
      <c r="E1130" s="10" t="s">
        <v>63</v>
      </c>
      <c r="F1130" s="10" t="s">
        <v>56</v>
      </c>
      <c r="G1130" s="10">
        <v>48</v>
      </c>
      <c r="H1130" s="10" t="s">
        <v>20</v>
      </c>
      <c r="I1130" s="10" t="s">
        <v>21</v>
      </c>
      <c r="J1130" s="10" t="s">
        <v>22</v>
      </c>
      <c r="K1130" s="10" t="s">
        <v>23</v>
      </c>
      <c r="L1130" s="10">
        <v>291100000</v>
      </c>
      <c r="M1130" s="9" t="str">
        <f>+INDEX(index!$C$72:$C$79,MATCH(usda!$I1130,index!$B$72:$B$79,0),1)</f>
        <v>Production</v>
      </c>
    </row>
    <row r="1131" spans="1:13" x14ac:dyDescent="0.2">
      <c r="A1131" s="10" t="s">
        <v>17</v>
      </c>
      <c r="B1131" s="10">
        <v>2019</v>
      </c>
      <c r="C1131" s="10" t="s">
        <v>18</v>
      </c>
      <c r="D1131" s="10"/>
      <c r="E1131" s="10" t="s">
        <v>63</v>
      </c>
      <c r="F1131" s="10" t="s">
        <v>56</v>
      </c>
      <c r="G1131" s="10">
        <v>48</v>
      </c>
      <c r="H1131" s="10" t="s">
        <v>25</v>
      </c>
      <c r="I1131" s="10" t="s">
        <v>26</v>
      </c>
      <c r="J1131" s="10" t="s">
        <v>22</v>
      </c>
      <c r="K1131" s="10" t="s">
        <v>23</v>
      </c>
      <c r="L1131" s="10">
        <v>1972000</v>
      </c>
      <c r="M1131" s="9" t="str">
        <f>+INDEX(index!$C$72:$C$79,MATCH(usda!$I1131,index!$B$72:$B$79,0),1)</f>
        <v>Production</v>
      </c>
    </row>
    <row r="1132" spans="1:13" x14ac:dyDescent="0.2">
      <c r="A1132" s="10" t="s">
        <v>17</v>
      </c>
      <c r="B1132" s="10">
        <v>2019</v>
      </c>
      <c r="C1132" s="10" t="s">
        <v>18</v>
      </c>
      <c r="D1132" s="10"/>
      <c r="E1132" s="10" t="s">
        <v>63</v>
      </c>
      <c r="F1132" s="10" t="s">
        <v>57</v>
      </c>
      <c r="G1132" s="10">
        <v>51</v>
      </c>
      <c r="H1132" s="10" t="s">
        <v>20</v>
      </c>
      <c r="I1132" s="10" t="s">
        <v>21</v>
      </c>
      <c r="J1132" s="10" t="s">
        <v>22</v>
      </c>
      <c r="K1132" s="10" t="s">
        <v>23</v>
      </c>
      <c r="L1132" s="10">
        <v>55500000</v>
      </c>
      <c r="M1132" s="9" t="str">
        <f>+INDEX(index!$C$72:$C$79,MATCH(usda!$I1132,index!$B$72:$B$79,0),1)</f>
        <v>Production</v>
      </c>
    </row>
    <row r="1133" spans="1:13" x14ac:dyDescent="0.2">
      <c r="A1133" s="10" t="s">
        <v>17</v>
      </c>
      <c r="B1133" s="10">
        <v>2019</v>
      </c>
      <c r="C1133" s="10" t="s">
        <v>18</v>
      </c>
      <c r="D1133" s="10"/>
      <c r="E1133" s="10" t="s">
        <v>63</v>
      </c>
      <c r="F1133" s="10" t="s">
        <v>57</v>
      </c>
      <c r="G1133" s="10">
        <v>51</v>
      </c>
      <c r="H1133" s="10" t="s">
        <v>25</v>
      </c>
      <c r="I1133" s="10" t="s">
        <v>26</v>
      </c>
      <c r="J1133" s="10" t="s">
        <v>22</v>
      </c>
      <c r="K1133" s="10" t="s">
        <v>23</v>
      </c>
      <c r="L1133" s="10">
        <v>21280000</v>
      </c>
      <c r="M1133" s="9" t="str">
        <f>+INDEX(index!$C$72:$C$79,MATCH(usda!$I1133,index!$B$72:$B$79,0),1)</f>
        <v>Production</v>
      </c>
    </row>
    <row r="1134" spans="1:13" x14ac:dyDescent="0.2">
      <c r="A1134" s="10" t="s">
        <v>17</v>
      </c>
      <c r="B1134" s="10">
        <v>2019</v>
      </c>
      <c r="C1134" s="10" t="s">
        <v>18</v>
      </c>
      <c r="D1134" s="10"/>
      <c r="E1134" s="10" t="s">
        <v>63</v>
      </c>
      <c r="F1134" s="10" t="s">
        <v>58</v>
      </c>
      <c r="G1134" s="10">
        <v>53</v>
      </c>
      <c r="H1134" s="10" t="s">
        <v>20</v>
      </c>
      <c r="I1134" s="10" t="s">
        <v>21</v>
      </c>
      <c r="J1134" s="10" t="s">
        <v>22</v>
      </c>
      <c r="K1134" s="10" t="s">
        <v>23</v>
      </c>
      <c r="L1134" s="10">
        <v>17850000</v>
      </c>
      <c r="M1134" s="9" t="str">
        <f>+INDEX(index!$C$72:$C$79,MATCH(usda!$I1134,index!$B$72:$B$79,0),1)</f>
        <v>Production</v>
      </c>
    </row>
    <row r="1135" spans="1:13" x14ac:dyDescent="0.2">
      <c r="A1135" s="10" t="s">
        <v>17</v>
      </c>
      <c r="B1135" s="10">
        <v>2019</v>
      </c>
      <c r="C1135" s="10" t="s">
        <v>18</v>
      </c>
      <c r="D1135" s="10"/>
      <c r="E1135" s="10" t="s">
        <v>63</v>
      </c>
      <c r="F1135" s="10" t="s">
        <v>59</v>
      </c>
      <c r="G1135" s="10">
        <v>55</v>
      </c>
      <c r="H1135" s="10" t="s">
        <v>20</v>
      </c>
      <c r="I1135" s="10" t="s">
        <v>21</v>
      </c>
      <c r="J1135" s="10" t="s">
        <v>22</v>
      </c>
      <c r="K1135" s="10" t="s">
        <v>23</v>
      </c>
      <c r="L1135" s="10">
        <v>462920000</v>
      </c>
      <c r="M1135" s="9" t="str">
        <f>+INDEX(index!$C$72:$C$79,MATCH(usda!$I1135,index!$B$72:$B$79,0),1)</f>
        <v>Production</v>
      </c>
    </row>
    <row r="1136" spans="1:13" x14ac:dyDescent="0.2">
      <c r="A1136" s="10" t="s">
        <v>17</v>
      </c>
      <c r="B1136" s="10">
        <v>2019</v>
      </c>
      <c r="C1136" s="10" t="s">
        <v>18</v>
      </c>
      <c r="D1136" s="10"/>
      <c r="E1136" s="10" t="s">
        <v>63</v>
      </c>
      <c r="F1136" s="10" t="s">
        <v>59</v>
      </c>
      <c r="G1136" s="10">
        <v>55</v>
      </c>
      <c r="H1136" s="10" t="s">
        <v>25</v>
      </c>
      <c r="I1136" s="10" t="s">
        <v>26</v>
      </c>
      <c r="J1136" s="10" t="s">
        <v>22</v>
      </c>
      <c r="K1136" s="10" t="s">
        <v>23</v>
      </c>
      <c r="L1136" s="10">
        <v>79580000</v>
      </c>
      <c r="M1136" s="9" t="str">
        <f>+INDEX(index!$C$72:$C$79,MATCH(usda!$I1136,index!$B$72:$B$79,0),1)</f>
        <v>Production</v>
      </c>
    </row>
    <row r="1137" spans="1:13" hidden="1" x14ac:dyDescent="0.2">
      <c r="A1137" s="10"/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9"/>
    </row>
    <row r="1138" spans="1:13" hidden="1" x14ac:dyDescent="0.2">
      <c r="A1138" s="10"/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9"/>
    </row>
    <row r="1139" spans="1:13" hidden="1" x14ac:dyDescent="0.2">
      <c r="A1139" s="10"/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9"/>
    </row>
    <row r="1140" spans="1:13" hidden="1" x14ac:dyDescent="0.2">
      <c r="A1140" s="10"/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9"/>
    </row>
    <row r="1141" spans="1:13" hidden="1" x14ac:dyDescent="0.2">
      <c r="A1141" s="10"/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9"/>
    </row>
    <row r="1142" spans="1:13" hidden="1" x14ac:dyDescent="0.2">
      <c r="A1142" s="10"/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9"/>
    </row>
    <row r="1143" spans="1:13" hidden="1" x14ac:dyDescent="0.2">
      <c r="A1143" s="10"/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9"/>
    </row>
    <row r="1144" spans="1:13" hidden="1" x14ac:dyDescent="0.2">
      <c r="A1144" s="10"/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9"/>
    </row>
    <row r="1145" spans="1:13" hidden="1" x14ac:dyDescent="0.2">
      <c r="A1145" s="10"/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9"/>
    </row>
    <row r="1146" spans="1:13" hidden="1" x14ac:dyDescent="0.2">
      <c r="A1146" s="10"/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9"/>
    </row>
    <row r="1147" spans="1:13" hidden="1" x14ac:dyDescent="0.2">
      <c r="A1147" s="10"/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9"/>
    </row>
    <row r="1148" spans="1:13" hidden="1" x14ac:dyDescent="0.2">
      <c r="A1148" s="10"/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9"/>
    </row>
    <row r="1149" spans="1:13" hidden="1" x14ac:dyDescent="0.2">
      <c r="A1149" s="10"/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9"/>
    </row>
    <row r="1150" spans="1:13" hidden="1" x14ac:dyDescent="0.2">
      <c r="A1150" s="10"/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9"/>
    </row>
    <row r="1151" spans="1:13" hidden="1" x14ac:dyDescent="0.2">
      <c r="A1151" s="10"/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9"/>
    </row>
    <row r="1152" spans="1:13" hidden="1" x14ac:dyDescent="0.2">
      <c r="A1152" s="10"/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9"/>
    </row>
    <row r="1153" spans="1:13" hidden="1" x14ac:dyDescent="0.2">
      <c r="A1153" s="10"/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9"/>
    </row>
    <row r="1154" spans="1:13" hidden="1" x14ac:dyDescent="0.2">
      <c r="A1154" s="10"/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9"/>
    </row>
    <row r="1155" spans="1:13" hidden="1" x14ac:dyDescent="0.2">
      <c r="A1155" s="10"/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9"/>
    </row>
    <row r="1156" spans="1:13" hidden="1" x14ac:dyDescent="0.2">
      <c r="A1156" s="10"/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9"/>
    </row>
    <row r="1157" spans="1:13" hidden="1" x14ac:dyDescent="0.2">
      <c r="A1157" s="10"/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9"/>
    </row>
    <row r="1158" spans="1:13" hidden="1" x14ac:dyDescent="0.2">
      <c r="A1158" s="10"/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9"/>
    </row>
    <row r="1159" spans="1:13" hidden="1" x14ac:dyDescent="0.2">
      <c r="A1159" s="10"/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9"/>
    </row>
    <row r="1160" spans="1:13" hidden="1" x14ac:dyDescent="0.2">
      <c r="A1160" s="10"/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9"/>
    </row>
    <row r="1161" spans="1:13" hidden="1" x14ac:dyDescent="0.2">
      <c r="A1161" s="10"/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9"/>
    </row>
    <row r="1162" spans="1:13" hidden="1" x14ac:dyDescent="0.2">
      <c r="A1162" s="10"/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9"/>
    </row>
    <row r="1163" spans="1:13" hidden="1" x14ac:dyDescent="0.2">
      <c r="A1163" s="10"/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9"/>
    </row>
    <row r="1164" spans="1:13" hidden="1" x14ac:dyDescent="0.2">
      <c r="A1164" s="10"/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9"/>
    </row>
    <row r="1165" spans="1:13" hidden="1" x14ac:dyDescent="0.2">
      <c r="A1165" s="10"/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9"/>
    </row>
    <row r="1166" spans="1:13" hidden="1" x14ac:dyDescent="0.2">
      <c r="A1166" s="10"/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9"/>
    </row>
    <row r="1167" spans="1:13" hidden="1" x14ac:dyDescent="0.2">
      <c r="A1167" s="10"/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9"/>
    </row>
    <row r="1168" spans="1:13" hidden="1" x14ac:dyDescent="0.2">
      <c r="A1168" s="10"/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9"/>
    </row>
    <row r="1169" spans="1:13" hidden="1" x14ac:dyDescent="0.2">
      <c r="A1169" s="10"/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9"/>
    </row>
    <row r="1170" spans="1:13" hidden="1" x14ac:dyDescent="0.2">
      <c r="A1170" s="10"/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9"/>
    </row>
    <row r="1171" spans="1:13" hidden="1" x14ac:dyDescent="0.2">
      <c r="A1171" s="10"/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9"/>
    </row>
    <row r="1172" spans="1:13" hidden="1" x14ac:dyDescent="0.2">
      <c r="A1172" s="10"/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9"/>
    </row>
    <row r="1173" spans="1:13" hidden="1" x14ac:dyDescent="0.2">
      <c r="A1173" s="10"/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9"/>
    </row>
    <row r="1174" spans="1:13" hidden="1" x14ac:dyDescent="0.2">
      <c r="A1174" s="10"/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9"/>
    </row>
    <row r="1175" spans="1:13" hidden="1" x14ac:dyDescent="0.2">
      <c r="A1175" s="10"/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9"/>
    </row>
    <row r="1176" spans="1:13" hidden="1" x14ac:dyDescent="0.2">
      <c r="A1176" s="10"/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9"/>
    </row>
    <row r="1177" spans="1:13" hidden="1" x14ac:dyDescent="0.2">
      <c r="A1177" s="10"/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9"/>
    </row>
    <row r="1178" spans="1:13" hidden="1" x14ac:dyDescent="0.2">
      <c r="A1178" s="10"/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9"/>
    </row>
    <row r="1179" spans="1:13" hidden="1" x14ac:dyDescent="0.2">
      <c r="A1179" s="10"/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9"/>
    </row>
    <row r="1180" spans="1:13" hidden="1" x14ac:dyDescent="0.2">
      <c r="A1180" s="10"/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9"/>
    </row>
    <row r="1181" spans="1:13" hidden="1" x14ac:dyDescent="0.2">
      <c r="A1181" s="10"/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9"/>
    </row>
    <row r="1182" spans="1:13" hidden="1" x14ac:dyDescent="0.2">
      <c r="A1182" s="10"/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9"/>
    </row>
    <row r="1183" spans="1:13" hidden="1" x14ac:dyDescent="0.2">
      <c r="A1183" s="10"/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9"/>
    </row>
    <row r="1184" spans="1:13" hidden="1" x14ac:dyDescent="0.2">
      <c r="A1184" s="10"/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9"/>
    </row>
    <row r="1185" spans="1:13" hidden="1" x14ac:dyDescent="0.2">
      <c r="A1185" s="10"/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9"/>
    </row>
    <row r="1186" spans="1:13" hidden="1" x14ac:dyDescent="0.2">
      <c r="A1186" s="10"/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9"/>
    </row>
    <row r="1187" spans="1:13" hidden="1" x14ac:dyDescent="0.2">
      <c r="A1187" s="10"/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9"/>
    </row>
    <row r="1188" spans="1:13" hidden="1" x14ac:dyDescent="0.2">
      <c r="A1188" s="10"/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9"/>
    </row>
    <row r="1189" spans="1:13" hidden="1" x14ac:dyDescent="0.2">
      <c r="A1189" s="10"/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9"/>
    </row>
    <row r="1190" spans="1:13" hidden="1" x14ac:dyDescent="0.2">
      <c r="A1190" s="10"/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9"/>
    </row>
    <row r="1191" spans="1:13" hidden="1" x14ac:dyDescent="0.2">
      <c r="A1191" s="10"/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9"/>
    </row>
    <row r="1192" spans="1:13" hidden="1" x14ac:dyDescent="0.2">
      <c r="A1192" s="10"/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9"/>
    </row>
    <row r="1193" spans="1:13" hidden="1" x14ac:dyDescent="0.2">
      <c r="A1193" s="10"/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9"/>
    </row>
    <row r="1194" spans="1:13" hidden="1" x14ac:dyDescent="0.2">
      <c r="A1194" s="10"/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9"/>
    </row>
    <row r="1195" spans="1:13" hidden="1" x14ac:dyDescent="0.2">
      <c r="A1195" s="10"/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9"/>
    </row>
    <row r="1196" spans="1:13" hidden="1" x14ac:dyDescent="0.2">
      <c r="A1196" s="10"/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9"/>
    </row>
    <row r="1197" spans="1:13" hidden="1" x14ac:dyDescent="0.2">
      <c r="A1197" s="10"/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9"/>
    </row>
    <row r="1198" spans="1:13" hidden="1" x14ac:dyDescent="0.2">
      <c r="A1198" s="10"/>
      <c r="B1198" s="10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9"/>
    </row>
    <row r="1199" spans="1:13" hidden="1" x14ac:dyDescent="0.2">
      <c r="A1199" s="10"/>
      <c r="B1199" s="10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9"/>
    </row>
    <row r="1200" spans="1:13" hidden="1" x14ac:dyDescent="0.2">
      <c r="A1200" s="10"/>
      <c r="B1200" s="10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9"/>
    </row>
    <row r="1201" spans="1:13" hidden="1" x14ac:dyDescent="0.2">
      <c r="A1201" s="10"/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9"/>
    </row>
    <row r="1202" spans="1:13" hidden="1" x14ac:dyDescent="0.2">
      <c r="A1202" s="10"/>
      <c r="B1202" s="10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9"/>
    </row>
    <row r="1203" spans="1:13" hidden="1" x14ac:dyDescent="0.2">
      <c r="A1203" s="10"/>
      <c r="B1203" s="10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9"/>
    </row>
    <row r="1204" spans="1:13" hidden="1" x14ac:dyDescent="0.2">
      <c r="A1204" s="10"/>
      <c r="B1204" s="10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9"/>
    </row>
    <row r="1205" spans="1:13" hidden="1" x14ac:dyDescent="0.2">
      <c r="A1205" s="10"/>
      <c r="B1205" s="10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9"/>
    </row>
    <row r="1206" spans="1:13" hidden="1" x14ac:dyDescent="0.2">
      <c r="A1206" s="10"/>
      <c r="B1206" s="10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9"/>
    </row>
    <row r="1207" spans="1:13" hidden="1" x14ac:dyDescent="0.2">
      <c r="A1207" s="10"/>
      <c r="B1207" s="10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9"/>
    </row>
    <row r="1208" spans="1:13" hidden="1" x14ac:dyDescent="0.2">
      <c r="A1208" s="10"/>
      <c r="B1208" s="10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9"/>
    </row>
    <row r="1209" spans="1:13" hidden="1" x14ac:dyDescent="0.2">
      <c r="A1209" s="10"/>
      <c r="B1209" s="10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9"/>
    </row>
    <row r="1210" spans="1:13" hidden="1" x14ac:dyDescent="0.2">
      <c r="A1210" s="10"/>
      <c r="B1210" s="10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9"/>
    </row>
    <row r="1211" spans="1:13" hidden="1" x14ac:dyDescent="0.2">
      <c r="A1211" s="10"/>
      <c r="B1211" s="10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9"/>
    </row>
    <row r="1212" spans="1:13" hidden="1" x14ac:dyDescent="0.2">
      <c r="A1212" s="10"/>
      <c r="B1212" s="10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9"/>
    </row>
    <row r="1213" spans="1:13" hidden="1" x14ac:dyDescent="0.2">
      <c r="A1213" s="10"/>
      <c r="B1213" s="10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9"/>
    </row>
    <row r="1214" spans="1:13" hidden="1" x14ac:dyDescent="0.2">
      <c r="A1214" s="10"/>
      <c r="B1214" s="10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9"/>
    </row>
    <row r="1215" spans="1:13" hidden="1" x14ac:dyDescent="0.2">
      <c r="A1215" s="10"/>
      <c r="B1215" s="10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9"/>
    </row>
    <row r="1216" spans="1:13" hidden="1" x14ac:dyDescent="0.2">
      <c r="A1216" s="10"/>
      <c r="B1216" s="10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9"/>
    </row>
    <row r="1217" spans="1:13" hidden="1" x14ac:dyDescent="0.2">
      <c r="A1217" s="10"/>
      <c r="B1217" s="10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9"/>
    </row>
    <row r="1218" spans="1:13" hidden="1" x14ac:dyDescent="0.2">
      <c r="A1218" s="10"/>
      <c r="B1218" s="10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9"/>
    </row>
    <row r="1219" spans="1:13" hidden="1" x14ac:dyDescent="0.2">
      <c r="A1219" s="10"/>
      <c r="B1219" s="10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9"/>
    </row>
    <row r="1220" spans="1:13" hidden="1" x14ac:dyDescent="0.2">
      <c r="A1220" s="10"/>
      <c r="B1220" s="10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9"/>
    </row>
    <row r="1221" spans="1:13" hidden="1" x14ac:dyDescent="0.2">
      <c r="A1221" s="10"/>
      <c r="B1221" s="10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9"/>
    </row>
    <row r="1222" spans="1:13" hidden="1" x14ac:dyDescent="0.2">
      <c r="A1222" s="10"/>
      <c r="B1222" s="10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9"/>
    </row>
    <row r="1223" spans="1:13" hidden="1" x14ac:dyDescent="0.2">
      <c r="A1223" s="10"/>
      <c r="B1223" s="10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9"/>
    </row>
    <row r="1224" spans="1:13" hidden="1" x14ac:dyDescent="0.2">
      <c r="A1224" s="10"/>
      <c r="B1224" s="10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9"/>
    </row>
    <row r="1225" spans="1:13" hidden="1" x14ac:dyDescent="0.2">
      <c r="A1225" s="10"/>
      <c r="B1225" s="10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9"/>
    </row>
    <row r="1226" spans="1:13" hidden="1" x14ac:dyDescent="0.2">
      <c r="A1226" s="10"/>
      <c r="B1226" s="10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9"/>
    </row>
    <row r="1227" spans="1:13" hidden="1" x14ac:dyDescent="0.2">
      <c r="A1227" s="10"/>
      <c r="B1227" s="10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9"/>
    </row>
    <row r="1228" spans="1:13" hidden="1" x14ac:dyDescent="0.2">
      <c r="A1228" s="10"/>
      <c r="B1228" s="10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9"/>
    </row>
    <row r="1229" spans="1:13" hidden="1" x14ac:dyDescent="0.2">
      <c r="A1229" s="10"/>
      <c r="B1229" s="10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9"/>
    </row>
    <row r="1230" spans="1:13" hidden="1" x14ac:dyDescent="0.2">
      <c r="A1230" s="10"/>
      <c r="B1230" s="10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9"/>
    </row>
    <row r="1231" spans="1:13" hidden="1" x14ac:dyDescent="0.2">
      <c r="A1231" s="10"/>
      <c r="B1231" s="10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9"/>
    </row>
    <row r="1232" spans="1:13" hidden="1" x14ac:dyDescent="0.2">
      <c r="A1232" s="10"/>
      <c r="B1232" s="10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9"/>
    </row>
    <row r="1233" spans="1:13" hidden="1" x14ac:dyDescent="0.2">
      <c r="A1233" s="10"/>
      <c r="B1233" s="10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9"/>
    </row>
    <row r="1234" spans="1:13" hidden="1" x14ac:dyDescent="0.2">
      <c r="A1234" s="10"/>
      <c r="B1234" s="10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9"/>
    </row>
    <row r="1235" spans="1:13" hidden="1" x14ac:dyDescent="0.2">
      <c r="A1235" s="10"/>
      <c r="B1235" s="10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9"/>
    </row>
    <row r="1236" spans="1:13" hidden="1" x14ac:dyDescent="0.2">
      <c r="A1236" s="10"/>
      <c r="B1236" s="10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9"/>
    </row>
    <row r="1237" spans="1:13" hidden="1" x14ac:dyDescent="0.2">
      <c r="A1237" s="10"/>
      <c r="B1237" s="10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9"/>
    </row>
    <row r="1238" spans="1:13" hidden="1" x14ac:dyDescent="0.2">
      <c r="A1238" s="10"/>
      <c r="B1238" s="10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9"/>
    </row>
    <row r="1239" spans="1:13" hidden="1" x14ac:dyDescent="0.2">
      <c r="A1239" s="10"/>
      <c r="B1239" s="10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9"/>
    </row>
    <row r="1240" spans="1:13" hidden="1" x14ac:dyDescent="0.2">
      <c r="A1240" s="10"/>
      <c r="B1240" s="10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9"/>
    </row>
    <row r="1241" spans="1:13" hidden="1" x14ac:dyDescent="0.2">
      <c r="A1241" s="10"/>
      <c r="B1241" s="10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9"/>
    </row>
    <row r="1242" spans="1:13" hidden="1" x14ac:dyDescent="0.2">
      <c r="A1242" s="10"/>
      <c r="B1242" s="10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9"/>
    </row>
    <row r="1243" spans="1:13" hidden="1" x14ac:dyDescent="0.2">
      <c r="A1243" s="10"/>
      <c r="B1243" s="10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9"/>
    </row>
    <row r="1244" spans="1:13" hidden="1" x14ac:dyDescent="0.2">
      <c r="A1244" s="10"/>
      <c r="B1244" s="10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9"/>
    </row>
    <row r="1245" spans="1:13" hidden="1" x14ac:dyDescent="0.2">
      <c r="A1245" s="10"/>
      <c r="B1245" s="10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9"/>
    </row>
    <row r="1246" spans="1:13" hidden="1" x14ac:dyDescent="0.2">
      <c r="A1246" s="10"/>
      <c r="B1246" s="10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9"/>
    </row>
    <row r="1247" spans="1:13" hidden="1" x14ac:dyDescent="0.2">
      <c r="A1247" s="10"/>
      <c r="B1247" s="10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9"/>
    </row>
    <row r="1248" spans="1:13" hidden="1" x14ac:dyDescent="0.2">
      <c r="A1248" s="10"/>
      <c r="B1248" s="10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9"/>
    </row>
    <row r="1249" spans="1:13" hidden="1" x14ac:dyDescent="0.2">
      <c r="A1249" s="10"/>
      <c r="B1249" s="10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9"/>
    </row>
    <row r="1250" spans="1:13" hidden="1" x14ac:dyDescent="0.2">
      <c r="A1250" s="10"/>
      <c r="B1250" s="10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9"/>
    </row>
    <row r="1251" spans="1:13" hidden="1" x14ac:dyDescent="0.2">
      <c r="A1251" s="10"/>
      <c r="B1251" s="10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9"/>
    </row>
    <row r="1252" spans="1:13" hidden="1" x14ac:dyDescent="0.2">
      <c r="A1252" s="10"/>
      <c r="B1252" s="10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9"/>
    </row>
    <row r="1253" spans="1:13" hidden="1" x14ac:dyDescent="0.2">
      <c r="A1253" s="10"/>
      <c r="B1253" s="10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9"/>
    </row>
    <row r="1254" spans="1:13" hidden="1" x14ac:dyDescent="0.2">
      <c r="A1254" s="10"/>
      <c r="B1254" s="10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9"/>
    </row>
    <row r="1255" spans="1:13" hidden="1" x14ac:dyDescent="0.2">
      <c r="A1255" s="10"/>
      <c r="B1255" s="10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9"/>
    </row>
    <row r="1256" spans="1:13" hidden="1" x14ac:dyDescent="0.2">
      <c r="A1256" s="10"/>
      <c r="B1256" s="10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9"/>
    </row>
    <row r="1257" spans="1:13" hidden="1" x14ac:dyDescent="0.2">
      <c r="A1257" s="10"/>
      <c r="B1257" s="10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9"/>
    </row>
    <row r="1258" spans="1:13" hidden="1" x14ac:dyDescent="0.2">
      <c r="A1258" s="10"/>
      <c r="B1258" s="10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9"/>
    </row>
    <row r="1259" spans="1:13" hidden="1" x14ac:dyDescent="0.2">
      <c r="A1259" s="10"/>
      <c r="B1259" s="10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9"/>
    </row>
    <row r="1260" spans="1:13" hidden="1" x14ac:dyDescent="0.2">
      <c r="A1260" s="10"/>
      <c r="B1260" s="10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9"/>
    </row>
    <row r="1261" spans="1:13" hidden="1" x14ac:dyDescent="0.2">
      <c r="A1261" s="10"/>
      <c r="B1261" s="10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9"/>
    </row>
    <row r="1262" spans="1:13" hidden="1" x14ac:dyDescent="0.2">
      <c r="A1262" s="10"/>
      <c r="B1262" s="10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9"/>
    </row>
    <row r="1263" spans="1:13" hidden="1" x14ac:dyDescent="0.2">
      <c r="A1263" s="10"/>
      <c r="B1263" s="10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9"/>
    </row>
    <row r="1264" spans="1:13" hidden="1" x14ac:dyDescent="0.2">
      <c r="A1264" s="10"/>
      <c r="B1264" s="10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9"/>
    </row>
    <row r="1265" spans="1:13" hidden="1" x14ac:dyDescent="0.2">
      <c r="A1265" s="10"/>
      <c r="B1265" s="10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9"/>
    </row>
    <row r="1266" spans="1:13" hidden="1" x14ac:dyDescent="0.2">
      <c r="A1266" s="10"/>
      <c r="B1266" s="10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9"/>
    </row>
    <row r="1267" spans="1:13" hidden="1" x14ac:dyDescent="0.2">
      <c r="A1267" s="10"/>
      <c r="B1267" s="10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9"/>
    </row>
    <row r="1268" spans="1:13" hidden="1" x14ac:dyDescent="0.2">
      <c r="A1268" s="10"/>
      <c r="B1268" s="10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9"/>
    </row>
    <row r="1269" spans="1:13" hidden="1" x14ac:dyDescent="0.2">
      <c r="A1269" s="10"/>
      <c r="B1269" s="10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9"/>
    </row>
    <row r="1270" spans="1:13" hidden="1" x14ac:dyDescent="0.2">
      <c r="A1270" s="10"/>
      <c r="B1270" s="10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9"/>
    </row>
    <row r="1271" spans="1:13" hidden="1" x14ac:dyDescent="0.2">
      <c r="A1271" s="10"/>
      <c r="B1271" s="10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9"/>
    </row>
    <row r="1272" spans="1:13" hidden="1" x14ac:dyDescent="0.2">
      <c r="A1272" s="10"/>
      <c r="B1272" s="10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9"/>
    </row>
    <row r="1273" spans="1:13" hidden="1" x14ac:dyDescent="0.2">
      <c r="A1273" s="10"/>
      <c r="B1273" s="10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9"/>
    </row>
    <row r="1274" spans="1:13" hidden="1" x14ac:dyDescent="0.2">
      <c r="A1274" s="10"/>
      <c r="B1274" s="10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9"/>
    </row>
    <row r="1275" spans="1:13" hidden="1" x14ac:dyDescent="0.2">
      <c r="A1275" s="10"/>
      <c r="B1275" s="10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9"/>
    </row>
    <row r="1276" spans="1:13" hidden="1" x14ac:dyDescent="0.2">
      <c r="A1276" s="10"/>
      <c r="B1276" s="10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9"/>
    </row>
    <row r="1277" spans="1:13" hidden="1" x14ac:dyDescent="0.2">
      <c r="A1277" s="10"/>
      <c r="B1277" s="10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9"/>
    </row>
    <row r="1278" spans="1:13" hidden="1" x14ac:dyDescent="0.2">
      <c r="A1278" s="10"/>
      <c r="B1278" s="10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9"/>
    </row>
    <row r="1279" spans="1:13" hidden="1" x14ac:dyDescent="0.2">
      <c r="A1279" s="10"/>
      <c r="B1279" s="10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9"/>
    </row>
    <row r="1280" spans="1:13" hidden="1" x14ac:dyDescent="0.2">
      <c r="A1280" s="10"/>
      <c r="B1280" s="10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9"/>
    </row>
    <row r="1281" spans="1:13" hidden="1" x14ac:dyDescent="0.2">
      <c r="A1281" s="10"/>
      <c r="B1281" s="10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9"/>
    </row>
    <row r="1282" spans="1:13" hidden="1" x14ac:dyDescent="0.2">
      <c r="A1282" s="10"/>
      <c r="B1282" s="10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9"/>
    </row>
    <row r="1283" spans="1:13" hidden="1" x14ac:dyDescent="0.2">
      <c r="A1283" s="10"/>
      <c r="B1283" s="10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9"/>
    </row>
    <row r="1284" spans="1:13" hidden="1" x14ac:dyDescent="0.2">
      <c r="A1284" s="10"/>
      <c r="B1284" s="10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9"/>
    </row>
    <row r="1285" spans="1:13" hidden="1" x14ac:dyDescent="0.2">
      <c r="A1285" s="10"/>
      <c r="B1285" s="10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9"/>
    </row>
    <row r="1286" spans="1:13" hidden="1" x14ac:dyDescent="0.2">
      <c r="A1286" s="10"/>
      <c r="B1286" s="10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9"/>
    </row>
    <row r="1287" spans="1:13" hidden="1" x14ac:dyDescent="0.2">
      <c r="A1287" s="10"/>
      <c r="B1287" s="10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9"/>
    </row>
    <row r="1288" spans="1:13" hidden="1" x14ac:dyDescent="0.2">
      <c r="A1288" s="10"/>
      <c r="B1288" s="10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9"/>
    </row>
    <row r="1289" spans="1:13" hidden="1" x14ac:dyDescent="0.2">
      <c r="A1289" s="10"/>
      <c r="B1289" s="10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9"/>
    </row>
    <row r="1290" spans="1:13" hidden="1" x14ac:dyDescent="0.2">
      <c r="A1290" s="10"/>
      <c r="B1290" s="10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9"/>
    </row>
    <row r="1291" spans="1:13" hidden="1" x14ac:dyDescent="0.2">
      <c r="A1291" s="10"/>
      <c r="B1291" s="10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9"/>
    </row>
    <row r="1292" spans="1:13" hidden="1" x14ac:dyDescent="0.2">
      <c r="A1292" s="10"/>
      <c r="B1292" s="10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9"/>
    </row>
    <row r="1293" spans="1:13" hidden="1" x14ac:dyDescent="0.2">
      <c r="A1293" s="10"/>
      <c r="B1293" s="10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9"/>
    </row>
    <row r="1294" spans="1:13" hidden="1" x14ac:dyDescent="0.2">
      <c r="A1294" s="10"/>
      <c r="B1294" s="10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9"/>
    </row>
    <row r="1295" spans="1:13" hidden="1" x14ac:dyDescent="0.2">
      <c r="A1295" s="10"/>
      <c r="B1295" s="10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9"/>
    </row>
    <row r="1296" spans="1:13" hidden="1" x14ac:dyDescent="0.2">
      <c r="A1296" s="10"/>
      <c r="B1296" s="10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9"/>
    </row>
    <row r="1297" spans="1:13" hidden="1" x14ac:dyDescent="0.2">
      <c r="A1297" s="10"/>
      <c r="B1297" s="10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9"/>
    </row>
    <row r="1298" spans="1:13" hidden="1" x14ac:dyDescent="0.2">
      <c r="A1298" s="10"/>
      <c r="B1298" s="10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9"/>
    </row>
    <row r="1299" spans="1:13" hidden="1" x14ac:dyDescent="0.2">
      <c r="A1299" s="10"/>
      <c r="B1299" s="10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9"/>
    </row>
    <row r="1300" spans="1:13" hidden="1" x14ac:dyDescent="0.2">
      <c r="A1300" s="10"/>
      <c r="B1300" s="10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9"/>
    </row>
    <row r="1301" spans="1:13" hidden="1" x14ac:dyDescent="0.2">
      <c r="A1301" s="10"/>
      <c r="B1301" s="10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9"/>
    </row>
    <row r="1302" spans="1:13" hidden="1" x14ac:dyDescent="0.2">
      <c r="A1302" s="10"/>
      <c r="B1302" s="10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9"/>
    </row>
    <row r="1303" spans="1:13" hidden="1" x14ac:dyDescent="0.2">
      <c r="A1303" s="10"/>
      <c r="B1303" s="10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9"/>
    </row>
    <row r="1304" spans="1:13" hidden="1" x14ac:dyDescent="0.2">
      <c r="A1304" s="10"/>
      <c r="B1304" s="10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9"/>
    </row>
    <row r="1305" spans="1:13" hidden="1" x14ac:dyDescent="0.2">
      <c r="A1305" s="10"/>
      <c r="B1305" s="10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9"/>
    </row>
    <row r="1306" spans="1:13" hidden="1" x14ac:dyDescent="0.2">
      <c r="A1306" s="10"/>
      <c r="B1306" s="10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9"/>
    </row>
    <row r="1307" spans="1:13" hidden="1" x14ac:dyDescent="0.2">
      <c r="A1307" s="10"/>
      <c r="B1307" s="10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9"/>
    </row>
    <row r="1308" spans="1:13" hidden="1" x14ac:dyDescent="0.2">
      <c r="A1308" s="10"/>
      <c r="B1308" s="10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9"/>
    </row>
    <row r="1309" spans="1:13" hidden="1" x14ac:dyDescent="0.2">
      <c r="A1309" s="10"/>
      <c r="B1309" s="10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9"/>
    </row>
    <row r="1310" spans="1:13" hidden="1" x14ac:dyDescent="0.2">
      <c r="A1310" s="10"/>
      <c r="B1310" s="10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9"/>
    </row>
    <row r="1311" spans="1:13" hidden="1" x14ac:dyDescent="0.2">
      <c r="A1311" s="10"/>
      <c r="B1311" s="10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9"/>
    </row>
    <row r="1312" spans="1:13" hidden="1" x14ac:dyDescent="0.2">
      <c r="A1312" s="10"/>
      <c r="B1312" s="10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9"/>
    </row>
    <row r="1313" spans="1:13" hidden="1" x14ac:dyDescent="0.2">
      <c r="A1313" s="10"/>
      <c r="B1313" s="10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9"/>
    </row>
    <row r="1314" spans="1:13" hidden="1" x14ac:dyDescent="0.2">
      <c r="A1314" s="10"/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9"/>
    </row>
    <row r="1315" spans="1:13" hidden="1" x14ac:dyDescent="0.2">
      <c r="A1315" s="10"/>
      <c r="B1315" s="10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9"/>
    </row>
    <row r="1316" spans="1:13" hidden="1" x14ac:dyDescent="0.2">
      <c r="A1316" s="10"/>
      <c r="B1316" s="10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9"/>
    </row>
    <row r="1317" spans="1:13" hidden="1" x14ac:dyDescent="0.2">
      <c r="A1317" s="10"/>
      <c r="B1317" s="10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9"/>
    </row>
    <row r="1318" spans="1:13" hidden="1" x14ac:dyDescent="0.2">
      <c r="A1318" s="10"/>
      <c r="B1318" s="10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9"/>
    </row>
    <row r="1319" spans="1:13" hidden="1" x14ac:dyDescent="0.2">
      <c r="A1319" s="10"/>
      <c r="B1319" s="10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9"/>
    </row>
    <row r="1320" spans="1:13" hidden="1" x14ac:dyDescent="0.2">
      <c r="A1320" s="10"/>
      <c r="B1320" s="10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9"/>
    </row>
    <row r="1321" spans="1:13" hidden="1" x14ac:dyDescent="0.2">
      <c r="A1321" s="10"/>
      <c r="B1321" s="10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9"/>
    </row>
    <row r="1322" spans="1:13" hidden="1" x14ac:dyDescent="0.2">
      <c r="A1322" s="10"/>
      <c r="B1322" s="10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9"/>
    </row>
    <row r="1323" spans="1:13" hidden="1" x14ac:dyDescent="0.2">
      <c r="A1323" s="10"/>
      <c r="B1323" s="10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9"/>
    </row>
    <row r="1324" spans="1:13" hidden="1" x14ac:dyDescent="0.2">
      <c r="A1324" s="10"/>
      <c r="B1324" s="10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9"/>
    </row>
    <row r="1325" spans="1:13" hidden="1" x14ac:dyDescent="0.2">
      <c r="A1325" s="10"/>
      <c r="B1325" s="10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9"/>
    </row>
    <row r="1326" spans="1:13" hidden="1" x14ac:dyDescent="0.2">
      <c r="A1326" s="10"/>
      <c r="B1326" s="10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9"/>
    </row>
    <row r="1327" spans="1:13" hidden="1" x14ac:dyDescent="0.2">
      <c r="A1327" s="10"/>
      <c r="B1327" s="10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9"/>
    </row>
    <row r="1328" spans="1:13" hidden="1" x14ac:dyDescent="0.2">
      <c r="A1328" s="10"/>
      <c r="B1328" s="10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9"/>
    </row>
    <row r="1329" spans="13:13" hidden="1" x14ac:dyDescent="0.2">
      <c r="M1329" s="9"/>
    </row>
    <row r="1330" spans="13:13" hidden="1" x14ac:dyDescent="0.2">
      <c r="M1330" s="9"/>
    </row>
    <row r="1331" spans="13:13" hidden="1" x14ac:dyDescent="0.2">
      <c r="M1331" s="9"/>
    </row>
    <row r="1332" spans="13:13" hidden="1" x14ac:dyDescent="0.2">
      <c r="M1332" s="9"/>
    </row>
    <row r="1333" spans="13:13" hidden="1" x14ac:dyDescent="0.2">
      <c r="M1333" s="9"/>
    </row>
    <row r="1334" spans="13:13" hidden="1" x14ac:dyDescent="0.2">
      <c r="M1334" s="9"/>
    </row>
    <row r="1335" spans="13:13" hidden="1" x14ac:dyDescent="0.2">
      <c r="M1335" s="9"/>
    </row>
    <row r="1336" spans="13:13" hidden="1" x14ac:dyDescent="0.2">
      <c r="M1336" s="9"/>
    </row>
    <row r="1337" spans="13:13" hidden="1" x14ac:dyDescent="0.2">
      <c r="M1337" s="9"/>
    </row>
    <row r="1338" spans="13:13" hidden="1" x14ac:dyDescent="0.2">
      <c r="M1338" s="9"/>
    </row>
    <row r="1339" spans="13:13" hidden="1" x14ac:dyDescent="0.2">
      <c r="M1339" s="9"/>
    </row>
    <row r="1340" spans="13:13" hidden="1" x14ac:dyDescent="0.2">
      <c r="M1340" s="9"/>
    </row>
    <row r="1341" spans="13:13" hidden="1" x14ac:dyDescent="0.2">
      <c r="M1341" s="9"/>
    </row>
    <row r="1342" spans="13:13" hidden="1" x14ac:dyDescent="0.2">
      <c r="M1342" s="9"/>
    </row>
    <row r="1343" spans="13:13" hidden="1" x14ac:dyDescent="0.2">
      <c r="M1343" s="9"/>
    </row>
    <row r="1344" spans="13:13" hidden="1" x14ac:dyDescent="0.2">
      <c r="M1344" s="9"/>
    </row>
    <row r="1345" spans="13:13" hidden="1" x14ac:dyDescent="0.2">
      <c r="M1345" s="9"/>
    </row>
    <row r="1346" spans="13:13" hidden="1" x14ac:dyDescent="0.2">
      <c r="M1346" s="9"/>
    </row>
    <row r="1347" spans="13:13" hidden="1" x14ac:dyDescent="0.2">
      <c r="M1347" s="9"/>
    </row>
    <row r="1348" spans="13:13" hidden="1" x14ac:dyDescent="0.2">
      <c r="M1348" s="9"/>
    </row>
    <row r="1349" spans="13:13" hidden="1" x14ac:dyDescent="0.2">
      <c r="M1349" s="9"/>
    </row>
    <row r="1350" spans="13:13" hidden="1" x14ac:dyDescent="0.2">
      <c r="M1350" s="9"/>
    </row>
    <row r="1351" spans="13:13" hidden="1" x14ac:dyDescent="0.2">
      <c r="M1351" s="9"/>
    </row>
    <row r="1352" spans="13:13" hidden="1" x14ac:dyDescent="0.2">
      <c r="M1352" s="9"/>
    </row>
    <row r="1353" spans="13:13" hidden="1" x14ac:dyDescent="0.2">
      <c r="M1353" s="9"/>
    </row>
    <row r="1354" spans="13:13" hidden="1" x14ac:dyDescent="0.2">
      <c r="M1354" s="9"/>
    </row>
    <row r="1355" spans="13:13" hidden="1" x14ac:dyDescent="0.2">
      <c r="M1355" s="9"/>
    </row>
    <row r="1356" spans="13:13" hidden="1" x14ac:dyDescent="0.2">
      <c r="M1356" s="9"/>
    </row>
    <row r="1357" spans="13:13" hidden="1" x14ac:dyDescent="0.2">
      <c r="M1357" s="9"/>
    </row>
    <row r="1358" spans="13:13" hidden="1" x14ac:dyDescent="0.2">
      <c r="M1358" s="9"/>
    </row>
    <row r="1359" spans="13:13" hidden="1" x14ac:dyDescent="0.2">
      <c r="M1359" s="9"/>
    </row>
    <row r="1360" spans="13:13" hidden="1" x14ac:dyDescent="0.2">
      <c r="M1360" s="9"/>
    </row>
    <row r="1361" spans="13:13" hidden="1" x14ac:dyDescent="0.2">
      <c r="M1361" s="9"/>
    </row>
    <row r="1362" spans="13:13" hidden="1" x14ac:dyDescent="0.2">
      <c r="M1362" s="9"/>
    </row>
    <row r="1363" spans="13:13" hidden="1" x14ac:dyDescent="0.2">
      <c r="M1363" s="9"/>
    </row>
    <row r="1364" spans="13:13" hidden="1" x14ac:dyDescent="0.2">
      <c r="M1364" s="9"/>
    </row>
    <row r="1365" spans="13:13" hidden="1" x14ac:dyDescent="0.2">
      <c r="M1365" s="9"/>
    </row>
    <row r="1366" spans="13:13" hidden="1" x14ac:dyDescent="0.2">
      <c r="M1366" s="9"/>
    </row>
    <row r="1367" spans="13:13" hidden="1" x14ac:dyDescent="0.2">
      <c r="M1367" s="9"/>
    </row>
    <row r="1368" spans="13:13" hidden="1" x14ac:dyDescent="0.2">
      <c r="M1368" s="9"/>
    </row>
    <row r="1369" spans="13:13" hidden="1" x14ac:dyDescent="0.2">
      <c r="M1369" s="9"/>
    </row>
    <row r="1370" spans="13:13" hidden="1" x14ac:dyDescent="0.2">
      <c r="M1370" s="9"/>
    </row>
    <row r="1371" spans="13:13" hidden="1" x14ac:dyDescent="0.2">
      <c r="M1371" s="9"/>
    </row>
    <row r="1372" spans="13:13" hidden="1" x14ac:dyDescent="0.2">
      <c r="M1372" s="9"/>
    </row>
    <row r="1373" spans="13:13" hidden="1" x14ac:dyDescent="0.2">
      <c r="M1373" s="9"/>
    </row>
    <row r="1374" spans="13:13" hidden="1" x14ac:dyDescent="0.2">
      <c r="M1374" s="9"/>
    </row>
    <row r="1375" spans="13:13" hidden="1" x14ac:dyDescent="0.2">
      <c r="M1375" s="9"/>
    </row>
    <row r="1376" spans="13:13" hidden="1" x14ac:dyDescent="0.2">
      <c r="M1376" s="9"/>
    </row>
    <row r="1377" spans="13:13" hidden="1" x14ac:dyDescent="0.2">
      <c r="M1377" s="9"/>
    </row>
    <row r="1378" spans="13:13" hidden="1" x14ac:dyDescent="0.2">
      <c r="M1378" s="9"/>
    </row>
    <row r="1379" spans="13:13" hidden="1" x14ac:dyDescent="0.2">
      <c r="M1379" s="9"/>
    </row>
    <row r="1380" spans="13:13" hidden="1" x14ac:dyDescent="0.2">
      <c r="M1380" s="9"/>
    </row>
    <row r="1381" spans="13:13" hidden="1" x14ac:dyDescent="0.2">
      <c r="M1381" s="9"/>
    </row>
    <row r="1382" spans="13:13" hidden="1" x14ac:dyDescent="0.2">
      <c r="M1382" s="9"/>
    </row>
    <row r="1383" spans="13:13" hidden="1" x14ac:dyDescent="0.2">
      <c r="M1383" s="9"/>
    </row>
    <row r="1384" spans="13:13" hidden="1" x14ac:dyDescent="0.2">
      <c r="M1384" s="9"/>
    </row>
    <row r="1385" spans="13:13" hidden="1" x14ac:dyDescent="0.2">
      <c r="M1385" s="9"/>
    </row>
    <row r="1386" spans="13:13" hidden="1" x14ac:dyDescent="0.2">
      <c r="M1386" s="9"/>
    </row>
    <row r="1387" spans="13:13" hidden="1" x14ac:dyDescent="0.2">
      <c r="M1387" s="9"/>
    </row>
    <row r="1388" spans="13:13" hidden="1" x14ac:dyDescent="0.2">
      <c r="M1388" s="9"/>
    </row>
    <row r="1389" spans="13:13" hidden="1" x14ac:dyDescent="0.2">
      <c r="M1389" s="9"/>
    </row>
    <row r="1390" spans="13:13" hidden="1" x14ac:dyDescent="0.2">
      <c r="M1390" s="9"/>
    </row>
    <row r="1391" spans="13:13" hidden="1" x14ac:dyDescent="0.2">
      <c r="M1391" s="9"/>
    </row>
    <row r="1392" spans="13:13" hidden="1" x14ac:dyDescent="0.2">
      <c r="M1392" s="9"/>
    </row>
    <row r="1393" spans="13:13" hidden="1" x14ac:dyDescent="0.2">
      <c r="M1393" s="9"/>
    </row>
    <row r="1394" spans="13:13" hidden="1" x14ac:dyDescent="0.2">
      <c r="M1394" s="9"/>
    </row>
    <row r="1395" spans="13:13" hidden="1" x14ac:dyDescent="0.2">
      <c r="M1395" s="9"/>
    </row>
    <row r="1396" spans="13:13" hidden="1" x14ac:dyDescent="0.2">
      <c r="M1396" s="9"/>
    </row>
    <row r="1397" spans="13:13" hidden="1" x14ac:dyDescent="0.2">
      <c r="M1397" s="9"/>
    </row>
    <row r="1398" spans="13:13" hidden="1" x14ac:dyDescent="0.2">
      <c r="M1398" s="9"/>
    </row>
    <row r="1399" spans="13:13" hidden="1" x14ac:dyDescent="0.2">
      <c r="M1399" s="9"/>
    </row>
    <row r="1400" spans="13:13" hidden="1" x14ac:dyDescent="0.2">
      <c r="M1400" s="9"/>
    </row>
    <row r="1401" spans="13:13" hidden="1" x14ac:dyDescent="0.2">
      <c r="M1401" s="9"/>
    </row>
    <row r="1402" spans="13:13" hidden="1" x14ac:dyDescent="0.2">
      <c r="M1402" s="9"/>
    </row>
    <row r="1403" spans="13:13" hidden="1" x14ac:dyDescent="0.2">
      <c r="M1403" s="9"/>
    </row>
    <row r="1404" spans="13:13" hidden="1" x14ac:dyDescent="0.2">
      <c r="M1404" s="9"/>
    </row>
    <row r="1405" spans="13:13" hidden="1" x14ac:dyDescent="0.2">
      <c r="M1405" s="9"/>
    </row>
    <row r="1406" spans="13:13" hidden="1" x14ac:dyDescent="0.2">
      <c r="M1406" s="9"/>
    </row>
    <row r="1407" spans="13:13" hidden="1" x14ac:dyDescent="0.2">
      <c r="M1407" s="9"/>
    </row>
    <row r="1408" spans="13:13" hidden="1" x14ac:dyDescent="0.2">
      <c r="M1408" s="9"/>
    </row>
    <row r="1409" spans="13:13" hidden="1" x14ac:dyDescent="0.2">
      <c r="M1409" s="9"/>
    </row>
    <row r="1410" spans="13:13" hidden="1" x14ac:dyDescent="0.2">
      <c r="M1410" s="9"/>
    </row>
    <row r="1411" spans="13:13" hidden="1" x14ac:dyDescent="0.2">
      <c r="M1411" s="9"/>
    </row>
    <row r="1412" spans="13:13" hidden="1" x14ac:dyDescent="0.2">
      <c r="M1412" s="9"/>
    </row>
    <row r="1413" spans="13:13" hidden="1" x14ac:dyDescent="0.2">
      <c r="M1413" s="9"/>
    </row>
    <row r="1414" spans="13:13" hidden="1" x14ac:dyDescent="0.2">
      <c r="M1414" s="9"/>
    </row>
    <row r="1415" spans="13:13" hidden="1" x14ac:dyDescent="0.2">
      <c r="M1415" s="9"/>
    </row>
    <row r="1416" spans="13:13" hidden="1" x14ac:dyDescent="0.2">
      <c r="M1416" s="9"/>
    </row>
    <row r="1417" spans="13:13" hidden="1" x14ac:dyDescent="0.2">
      <c r="M1417" s="9"/>
    </row>
    <row r="1418" spans="13:13" hidden="1" x14ac:dyDescent="0.2">
      <c r="M1418" s="9"/>
    </row>
    <row r="1419" spans="13:13" hidden="1" x14ac:dyDescent="0.2">
      <c r="M1419" s="9"/>
    </row>
    <row r="1420" spans="13:13" hidden="1" x14ac:dyDescent="0.2">
      <c r="M1420" s="9"/>
    </row>
    <row r="1421" spans="13:13" hidden="1" x14ac:dyDescent="0.2">
      <c r="M1421" s="9"/>
    </row>
    <row r="1422" spans="13:13" hidden="1" x14ac:dyDescent="0.2">
      <c r="M1422" s="9"/>
    </row>
    <row r="1423" spans="13:13" hidden="1" x14ac:dyDescent="0.2">
      <c r="M1423" s="9"/>
    </row>
    <row r="1424" spans="13:13" hidden="1" x14ac:dyDescent="0.2">
      <c r="M1424" s="9"/>
    </row>
    <row r="1425" spans="13:13" hidden="1" x14ac:dyDescent="0.2">
      <c r="M1425" s="9"/>
    </row>
    <row r="1426" spans="13:13" hidden="1" x14ac:dyDescent="0.2">
      <c r="M1426" s="9"/>
    </row>
    <row r="1427" spans="13:13" hidden="1" x14ac:dyDescent="0.2">
      <c r="M1427" s="9"/>
    </row>
    <row r="1428" spans="13:13" hidden="1" x14ac:dyDescent="0.2">
      <c r="M1428" s="9"/>
    </row>
    <row r="1429" spans="13:13" hidden="1" x14ac:dyDescent="0.2">
      <c r="M1429" s="9"/>
    </row>
    <row r="1430" spans="13:13" hidden="1" x14ac:dyDescent="0.2">
      <c r="M1430" s="9"/>
    </row>
    <row r="1431" spans="13:13" hidden="1" x14ac:dyDescent="0.2">
      <c r="M1431" s="9"/>
    </row>
    <row r="1432" spans="13:13" hidden="1" x14ac:dyDescent="0.2">
      <c r="M1432" s="9"/>
    </row>
    <row r="1433" spans="13:13" hidden="1" x14ac:dyDescent="0.2">
      <c r="M1433" s="9"/>
    </row>
    <row r="1434" spans="13:13" hidden="1" x14ac:dyDescent="0.2">
      <c r="M1434" s="9"/>
    </row>
    <row r="1435" spans="13:13" hidden="1" x14ac:dyDescent="0.2">
      <c r="M1435" s="9"/>
    </row>
    <row r="1436" spans="13:13" hidden="1" x14ac:dyDescent="0.2">
      <c r="M1436" s="9"/>
    </row>
    <row r="1437" spans="13:13" hidden="1" x14ac:dyDescent="0.2">
      <c r="M1437" s="9"/>
    </row>
    <row r="1438" spans="13:13" hidden="1" x14ac:dyDescent="0.2">
      <c r="M1438" s="9"/>
    </row>
    <row r="1439" spans="13:13" hidden="1" x14ac:dyDescent="0.2">
      <c r="M1439" s="9"/>
    </row>
    <row r="1440" spans="13:13" hidden="1" x14ac:dyDescent="0.2">
      <c r="M1440" s="9"/>
    </row>
    <row r="1441" spans="13:13" hidden="1" x14ac:dyDescent="0.2">
      <c r="M1441" s="9"/>
    </row>
    <row r="1442" spans="13:13" hidden="1" x14ac:dyDescent="0.2">
      <c r="M1442" s="9"/>
    </row>
    <row r="1443" spans="13:13" hidden="1" x14ac:dyDescent="0.2">
      <c r="M1443" s="9"/>
    </row>
    <row r="1444" spans="13:13" hidden="1" x14ac:dyDescent="0.2">
      <c r="M1444" s="9"/>
    </row>
    <row r="1445" spans="13:13" hidden="1" x14ac:dyDescent="0.2">
      <c r="M1445" s="9"/>
    </row>
    <row r="1446" spans="13:13" hidden="1" x14ac:dyDescent="0.2">
      <c r="M1446" s="9"/>
    </row>
    <row r="1447" spans="13:13" hidden="1" x14ac:dyDescent="0.2">
      <c r="M1447" s="9"/>
    </row>
    <row r="1448" spans="13:13" hidden="1" x14ac:dyDescent="0.2">
      <c r="M1448" s="9"/>
    </row>
    <row r="1449" spans="13:13" hidden="1" x14ac:dyDescent="0.2">
      <c r="M1449" s="9"/>
    </row>
    <row r="1450" spans="13:13" hidden="1" x14ac:dyDescent="0.2">
      <c r="M1450" s="9"/>
    </row>
    <row r="1451" spans="13:13" hidden="1" x14ac:dyDescent="0.2">
      <c r="M1451" s="9"/>
    </row>
    <row r="1452" spans="13:13" hidden="1" x14ac:dyDescent="0.2">
      <c r="M1452" s="9"/>
    </row>
    <row r="1453" spans="13:13" hidden="1" x14ac:dyDescent="0.2">
      <c r="M1453" s="9"/>
    </row>
    <row r="1454" spans="13:13" hidden="1" x14ac:dyDescent="0.2">
      <c r="M1454" s="9"/>
    </row>
    <row r="1455" spans="13:13" hidden="1" x14ac:dyDescent="0.2">
      <c r="M1455" s="9"/>
    </row>
    <row r="1456" spans="13:13" hidden="1" x14ac:dyDescent="0.2">
      <c r="M1456" s="9"/>
    </row>
    <row r="1457" spans="13:13" hidden="1" x14ac:dyDescent="0.2">
      <c r="M1457" s="9"/>
    </row>
    <row r="1458" spans="13:13" hidden="1" x14ac:dyDescent="0.2">
      <c r="M1458" s="9"/>
    </row>
    <row r="1459" spans="13:13" hidden="1" x14ac:dyDescent="0.2">
      <c r="M1459" s="9"/>
    </row>
    <row r="1460" spans="13:13" hidden="1" x14ac:dyDescent="0.2">
      <c r="M1460" s="9"/>
    </row>
    <row r="1461" spans="13:13" hidden="1" x14ac:dyDescent="0.2">
      <c r="M1461" s="9"/>
    </row>
    <row r="1462" spans="13:13" hidden="1" x14ac:dyDescent="0.2">
      <c r="M1462" s="9"/>
    </row>
    <row r="1463" spans="13:13" hidden="1" x14ac:dyDescent="0.2">
      <c r="M1463" s="9"/>
    </row>
    <row r="1464" spans="13:13" hidden="1" x14ac:dyDescent="0.2">
      <c r="M1464" s="9"/>
    </row>
    <row r="1465" spans="13:13" hidden="1" x14ac:dyDescent="0.2">
      <c r="M1465" s="9"/>
    </row>
    <row r="1466" spans="13:13" hidden="1" x14ac:dyDescent="0.2">
      <c r="M1466" s="9"/>
    </row>
    <row r="1467" spans="13:13" hidden="1" x14ac:dyDescent="0.2">
      <c r="M1467" s="9"/>
    </row>
    <row r="1468" spans="13:13" hidden="1" x14ac:dyDescent="0.2">
      <c r="M1468" s="9"/>
    </row>
    <row r="1469" spans="13:13" hidden="1" x14ac:dyDescent="0.2">
      <c r="M1469" s="9"/>
    </row>
    <row r="1470" spans="13:13" hidden="1" x14ac:dyDescent="0.2">
      <c r="M1470" s="9"/>
    </row>
    <row r="1471" spans="13:13" hidden="1" x14ac:dyDescent="0.2">
      <c r="M1471" s="9"/>
    </row>
    <row r="1472" spans="13:13" hidden="1" x14ac:dyDescent="0.2">
      <c r="M1472" s="9"/>
    </row>
    <row r="1473" spans="13:13" hidden="1" x14ac:dyDescent="0.2">
      <c r="M1473" s="9"/>
    </row>
    <row r="1474" spans="13:13" hidden="1" x14ac:dyDescent="0.2">
      <c r="M1474" s="9"/>
    </row>
    <row r="1475" spans="13:13" hidden="1" x14ac:dyDescent="0.2">
      <c r="M1475" s="9"/>
    </row>
    <row r="1476" spans="13:13" hidden="1" x14ac:dyDescent="0.2">
      <c r="M1476" s="9"/>
    </row>
    <row r="1477" spans="13:13" hidden="1" x14ac:dyDescent="0.2">
      <c r="M1477" s="9"/>
    </row>
    <row r="1478" spans="13:13" hidden="1" x14ac:dyDescent="0.2">
      <c r="M1478" s="9"/>
    </row>
    <row r="1479" spans="13:13" hidden="1" x14ac:dyDescent="0.2">
      <c r="M1479" s="9"/>
    </row>
    <row r="1480" spans="13:13" hidden="1" x14ac:dyDescent="0.2">
      <c r="M1480" s="9"/>
    </row>
    <row r="1481" spans="13:13" hidden="1" x14ac:dyDescent="0.2">
      <c r="M1481" s="9"/>
    </row>
    <row r="1482" spans="13:13" hidden="1" x14ac:dyDescent="0.2">
      <c r="M1482" s="9"/>
    </row>
    <row r="1483" spans="13:13" hidden="1" x14ac:dyDescent="0.2">
      <c r="M1483" s="9"/>
    </row>
    <row r="1484" spans="13:13" hidden="1" x14ac:dyDescent="0.2">
      <c r="M1484" s="9"/>
    </row>
    <row r="1485" spans="13:13" hidden="1" x14ac:dyDescent="0.2">
      <c r="M1485" s="9"/>
    </row>
    <row r="1486" spans="13:13" hidden="1" x14ac:dyDescent="0.2">
      <c r="M1486" s="9"/>
    </row>
    <row r="1487" spans="13:13" hidden="1" x14ac:dyDescent="0.2">
      <c r="M1487" s="9"/>
    </row>
    <row r="1488" spans="13:13" hidden="1" x14ac:dyDescent="0.2">
      <c r="M1488" s="9"/>
    </row>
    <row r="1489" spans="13:13" hidden="1" x14ac:dyDescent="0.2">
      <c r="M1489" s="9"/>
    </row>
    <row r="1490" spans="13:13" hidden="1" x14ac:dyDescent="0.2">
      <c r="M1490" s="9"/>
    </row>
    <row r="1491" spans="13:13" hidden="1" x14ac:dyDescent="0.2">
      <c r="M1491" s="9"/>
    </row>
    <row r="1492" spans="13:13" hidden="1" x14ac:dyDescent="0.2">
      <c r="M1492" s="9"/>
    </row>
    <row r="1493" spans="13:13" hidden="1" x14ac:dyDescent="0.2">
      <c r="M1493" s="9"/>
    </row>
    <row r="1494" spans="13:13" hidden="1" x14ac:dyDescent="0.2">
      <c r="M1494" s="9"/>
    </row>
    <row r="1495" spans="13:13" hidden="1" x14ac:dyDescent="0.2">
      <c r="M1495" s="9"/>
    </row>
    <row r="1496" spans="13:13" hidden="1" x14ac:dyDescent="0.2">
      <c r="M1496" s="9"/>
    </row>
    <row r="1497" spans="13:13" hidden="1" x14ac:dyDescent="0.2">
      <c r="M1497" s="9"/>
    </row>
    <row r="1498" spans="13:13" hidden="1" x14ac:dyDescent="0.2">
      <c r="M1498" s="9"/>
    </row>
    <row r="1499" spans="13:13" hidden="1" x14ac:dyDescent="0.2">
      <c r="M1499" s="9"/>
    </row>
    <row r="1500" spans="13:13" hidden="1" x14ac:dyDescent="0.2">
      <c r="M1500" s="9"/>
    </row>
    <row r="1501" spans="13:13" hidden="1" x14ac:dyDescent="0.2">
      <c r="M1501" s="9"/>
    </row>
    <row r="1502" spans="13:13" hidden="1" x14ac:dyDescent="0.2">
      <c r="M1502" s="9"/>
    </row>
    <row r="1503" spans="13:13" hidden="1" x14ac:dyDescent="0.2">
      <c r="M1503" s="9"/>
    </row>
    <row r="1504" spans="13:13" hidden="1" x14ac:dyDescent="0.2">
      <c r="M1504" s="9"/>
    </row>
    <row r="1505" spans="13:13" hidden="1" x14ac:dyDescent="0.2">
      <c r="M1505" s="9"/>
    </row>
    <row r="1506" spans="13:13" hidden="1" x14ac:dyDescent="0.2">
      <c r="M1506" s="9"/>
    </row>
    <row r="1507" spans="13:13" hidden="1" x14ac:dyDescent="0.2">
      <c r="M1507" s="9"/>
    </row>
    <row r="1508" spans="13:13" hidden="1" x14ac:dyDescent="0.2">
      <c r="M1508" s="9"/>
    </row>
    <row r="1509" spans="13:13" hidden="1" x14ac:dyDescent="0.2">
      <c r="M1509" s="9"/>
    </row>
    <row r="1510" spans="13:13" hidden="1" x14ac:dyDescent="0.2">
      <c r="M1510" s="9"/>
    </row>
    <row r="1511" spans="13:13" hidden="1" x14ac:dyDescent="0.2">
      <c r="M1511" s="9"/>
    </row>
    <row r="1512" spans="13:13" hidden="1" x14ac:dyDescent="0.2">
      <c r="M1512" s="9"/>
    </row>
    <row r="1513" spans="13:13" hidden="1" x14ac:dyDescent="0.2">
      <c r="M1513" s="9"/>
    </row>
    <row r="1514" spans="13:13" hidden="1" x14ac:dyDescent="0.2">
      <c r="M1514" s="9"/>
    </row>
    <row r="1515" spans="13:13" hidden="1" x14ac:dyDescent="0.2">
      <c r="M1515" s="9"/>
    </row>
    <row r="1516" spans="13:13" hidden="1" x14ac:dyDescent="0.2">
      <c r="M1516" s="9"/>
    </row>
    <row r="1517" spans="13:13" hidden="1" x14ac:dyDescent="0.2">
      <c r="M1517" s="9"/>
    </row>
    <row r="1518" spans="13:13" hidden="1" x14ac:dyDescent="0.2">
      <c r="M1518" s="9"/>
    </row>
    <row r="1519" spans="13:13" hidden="1" x14ac:dyDescent="0.2">
      <c r="M1519" s="9"/>
    </row>
    <row r="1520" spans="13:13" hidden="1" x14ac:dyDescent="0.2">
      <c r="M1520" s="9"/>
    </row>
    <row r="1521" spans="13:13" hidden="1" x14ac:dyDescent="0.2">
      <c r="M1521" s="9"/>
    </row>
    <row r="1522" spans="13:13" hidden="1" x14ac:dyDescent="0.2">
      <c r="M1522" s="9"/>
    </row>
    <row r="1523" spans="13:13" hidden="1" x14ac:dyDescent="0.2">
      <c r="M1523" s="9"/>
    </row>
    <row r="1524" spans="13:13" hidden="1" x14ac:dyDescent="0.2">
      <c r="M1524" s="9"/>
    </row>
    <row r="1525" spans="13:13" hidden="1" x14ac:dyDescent="0.2">
      <c r="M1525" s="9"/>
    </row>
    <row r="1526" spans="13:13" hidden="1" x14ac:dyDescent="0.2">
      <c r="M1526" s="9"/>
    </row>
    <row r="1527" spans="13:13" hidden="1" x14ac:dyDescent="0.2">
      <c r="M1527" s="9"/>
    </row>
    <row r="1528" spans="13:13" hidden="1" x14ac:dyDescent="0.2">
      <c r="M1528" s="9"/>
    </row>
    <row r="1529" spans="13:13" hidden="1" x14ac:dyDescent="0.2">
      <c r="M1529" s="9"/>
    </row>
    <row r="1530" spans="13:13" hidden="1" x14ac:dyDescent="0.2">
      <c r="M1530" s="9"/>
    </row>
    <row r="1531" spans="13:13" hidden="1" x14ac:dyDescent="0.2">
      <c r="M1531" s="9"/>
    </row>
    <row r="1532" spans="13:13" hidden="1" x14ac:dyDescent="0.2">
      <c r="M1532" s="9"/>
    </row>
    <row r="1533" spans="13:13" hidden="1" x14ac:dyDescent="0.2">
      <c r="M1533" s="9"/>
    </row>
    <row r="1534" spans="13:13" hidden="1" x14ac:dyDescent="0.2">
      <c r="M1534" s="9"/>
    </row>
    <row r="1535" spans="13:13" hidden="1" x14ac:dyDescent="0.2">
      <c r="M1535" s="9"/>
    </row>
    <row r="1536" spans="13:13" hidden="1" x14ac:dyDescent="0.2">
      <c r="M1536" s="9"/>
    </row>
    <row r="1537" spans="13:13" hidden="1" x14ac:dyDescent="0.2">
      <c r="M1537" s="9"/>
    </row>
    <row r="1538" spans="13:13" hidden="1" x14ac:dyDescent="0.2">
      <c r="M1538" s="9"/>
    </row>
    <row r="1539" spans="13:13" hidden="1" x14ac:dyDescent="0.2">
      <c r="M1539" s="9"/>
    </row>
    <row r="1540" spans="13:13" hidden="1" x14ac:dyDescent="0.2">
      <c r="M1540" s="9"/>
    </row>
    <row r="1541" spans="13:13" hidden="1" x14ac:dyDescent="0.2">
      <c r="M1541" s="9"/>
    </row>
    <row r="1542" spans="13:13" hidden="1" x14ac:dyDescent="0.2">
      <c r="M1542" s="9"/>
    </row>
    <row r="1543" spans="13:13" hidden="1" x14ac:dyDescent="0.2">
      <c r="M1543" s="9"/>
    </row>
    <row r="1544" spans="13:13" hidden="1" x14ac:dyDescent="0.2">
      <c r="M1544" s="9"/>
    </row>
    <row r="1545" spans="13:13" hidden="1" x14ac:dyDescent="0.2">
      <c r="M1545" s="9"/>
    </row>
    <row r="1546" spans="13:13" hidden="1" x14ac:dyDescent="0.2">
      <c r="M1546" s="9"/>
    </row>
    <row r="1547" spans="13:13" hidden="1" x14ac:dyDescent="0.2">
      <c r="M1547" s="9"/>
    </row>
    <row r="1548" spans="13:13" hidden="1" x14ac:dyDescent="0.2">
      <c r="M1548" s="9"/>
    </row>
    <row r="1549" spans="13:13" hidden="1" x14ac:dyDescent="0.2">
      <c r="M1549" s="9"/>
    </row>
    <row r="1550" spans="13:13" hidden="1" x14ac:dyDescent="0.2">
      <c r="M1550" s="9"/>
    </row>
    <row r="1551" spans="13:13" hidden="1" x14ac:dyDescent="0.2">
      <c r="M1551" s="9"/>
    </row>
    <row r="1552" spans="13:13" hidden="1" x14ac:dyDescent="0.2">
      <c r="M1552" s="9"/>
    </row>
    <row r="1553" spans="13:13" hidden="1" x14ac:dyDescent="0.2">
      <c r="M1553" s="9"/>
    </row>
    <row r="1554" spans="13:13" hidden="1" x14ac:dyDescent="0.2">
      <c r="M1554" s="9"/>
    </row>
    <row r="1555" spans="13:13" hidden="1" x14ac:dyDescent="0.2">
      <c r="M1555" s="9"/>
    </row>
    <row r="1556" spans="13:13" hidden="1" x14ac:dyDescent="0.2">
      <c r="M1556" s="9"/>
    </row>
    <row r="1557" spans="13:13" hidden="1" x14ac:dyDescent="0.2">
      <c r="M1557" s="9"/>
    </row>
    <row r="1558" spans="13:13" hidden="1" x14ac:dyDescent="0.2">
      <c r="M1558" s="9"/>
    </row>
    <row r="1559" spans="13:13" hidden="1" x14ac:dyDescent="0.2">
      <c r="M1559" s="9"/>
    </row>
    <row r="1560" spans="13:13" hidden="1" x14ac:dyDescent="0.2">
      <c r="M1560" s="9"/>
    </row>
    <row r="1561" spans="13:13" hidden="1" x14ac:dyDescent="0.2">
      <c r="M1561" s="9"/>
    </row>
    <row r="1562" spans="13:13" hidden="1" x14ac:dyDescent="0.2">
      <c r="M1562" s="9"/>
    </row>
    <row r="1563" spans="13:13" hidden="1" x14ac:dyDescent="0.2">
      <c r="M1563" s="9"/>
    </row>
    <row r="1564" spans="13:13" hidden="1" x14ac:dyDescent="0.2">
      <c r="M1564" s="9"/>
    </row>
    <row r="1565" spans="13:13" hidden="1" x14ac:dyDescent="0.2">
      <c r="M1565" s="9"/>
    </row>
    <row r="1566" spans="13:13" hidden="1" x14ac:dyDescent="0.2">
      <c r="M1566" s="9"/>
    </row>
    <row r="1567" spans="13:13" hidden="1" x14ac:dyDescent="0.2">
      <c r="M1567" s="9"/>
    </row>
    <row r="1568" spans="13:13" hidden="1" x14ac:dyDescent="0.2">
      <c r="M1568" s="9"/>
    </row>
    <row r="1569" spans="13:13" hidden="1" x14ac:dyDescent="0.2">
      <c r="M1569" s="9"/>
    </row>
    <row r="1570" spans="13:13" hidden="1" x14ac:dyDescent="0.2">
      <c r="M1570" s="9"/>
    </row>
    <row r="1571" spans="13:13" hidden="1" x14ac:dyDescent="0.2">
      <c r="M1571" s="9"/>
    </row>
    <row r="1572" spans="13:13" hidden="1" x14ac:dyDescent="0.2">
      <c r="M1572" s="9"/>
    </row>
    <row r="1573" spans="13:13" hidden="1" x14ac:dyDescent="0.2">
      <c r="M1573" s="9"/>
    </row>
    <row r="1574" spans="13:13" hidden="1" x14ac:dyDescent="0.2">
      <c r="M1574" s="9"/>
    </row>
    <row r="1575" spans="13:13" hidden="1" x14ac:dyDescent="0.2">
      <c r="M1575" s="9"/>
    </row>
    <row r="1576" spans="13:13" hidden="1" x14ac:dyDescent="0.2">
      <c r="M1576" s="9"/>
    </row>
    <row r="1577" spans="13:13" hidden="1" x14ac:dyDescent="0.2">
      <c r="M1577" s="9"/>
    </row>
    <row r="1578" spans="13:13" hidden="1" x14ac:dyDescent="0.2">
      <c r="M1578" s="9"/>
    </row>
    <row r="1579" spans="13:13" hidden="1" x14ac:dyDescent="0.2">
      <c r="M1579" s="9"/>
    </row>
    <row r="1580" spans="13:13" hidden="1" x14ac:dyDescent="0.2">
      <c r="M1580" s="9"/>
    </row>
    <row r="1581" spans="13:13" hidden="1" x14ac:dyDescent="0.2">
      <c r="M1581" s="9"/>
    </row>
    <row r="1582" spans="13:13" hidden="1" x14ac:dyDescent="0.2">
      <c r="M1582" s="9"/>
    </row>
    <row r="1583" spans="13:13" hidden="1" x14ac:dyDescent="0.2">
      <c r="M1583" s="9"/>
    </row>
    <row r="1584" spans="13:13" hidden="1" x14ac:dyDescent="0.2">
      <c r="M1584" s="9"/>
    </row>
    <row r="1585" spans="13:13" hidden="1" x14ac:dyDescent="0.2">
      <c r="M1585" s="9"/>
    </row>
    <row r="1586" spans="13:13" hidden="1" x14ac:dyDescent="0.2">
      <c r="M1586" s="9"/>
    </row>
    <row r="1587" spans="13:13" hidden="1" x14ac:dyDescent="0.2">
      <c r="M1587" s="9"/>
    </row>
    <row r="1588" spans="13:13" hidden="1" x14ac:dyDescent="0.2">
      <c r="M1588" s="9"/>
    </row>
    <row r="1589" spans="13:13" hidden="1" x14ac:dyDescent="0.2">
      <c r="M1589" s="9"/>
    </row>
    <row r="1590" spans="13:13" hidden="1" x14ac:dyDescent="0.2">
      <c r="M1590" s="9"/>
    </row>
    <row r="1591" spans="13:13" hidden="1" x14ac:dyDescent="0.2">
      <c r="M1591" s="9"/>
    </row>
    <row r="1592" spans="13:13" hidden="1" x14ac:dyDescent="0.2">
      <c r="M1592" s="9"/>
    </row>
    <row r="1593" spans="13:13" hidden="1" x14ac:dyDescent="0.2">
      <c r="M1593" s="9"/>
    </row>
    <row r="1594" spans="13:13" hidden="1" x14ac:dyDescent="0.2">
      <c r="M1594" s="9"/>
    </row>
    <row r="1595" spans="13:13" hidden="1" x14ac:dyDescent="0.2">
      <c r="M1595" s="9"/>
    </row>
    <row r="1596" spans="13:13" hidden="1" x14ac:dyDescent="0.2">
      <c r="M1596" s="9"/>
    </row>
    <row r="1597" spans="13:13" hidden="1" x14ac:dyDescent="0.2">
      <c r="M1597" s="9"/>
    </row>
    <row r="1598" spans="13:13" hidden="1" x14ac:dyDescent="0.2">
      <c r="M1598" s="9"/>
    </row>
    <row r="1599" spans="13:13" hidden="1" x14ac:dyDescent="0.2">
      <c r="M1599" s="9"/>
    </row>
    <row r="1600" spans="13:13" hidden="1" x14ac:dyDescent="0.2">
      <c r="M1600" s="9"/>
    </row>
    <row r="1601" spans="13:13" hidden="1" x14ac:dyDescent="0.2">
      <c r="M1601" s="9"/>
    </row>
    <row r="1602" spans="13:13" hidden="1" x14ac:dyDescent="0.2">
      <c r="M1602" s="9"/>
    </row>
    <row r="1603" spans="13:13" hidden="1" x14ac:dyDescent="0.2">
      <c r="M1603" s="9"/>
    </row>
    <row r="1604" spans="13:13" hidden="1" x14ac:dyDescent="0.2">
      <c r="M1604" s="9"/>
    </row>
    <row r="1605" spans="13:13" hidden="1" x14ac:dyDescent="0.2">
      <c r="M1605" s="9"/>
    </row>
    <row r="1606" spans="13:13" hidden="1" x14ac:dyDescent="0.2">
      <c r="M1606" s="9"/>
    </row>
    <row r="1607" spans="13:13" hidden="1" x14ac:dyDescent="0.2">
      <c r="M1607" s="9"/>
    </row>
    <row r="1608" spans="13:13" hidden="1" x14ac:dyDescent="0.2">
      <c r="M1608" s="9"/>
    </row>
    <row r="1609" spans="13:13" hidden="1" x14ac:dyDescent="0.2">
      <c r="M1609" s="9"/>
    </row>
    <row r="1610" spans="13:13" hidden="1" x14ac:dyDescent="0.2">
      <c r="M1610" s="9"/>
    </row>
    <row r="1611" spans="13:13" hidden="1" x14ac:dyDescent="0.2">
      <c r="M1611" s="9"/>
    </row>
    <row r="1612" spans="13:13" hidden="1" x14ac:dyDescent="0.2">
      <c r="M1612" s="9"/>
    </row>
    <row r="1613" spans="13:13" hidden="1" x14ac:dyDescent="0.2">
      <c r="M1613" s="9"/>
    </row>
    <row r="1614" spans="13:13" hidden="1" x14ac:dyDescent="0.2">
      <c r="M1614" s="9"/>
    </row>
    <row r="1615" spans="13:13" hidden="1" x14ac:dyDescent="0.2">
      <c r="M1615" s="9"/>
    </row>
    <row r="1616" spans="13:13" hidden="1" x14ac:dyDescent="0.2">
      <c r="M1616" s="9"/>
    </row>
    <row r="1617" spans="13:13" hidden="1" x14ac:dyDescent="0.2">
      <c r="M1617" s="9"/>
    </row>
    <row r="1618" spans="13:13" hidden="1" x14ac:dyDescent="0.2">
      <c r="M1618" s="9"/>
    </row>
    <row r="1619" spans="13:13" hidden="1" x14ac:dyDescent="0.2">
      <c r="M1619" s="9"/>
    </row>
    <row r="1620" spans="13:13" hidden="1" x14ac:dyDescent="0.2">
      <c r="M1620" s="9"/>
    </row>
    <row r="1621" spans="13:13" hidden="1" x14ac:dyDescent="0.2">
      <c r="M1621" s="9"/>
    </row>
    <row r="1622" spans="13:13" hidden="1" x14ac:dyDescent="0.2">
      <c r="M1622" s="9"/>
    </row>
    <row r="1623" spans="13:13" hidden="1" x14ac:dyDescent="0.2">
      <c r="M1623" s="9"/>
    </row>
    <row r="1624" spans="13:13" hidden="1" x14ac:dyDescent="0.2">
      <c r="M1624" s="9"/>
    </row>
    <row r="1625" spans="13:13" hidden="1" x14ac:dyDescent="0.2">
      <c r="M1625" s="9"/>
    </row>
    <row r="1626" spans="13:13" hidden="1" x14ac:dyDescent="0.2">
      <c r="M1626" s="9"/>
    </row>
    <row r="1627" spans="13:13" hidden="1" x14ac:dyDescent="0.2">
      <c r="M1627" s="9"/>
    </row>
    <row r="1628" spans="13:13" hidden="1" x14ac:dyDescent="0.2">
      <c r="M1628" s="9"/>
    </row>
    <row r="1629" spans="13:13" hidden="1" x14ac:dyDescent="0.2">
      <c r="M1629" s="9"/>
    </row>
    <row r="1630" spans="13:13" hidden="1" x14ac:dyDescent="0.2">
      <c r="M1630" s="9"/>
    </row>
    <row r="1631" spans="13:13" hidden="1" x14ac:dyDescent="0.2">
      <c r="M1631" s="9"/>
    </row>
    <row r="1632" spans="13:13" hidden="1" x14ac:dyDescent="0.2">
      <c r="M1632" s="9"/>
    </row>
    <row r="1633" spans="13:13" hidden="1" x14ac:dyDescent="0.2">
      <c r="M1633" s="9"/>
    </row>
    <row r="1634" spans="13:13" hidden="1" x14ac:dyDescent="0.2">
      <c r="M1634" s="9"/>
    </row>
    <row r="1635" spans="13:13" hidden="1" x14ac:dyDescent="0.2">
      <c r="M1635" s="9"/>
    </row>
    <row r="1636" spans="13:13" hidden="1" x14ac:dyDescent="0.2">
      <c r="M1636" s="9"/>
    </row>
    <row r="1637" spans="13:13" hidden="1" x14ac:dyDescent="0.2">
      <c r="M1637" s="9"/>
    </row>
    <row r="1638" spans="13:13" hidden="1" x14ac:dyDescent="0.2">
      <c r="M1638" s="9"/>
    </row>
    <row r="1639" spans="13:13" hidden="1" x14ac:dyDescent="0.2">
      <c r="M1639" s="9"/>
    </row>
    <row r="1640" spans="13:13" hidden="1" x14ac:dyDescent="0.2">
      <c r="M1640" s="9"/>
    </row>
    <row r="1641" spans="13:13" hidden="1" x14ac:dyDescent="0.2">
      <c r="M1641" s="9"/>
    </row>
    <row r="1642" spans="13:13" hidden="1" x14ac:dyDescent="0.2">
      <c r="M1642" s="9"/>
    </row>
    <row r="1643" spans="13:13" hidden="1" x14ac:dyDescent="0.2">
      <c r="M1643" s="9"/>
    </row>
    <row r="1644" spans="13:13" hidden="1" x14ac:dyDescent="0.2">
      <c r="M1644" s="9"/>
    </row>
    <row r="1645" spans="13:13" hidden="1" x14ac:dyDescent="0.2">
      <c r="M1645" s="9"/>
    </row>
    <row r="1646" spans="13:13" hidden="1" x14ac:dyDescent="0.2">
      <c r="M1646" s="9"/>
    </row>
    <row r="1647" spans="13:13" hidden="1" x14ac:dyDescent="0.2">
      <c r="M1647" s="9"/>
    </row>
    <row r="1648" spans="13:13" hidden="1" x14ac:dyDescent="0.2">
      <c r="M1648" s="9"/>
    </row>
    <row r="1649" spans="13:13" hidden="1" x14ac:dyDescent="0.2">
      <c r="M1649" s="9"/>
    </row>
    <row r="1650" spans="13:13" hidden="1" x14ac:dyDescent="0.2">
      <c r="M1650" s="9"/>
    </row>
    <row r="1651" spans="13:13" hidden="1" x14ac:dyDescent="0.2">
      <c r="M1651" s="9"/>
    </row>
    <row r="1652" spans="13:13" hidden="1" x14ac:dyDescent="0.2">
      <c r="M1652" s="9"/>
    </row>
    <row r="1653" spans="13:13" hidden="1" x14ac:dyDescent="0.2">
      <c r="M1653" s="9"/>
    </row>
    <row r="1654" spans="13:13" hidden="1" x14ac:dyDescent="0.2">
      <c r="M1654" s="9"/>
    </row>
    <row r="1655" spans="13:13" hidden="1" x14ac:dyDescent="0.2">
      <c r="M1655" s="9"/>
    </row>
    <row r="1656" spans="13:13" hidden="1" x14ac:dyDescent="0.2">
      <c r="M1656" s="9"/>
    </row>
    <row r="1657" spans="13:13" hidden="1" x14ac:dyDescent="0.2">
      <c r="M1657" s="9"/>
    </row>
    <row r="1658" spans="13:13" hidden="1" x14ac:dyDescent="0.2">
      <c r="M1658" s="9"/>
    </row>
    <row r="1659" spans="13:13" hidden="1" x14ac:dyDescent="0.2">
      <c r="M1659" s="9"/>
    </row>
    <row r="1660" spans="13:13" hidden="1" x14ac:dyDescent="0.2">
      <c r="M1660" s="9"/>
    </row>
    <row r="1661" spans="13:13" hidden="1" x14ac:dyDescent="0.2">
      <c r="M1661" s="9"/>
    </row>
    <row r="1662" spans="13:13" hidden="1" x14ac:dyDescent="0.2">
      <c r="M1662" s="9"/>
    </row>
    <row r="1663" spans="13:13" hidden="1" x14ac:dyDescent="0.2">
      <c r="M1663" s="9"/>
    </row>
    <row r="1664" spans="13:13" hidden="1" x14ac:dyDescent="0.2">
      <c r="M1664" s="9"/>
    </row>
    <row r="1665" spans="13:13" hidden="1" x14ac:dyDescent="0.2">
      <c r="M1665" s="9"/>
    </row>
    <row r="1666" spans="13:13" hidden="1" x14ac:dyDescent="0.2">
      <c r="M1666" s="9"/>
    </row>
    <row r="1667" spans="13:13" hidden="1" x14ac:dyDescent="0.2">
      <c r="M1667" s="9"/>
    </row>
    <row r="1668" spans="13:13" hidden="1" x14ac:dyDescent="0.2">
      <c r="M1668" s="9"/>
    </row>
    <row r="1669" spans="13:13" hidden="1" x14ac:dyDescent="0.2">
      <c r="M1669" s="9"/>
    </row>
    <row r="1670" spans="13:13" hidden="1" x14ac:dyDescent="0.2">
      <c r="M1670" s="9"/>
    </row>
    <row r="1671" spans="13:13" hidden="1" x14ac:dyDescent="0.2">
      <c r="M1671" s="9"/>
    </row>
    <row r="1672" spans="13:13" hidden="1" x14ac:dyDescent="0.2">
      <c r="M1672" s="9"/>
    </row>
    <row r="1673" spans="13:13" hidden="1" x14ac:dyDescent="0.2">
      <c r="M1673" s="9"/>
    </row>
    <row r="1674" spans="13:13" hidden="1" x14ac:dyDescent="0.2">
      <c r="M1674" s="9"/>
    </row>
    <row r="1675" spans="13:13" hidden="1" x14ac:dyDescent="0.2">
      <c r="M1675" s="9"/>
    </row>
    <row r="1676" spans="13:13" hidden="1" x14ac:dyDescent="0.2">
      <c r="M1676" s="9"/>
    </row>
    <row r="1677" spans="13:13" hidden="1" x14ac:dyDescent="0.2">
      <c r="M1677" s="9"/>
    </row>
    <row r="1678" spans="13:13" hidden="1" x14ac:dyDescent="0.2">
      <c r="M1678" s="9"/>
    </row>
    <row r="1679" spans="13:13" hidden="1" x14ac:dyDescent="0.2">
      <c r="M1679" s="9"/>
    </row>
    <row r="1680" spans="13:13" hidden="1" x14ac:dyDescent="0.2">
      <c r="M1680" s="9"/>
    </row>
    <row r="1681" spans="13:13" hidden="1" x14ac:dyDescent="0.2">
      <c r="M1681" s="9"/>
    </row>
    <row r="1682" spans="13:13" hidden="1" x14ac:dyDescent="0.2">
      <c r="M1682" s="9"/>
    </row>
    <row r="1683" spans="13:13" hidden="1" x14ac:dyDescent="0.2">
      <c r="M1683" s="9"/>
    </row>
    <row r="1684" spans="13:13" hidden="1" x14ac:dyDescent="0.2">
      <c r="M1684" s="9"/>
    </row>
    <row r="1685" spans="13:13" hidden="1" x14ac:dyDescent="0.2">
      <c r="M1685" s="9"/>
    </row>
    <row r="1686" spans="13:13" hidden="1" x14ac:dyDescent="0.2">
      <c r="M1686" s="9"/>
    </row>
    <row r="1687" spans="13:13" hidden="1" x14ac:dyDescent="0.2">
      <c r="M1687" s="9"/>
    </row>
    <row r="1688" spans="13:13" hidden="1" x14ac:dyDescent="0.2">
      <c r="M1688" s="9"/>
    </row>
    <row r="1689" spans="13:13" hidden="1" x14ac:dyDescent="0.2">
      <c r="M1689" s="9"/>
    </row>
    <row r="1690" spans="13:13" hidden="1" x14ac:dyDescent="0.2">
      <c r="M1690" s="9"/>
    </row>
    <row r="1691" spans="13:13" hidden="1" x14ac:dyDescent="0.2">
      <c r="M1691" s="9"/>
    </row>
    <row r="1692" spans="13:13" hidden="1" x14ac:dyDescent="0.2">
      <c r="M1692" s="9"/>
    </row>
    <row r="1693" spans="13:13" hidden="1" x14ac:dyDescent="0.2">
      <c r="M1693" s="9"/>
    </row>
    <row r="1694" spans="13:13" hidden="1" x14ac:dyDescent="0.2">
      <c r="M1694" s="9"/>
    </row>
    <row r="1695" spans="13:13" hidden="1" x14ac:dyDescent="0.2">
      <c r="M1695" s="9"/>
    </row>
    <row r="1696" spans="13:13" hidden="1" x14ac:dyDescent="0.2">
      <c r="M1696" s="9"/>
    </row>
    <row r="1697" spans="13:13" hidden="1" x14ac:dyDescent="0.2">
      <c r="M1697" s="9"/>
    </row>
    <row r="1698" spans="13:13" hidden="1" x14ac:dyDescent="0.2">
      <c r="M1698" s="9"/>
    </row>
    <row r="1699" spans="13:13" hidden="1" x14ac:dyDescent="0.2">
      <c r="M1699" s="9"/>
    </row>
    <row r="1700" spans="13:13" hidden="1" x14ac:dyDescent="0.2">
      <c r="M1700" s="9"/>
    </row>
    <row r="1701" spans="13:13" hidden="1" x14ac:dyDescent="0.2">
      <c r="M1701" s="9"/>
    </row>
    <row r="1702" spans="13:13" hidden="1" x14ac:dyDescent="0.2">
      <c r="M1702" s="9"/>
    </row>
    <row r="1703" spans="13:13" hidden="1" x14ac:dyDescent="0.2">
      <c r="M1703" s="9"/>
    </row>
    <row r="1704" spans="13:13" hidden="1" x14ac:dyDescent="0.2">
      <c r="M1704" s="9"/>
    </row>
    <row r="1705" spans="13:13" hidden="1" x14ac:dyDescent="0.2">
      <c r="M1705" s="9"/>
    </row>
    <row r="1706" spans="13:13" hidden="1" x14ac:dyDescent="0.2">
      <c r="M1706" s="9"/>
    </row>
    <row r="1707" spans="13:13" hidden="1" x14ac:dyDescent="0.2">
      <c r="M1707" s="9"/>
    </row>
    <row r="1708" spans="13:13" hidden="1" x14ac:dyDescent="0.2">
      <c r="M1708" s="9"/>
    </row>
    <row r="1709" spans="13:13" hidden="1" x14ac:dyDescent="0.2">
      <c r="M1709" s="9"/>
    </row>
    <row r="1710" spans="13:13" hidden="1" x14ac:dyDescent="0.2">
      <c r="M1710" s="9"/>
    </row>
    <row r="1711" spans="13:13" hidden="1" x14ac:dyDescent="0.2">
      <c r="M1711" s="9"/>
    </row>
    <row r="1712" spans="13:13" hidden="1" x14ac:dyDescent="0.2">
      <c r="M1712" s="9"/>
    </row>
    <row r="1713" spans="13:13" hidden="1" x14ac:dyDescent="0.2">
      <c r="M1713" s="9"/>
    </row>
    <row r="1714" spans="13:13" hidden="1" x14ac:dyDescent="0.2">
      <c r="M1714" s="9"/>
    </row>
    <row r="1715" spans="13:13" hidden="1" x14ac:dyDescent="0.2">
      <c r="M1715" s="9"/>
    </row>
    <row r="1716" spans="13:13" hidden="1" x14ac:dyDescent="0.2">
      <c r="M1716" s="9"/>
    </row>
    <row r="1717" spans="13:13" hidden="1" x14ac:dyDescent="0.2">
      <c r="M1717" s="9"/>
    </row>
    <row r="1718" spans="13:13" hidden="1" x14ac:dyDescent="0.2">
      <c r="M1718" s="9"/>
    </row>
    <row r="1719" spans="13:13" hidden="1" x14ac:dyDescent="0.2">
      <c r="M1719" s="9"/>
    </row>
    <row r="1720" spans="13:13" hidden="1" x14ac:dyDescent="0.2">
      <c r="M1720" s="9"/>
    </row>
    <row r="1721" spans="13:13" hidden="1" x14ac:dyDescent="0.2">
      <c r="M1721" s="9"/>
    </row>
    <row r="1722" spans="13:13" hidden="1" x14ac:dyDescent="0.2">
      <c r="M1722" s="9"/>
    </row>
    <row r="1723" spans="13:13" hidden="1" x14ac:dyDescent="0.2">
      <c r="M1723" s="9"/>
    </row>
    <row r="1724" spans="13:13" hidden="1" x14ac:dyDescent="0.2">
      <c r="M1724" s="9"/>
    </row>
    <row r="1725" spans="13:13" hidden="1" x14ac:dyDescent="0.2">
      <c r="M1725" s="9"/>
    </row>
    <row r="1726" spans="13:13" hidden="1" x14ac:dyDescent="0.2">
      <c r="M1726" s="9"/>
    </row>
    <row r="1727" spans="13:13" hidden="1" x14ac:dyDescent="0.2">
      <c r="M1727" s="9"/>
    </row>
    <row r="1728" spans="13:13" hidden="1" x14ac:dyDescent="0.2">
      <c r="M1728" s="9"/>
    </row>
    <row r="1729" spans="13:13" hidden="1" x14ac:dyDescent="0.2">
      <c r="M1729" s="9"/>
    </row>
    <row r="1730" spans="13:13" hidden="1" x14ac:dyDescent="0.2">
      <c r="M1730" s="9"/>
    </row>
    <row r="1731" spans="13:13" hidden="1" x14ac:dyDescent="0.2">
      <c r="M1731" s="9"/>
    </row>
    <row r="1732" spans="13:13" hidden="1" x14ac:dyDescent="0.2">
      <c r="M1732" s="9"/>
    </row>
    <row r="1733" spans="13:13" hidden="1" x14ac:dyDescent="0.2">
      <c r="M1733" s="9"/>
    </row>
    <row r="1734" spans="13:13" hidden="1" x14ac:dyDescent="0.2">
      <c r="M1734" s="9"/>
    </row>
    <row r="1735" spans="13:13" hidden="1" x14ac:dyDescent="0.2">
      <c r="M1735" s="9"/>
    </row>
    <row r="1736" spans="13:13" hidden="1" x14ac:dyDescent="0.2">
      <c r="M1736" s="9"/>
    </row>
    <row r="1737" spans="13:13" hidden="1" x14ac:dyDescent="0.2">
      <c r="M1737" s="9"/>
    </row>
    <row r="1738" spans="13:13" hidden="1" x14ac:dyDescent="0.2">
      <c r="M1738" s="9"/>
    </row>
    <row r="1739" spans="13:13" hidden="1" x14ac:dyDescent="0.2">
      <c r="M1739" s="9"/>
    </row>
    <row r="1740" spans="13:13" hidden="1" x14ac:dyDescent="0.2">
      <c r="M1740" s="9"/>
    </row>
    <row r="1741" spans="13:13" hidden="1" x14ac:dyDescent="0.2">
      <c r="M1741" s="9"/>
    </row>
    <row r="1742" spans="13:13" hidden="1" x14ac:dyDescent="0.2">
      <c r="M1742" s="9"/>
    </row>
    <row r="1743" spans="13:13" hidden="1" x14ac:dyDescent="0.2">
      <c r="M1743" s="9"/>
    </row>
    <row r="1744" spans="13:13" hidden="1" x14ac:dyDescent="0.2">
      <c r="M1744" s="9"/>
    </row>
    <row r="1745" spans="13:13" hidden="1" x14ac:dyDescent="0.2">
      <c r="M1745" s="9"/>
    </row>
    <row r="1746" spans="13:13" hidden="1" x14ac:dyDescent="0.2">
      <c r="M1746" s="9"/>
    </row>
    <row r="1747" spans="13:13" hidden="1" x14ac:dyDescent="0.2">
      <c r="M1747" s="9"/>
    </row>
    <row r="1748" spans="13:13" hidden="1" x14ac:dyDescent="0.2">
      <c r="M1748" s="9"/>
    </row>
    <row r="1749" spans="13:13" hidden="1" x14ac:dyDescent="0.2">
      <c r="M1749" s="9"/>
    </row>
    <row r="1750" spans="13:13" hidden="1" x14ac:dyDescent="0.2">
      <c r="M1750" s="9"/>
    </row>
    <row r="1751" spans="13:13" hidden="1" x14ac:dyDescent="0.2">
      <c r="M1751" s="9"/>
    </row>
    <row r="1752" spans="13:13" hidden="1" x14ac:dyDescent="0.2">
      <c r="M1752" s="9"/>
    </row>
    <row r="1753" spans="13:13" hidden="1" x14ac:dyDescent="0.2">
      <c r="M1753" s="9"/>
    </row>
    <row r="1754" spans="13:13" hidden="1" x14ac:dyDescent="0.2">
      <c r="M1754" s="9"/>
    </row>
    <row r="1755" spans="13:13" hidden="1" x14ac:dyDescent="0.2">
      <c r="M1755" s="9"/>
    </row>
    <row r="1756" spans="13:13" hidden="1" x14ac:dyDescent="0.2">
      <c r="M1756" s="9"/>
    </row>
    <row r="1757" spans="13:13" hidden="1" x14ac:dyDescent="0.2">
      <c r="M1757" s="9"/>
    </row>
    <row r="1758" spans="13:13" hidden="1" x14ac:dyDescent="0.2">
      <c r="M1758" s="9"/>
    </row>
    <row r="1759" spans="13:13" hidden="1" x14ac:dyDescent="0.2">
      <c r="M1759" s="9"/>
    </row>
    <row r="1760" spans="13:13" hidden="1" x14ac:dyDescent="0.2">
      <c r="M1760" s="9"/>
    </row>
    <row r="1761" spans="13:13" hidden="1" x14ac:dyDescent="0.2">
      <c r="M1761" s="9"/>
    </row>
    <row r="1762" spans="13:13" hidden="1" x14ac:dyDescent="0.2">
      <c r="M1762" s="9"/>
    </row>
    <row r="1763" spans="13:13" hidden="1" x14ac:dyDescent="0.2">
      <c r="M1763" s="9"/>
    </row>
    <row r="1764" spans="13:13" hidden="1" x14ac:dyDescent="0.2">
      <c r="M1764" s="9"/>
    </row>
    <row r="1765" spans="13:13" hidden="1" x14ac:dyDescent="0.2">
      <c r="M1765" s="9"/>
    </row>
    <row r="1766" spans="13:13" hidden="1" x14ac:dyDescent="0.2">
      <c r="M1766" s="9"/>
    </row>
    <row r="1767" spans="13:13" hidden="1" x14ac:dyDescent="0.2">
      <c r="M1767" s="9"/>
    </row>
    <row r="1768" spans="13:13" hidden="1" x14ac:dyDescent="0.2">
      <c r="M1768" s="9"/>
    </row>
    <row r="1769" spans="13:13" hidden="1" x14ac:dyDescent="0.2">
      <c r="M1769" s="9"/>
    </row>
    <row r="1770" spans="13:13" hidden="1" x14ac:dyDescent="0.2">
      <c r="M1770" s="9"/>
    </row>
    <row r="1771" spans="13:13" hidden="1" x14ac:dyDescent="0.2">
      <c r="M1771" s="9"/>
    </row>
    <row r="1772" spans="13:13" hidden="1" x14ac:dyDescent="0.2">
      <c r="M1772" s="9"/>
    </row>
    <row r="1773" spans="13:13" hidden="1" x14ac:dyDescent="0.2">
      <c r="M1773" s="9"/>
    </row>
    <row r="1774" spans="13:13" hidden="1" x14ac:dyDescent="0.2">
      <c r="M1774" s="9"/>
    </row>
    <row r="1775" spans="13:13" hidden="1" x14ac:dyDescent="0.2">
      <c r="M1775" s="9"/>
    </row>
    <row r="1776" spans="13:13" hidden="1" x14ac:dyDescent="0.2">
      <c r="M1776" s="9"/>
    </row>
    <row r="1777" spans="13:13" hidden="1" x14ac:dyDescent="0.2">
      <c r="M1777" s="9"/>
    </row>
    <row r="1778" spans="13:13" hidden="1" x14ac:dyDescent="0.2">
      <c r="M1778" s="9"/>
    </row>
    <row r="1779" spans="13:13" hidden="1" x14ac:dyDescent="0.2">
      <c r="M1779" s="9"/>
    </row>
    <row r="1780" spans="13:13" hidden="1" x14ac:dyDescent="0.2">
      <c r="M1780" s="9"/>
    </row>
    <row r="1781" spans="13:13" hidden="1" x14ac:dyDescent="0.2">
      <c r="M1781" s="9"/>
    </row>
    <row r="1782" spans="13:13" hidden="1" x14ac:dyDescent="0.2">
      <c r="M1782" s="9"/>
    </row>
    <row r="1783" spans="13:13" hidden="1" x14ac:dyDescent="0.2">
      <c r="M1783" s="9"/>
    </row>
    <row r="1784" spans="13:13" hidden="1" x14ac:dyDescent="0.2">
      <c r="M1784" s="9"/>
    </row>
    <row r="1785" spans="13:13" hidden="1" x14ac:dyDescent="0.2">
      <c r="M1785" s="9"/>
    </row>
    <row r="1786" spans="13:13" hidden="1" x14ac:dyDescent="0.2">
      <c r="M1786" s="9"/>
    </row>
    <row r="1787" spans="13:13" hidden="1" x14ac:dyDescent="0.2">
      <c r="M1787" s="9"/>
    </row>
    <row r="1788" spans="13:13" hidden="1" x14ac:dyDescent="0.2">
      <c r="M1788" s="9"/>
    </row>
    <row r="1789" spans="13:13" hidden="1" x14ac:dyDescent="0.2">
      <c r="M1789" s="9"/>
    </row>
    <row r="1790" spans="13:13" hidden="1" x14ac:dyDescent="0.2">
      <c r="M1790" s="9"/>
    </row>
    <row r="1791" spans="13:13" hidden="1" x14ac:dyDescent="0.2">
      <c r="M1791" s="9"/>
    </row>
    <row r="1792" spans="13:13" hidden="1" x14ac:dyDescent="0.2">
      <c r="M1792" s="9"/>
    </row>
    <row r="1793" spans="13:13" hidden="1" x14ac:dyDescent="0.2">
      <c r="M1793" s="9"/>
    </row>
    <row r="1794" spans="13:13" hidden="1" x14ac:dyDescent="0.2">
      <c r="M1794" s="9"/>
    </row>
    <row r="1795" spans="13:13" hidden="1" x14ac:dyDescent="0.2">
      <c r="M1795" s="9"/>
    </row>
    <row r="1796" spans="13:13" hidden="1" x14ac:dyDescent="0.2">
      <c r="M1796" s="9"/>
    </row>
    <row r="1797" spans="13:13" hidden="1" x14ac:dyDescent="0.2">
      <c r="M1797" s="9"/>
    </row>
    <row r="1798" spans="13:13" hidden="1" x14ac:dyDescent="0.2">
      <c r="M1798" s="9"/>
    </row>
    <row r="1799" spans="13:13" hidden="1" x14ac:dyDescent="0.2">
      <c r="M1799" s="9"/>
    </row>
    <row r="1800" spans="13:13" hidden="1" x14ac:dyDescent="0.2">
      <c r="M1800" s="9"/>
    </row>
    <row r="1801" spans="13:13" hidden="1" x14ac:dyDescent="0.2">
      <c r="M1801" s="9"/>
    </row>
    <row r="1802" spans="13:13" hidden="1" x14ac:dyDescent="0.2">
      <c r="M1802" s="9"/>
    </row>
    <row r="1803" spans="13:13" hidden="1" x14ac:dyDescent="0.2">
      <c r="M1803" s="9"/>
    </row>
    <row r="1804" spans="13:13" hidden="1" x14ac:dyDescent="0.2">
      <c r="M1804" s="9"/>
    </row>
    <row r="1805" spans="13:13" hidden="1" x14ac:dyDescent="0.2">
      <c r="M1805" s="9"/>
    </row>
    <row r="1806" spans="13:13" hidden="1" x14ac:dyDescent="0.2">
      <c r="M1806" s="9"/>
    </row>
    <row r="1807" spans="13:13" hidden="1" x14ac:dyDescent="0.2">
      <c r="M1807" s="9"/>
    </row>
    <row r="1808" spans="13:13" hidden="1" x14ac:dyDescent="0.2">
      <c r="M1808" s="9"/>
    </row>
    <row r="1809" spans="13:13" hidden="1" x14ac:dyDescent="0.2">
      <c r="M1809" s="9"/>
    </row>
    <row r="1810" spans="13:13" hidden="1" x14ac:dyDescent="0.2">
      <c r="M1810" s="9"/>
    </row>
    <row r="1811" spans="13:13" hidden="1" x14ac:dyDescent="0.2">
      <c r="M1811" s="9"/>
    </row>
    <row r="1812" spans="13:13" hidden="1" x14ac:dyDescent="0.2">
      <c r="M1812" s="9"/>
    </row>
    <row r="1813" spans="13:13" hidden="1" x14ac:dyDescent="0.2">
      <c r="M1813" s="9"/>
    </row>
    <row r="1814" spans="13:13" hidden="1" x14ac:dyDescent="0.2">
      <c r="M1814" s="9"/>
    </row>
    <row r="1815" spans="13:13" hidden="1" x14ac:dyDescent="0.2">
      <c r="M1815" s="9"/>
    </row>
    <row r="1816" spans="13:13" hidden="1" x14ac:dyDescent="0.2">
      <c r="M1816" s="9"/>
    </row>
    <row r="1817" spans="13:13" hidden="1" x14ac:dyDescent="0.2">
      <c r="M1817" s="9"/>
    </row>
    <row r="1818" spans="13:13" hidden="1" x14ac:dyDescent="0.2">
      <c r="M1818" s="9"/>
    </row>
    <row r="1819" spans="13:13" hidden="1" x14ac:dyDescent="0.2">
      <c r="M1819" s="9"/>
    </row>
    <row r="1820" spans="13:13" hidden="1" x14ac:dyDescent="0.2">
      <c r="M1820" s="9"/>
    </row>
    <row r="1821" spans="13:13" hidden="1" x14ac:dyDescent="0.2">
      <c r="M1821" s="9"/>
    </row>
    <row r="1822" spans="13:13" hidden="1" x14ac:dyDescent="0.2">
      <c r="M1822" s="9"/>
    </row>
    <row r="1823" spans="13:13" hidden="1" x14ac:dyDescent="0.2">
      <c r="M1823" s="9"/>
    </row>
    <row r="1824" spans="13:13" hidden="1" x14ac:dyDescent="0.2">
      <c r="M1824" s="9"/>
    </row>
    <row r="1825" spans="13:13" hidden="1" x14ac:dyDescent="0.2">
      <c r="M1825" s="9"/>
    </row>
    <row r="1826" spans="13:13" hidden="1" x14ac:dyDescent="0.2">
      <c r="M1826" s="9"/>
    </row>
    <row r="1827" spans="13:13" hidden="1" x14ac:dyDescent="0.2">
      <c r="M1827" s="9"/>
    </row>
    <row r="1828" spans="13:13" hidden="1" x14ac:dyDescent="0.2">
      <c r="M1828" s="9"/>
    </row>
    <row r="1829" spans="13:13" hidden="1" x14ac:dyDescent="0.2">
      <c r="M1829" s="9"/>
    </row>
    <row r="1830" spans="13:13" hidden="1" x14ac:dyDescent="0.2">
      <c r="M1830" s="9"/>
    </row>
    <row r="1831" spans="13:13" hidden="1" x14ac:dyDescent="0.2">
      <c r="M1831" s="9"/>
    </row>
    <row r="1832" spans="13:13" hidden="1" x14ac:dyDescent="0.2">
      <c r="M1832" s="9"/>
    </row>
    <row r="1833" spans="13:13" hidden="1" x14ac:dyDescent="0.2">
      <c r="M1833" s="9"/>
    </row>
    <row r="1834" spans="13:13" hidden="1" x14ac:dyDescent="0.2">
      <c r="M1834" s="9"/>
    </row>
    <row r="1835" spans="13:13" hidden="1" x14ac:dyDescent="0.2">
      <c r="M1835" s="9"/>
    </row>
    <row r="1836" spans="13:13" hidden="1" x14ac:dyDescent="0.2">
      <c r="M1836" s="9"/>
    </row>
    <row r="1837" spans="13:13" hidden="1" x14ac:dyDescent="0.2">
      <c r="M1837" s="9"/>
    </row>
    <row r="1838" spans="13:13" hidden="1" x14ac:dyDescent="0.2">
      <c r="M1838" s="9"/>
    </row>
    <row r="1839" spans="13:13" hidden="1" x14ac:dyDescent="0.2">
      <c r="M1839" s="9"/>
    </row>
    <row r="1840" spans="13:13" hidden="1" x14ac:dyDescent="0.2">
      <c r="M1840" s="9"/>
    </row>
    <row r="1841" spans="13:13" hidden="1" x14ac:dyDescent="0.2">
      <c r="M1841" s="9"/>
    </row>
    <row r="1842" spans="13:13" hidden="1" x14ac:dyDescent="0.2">
      <c r="M1842" s="9"/>
    </row>
    <row r="1843" spans="13:13" hidden="1" x14ac:dyDescent="0.2">
      <c r="M1843" s="9"/>
    </row>
    <row r="1844" spans="13:13" hidden="1" x14ac:dyDescent="0.2">
      <c r="M1844" s="9"/>
    </row>
    <row r="1845" spans="13:13" hidden="1" x14ac:dyDescent="0.2">
      <c r="M1845" s="9"/>
    </row>
    <row r="1846" spans="13:13" hidden="1" x14ac:dyDescent="0.2">
      <c r="M1846" s="9"/>
    </row>
    <row r="1847" spans="13:13" hidden="1" x14ac:dyDescent="0.2">
      <c r="M1847" s="9"/>
    </row>
    <row r="1848" spans="13:13" hidden="1" x14ac:dyDescent="0.2">
      <c r="M1848" s="9"/>
    </row>
    <row r="1849" spans="13:13" hidden="1" x14ac:dyDescent="0.2">
      <c r="M1849" s="9"/>
    </row>
    <row r="1850" spans="13:13" hidden="1" x14ac:dyDescent="0.2">
      <c r="M1850" s="9"/>
    </row>
    <row r="1851" spans="13:13" hidden="1" x14ac:dyDescent="0.2">
      <c r="M1851" s="9"/>
    </row>
    <row r="1852" spans="13:13" hidden="1" x14ac:dyDescent="0.2">
      <c r="M1852" s="9"/>
    </row>
    <row r="1853" spans="13:13" hidden="1" x14ac:dyDescent="0.2">
      <c r="M1853" s="9"/>
    </row>
    <row r="1854" spans="13:13" hidden="1" x14ac:dyDescent="0.2">
      <c r="M1854" s="9"/>
    </row>
    <row r="1855" spans="13:13" hidden="1" x14ac:dyDescent="0.2">
      <c r="M1855" s="9"/>
    </row>
    <row r="1856" spans="13:13" hidden="1" x14ac:dyDescent="0.2">
      <c r="M1856" s="9"/>
    </row>
    <row r="1857" spans="13:13" hidden="1" x14ac:dyDescent="0.2">
      <c r="M1857" s="9"/>
    </row>
    <row r="1858" spans="13:13" hidden="1" x14ac:dyDescent="0.2">
      <c r="M1858" s="9"/>
    </row>
    <row r="1859" spans="13:13" hidden="1" x14ac:dyDescent="0.2">
      <c r="M1859" s="9"/>
    </row>
    <row r="1860" spans="13:13" hidden="1" x14ac:dyDescent="0.2">
      <c r="M1860" s="9"/>
    </row>
    <row r="1861" spans="13:13" hidden="1" x14ac:dyDescent="0.2">
      <c r="M1861" s="9"/>
    </row>
    <row r="1862" spans="13:13" hidden="1" x14ac:dyDescent="0.2">
      <c r="M1862" s="9"/>
    </row>
    <row r="1863" spans="13:13" hidden="1" x14ac:dyDescent="0.2">
      <c r="M1863" s="9"/>
    </row>
    <row r="1864" spans="13:13" hidden="1" x14ac:dyDescent="0.2">
      <c r="M1864" s="9"/>
    </row>
    <row r="1865" spans="13:13" hidden="1" x14ac:dyDescent="0.2">
      <c r="M1865" s="9"/>
    </row>
    <row r="1866" spans="13:13" hidden="1" x14ac:dyDescent="0.2">
      <c r="M1866" s="9"/>
    </row>
    <row r="1867" spans="13:13" hidden="1" x14ac:dyDescent="0.2">
      <c r="M1867" s="9"/>
    </row>
    <row r="1868" spans="13:13" hidden="1" x14ac:dyDescent="0.2">
      <c r="M1868" s="9"/>
    </row>
    <row r="1869" spans="13:13" hidden="1" x14ac:dyDescent="0.2">
      <c r="M1869" s="9"/>
    </row>
    <row r="1870" spans="13:13" hidden="1" x14ac:dyDescent="0.2">
      <c r="M1870" s="9"/>
    </row>
    <row r="1871" spans="13:13" hidden="1" x14ac:dyDescent="0.2">
      <c r="M1871" s="9"/>
    </row>
    <row r="1872" spans="13:13" hidden="1" x14ac:dyDescent="0.2">
      <c r="M1872" s="9"/>
    </row>
    <row r="1873" spans="13:13" hidden="1" x14ac:dyDescent="0.2">
      <c r="M1873" s="9"/>
    </row>
    <row r="1874" spans="13:13" hidden="1" x14ac:dyDescent="0.2">
      <c r="M1874" s="9"/>
    </row>
    <row r="1875" spans="13:13" hidden="1" x14ac:dyDescent="0.2">
      <c r="M1875" s="9"/>
    </row>
    <row r="1876" spans="13:13" hidden="1" x14ac:dyDescent="0.2">
      <c r="M1876" s="9"/>
    </row>
    <row r="1877" spans="13:13" hidden="1" x14ac:dyDescent="0.2">
      <c r="M1877" s="9"/>
    </row>
    <row r="1878" spans="13:13" hidden="1" x14ac:dyDescent="0.2">
      <c r="M1878" s="9"/>
    </row>
    <row r="1879" spans="13:13" hidden="1" x14ac:dyDescent="0.2">
      <c r="M1879" s="9"/>
    </row>
    <row r="1880" spans="13:13" hidden="1" x14ac:dyDescent="0.2">
      <c r="M1880" s="9"/>
    </row>
    <row r="1881" spans="13:13" hidden="1" x14ac:dyDescent="0.2">
      <c r="M1881" s="9"/>
    </row>
    <row r="1882" spans="13:13" hidden="1" x14ac:dyDescent="0.2">
      <c r="M1882" s="9"/>
    </row>
    <row r="1883" spans="13:13" hidden="1" x14ac:dyDescent="0.2">
      <c r="M1883" s="9"/>
    </row>
    <row r="1884" spans="13:13" hidden="1" x14ac:dyDescent="0.2">
      <c r="M1884" s="9"/>
    </row>
    <row r="1885" spans="13:13" hidden="1" x14ac:dyDescent="0.2">
      <c r="M1885" s="9"/>
    </row>
    <row r="1886" spans="13:13" hidden="1" x14ac:dyDescent="0.2">
      <c r="M1886" s="9"/>
    </row>
    <row r="1887" spans="13:13" hidden="1" x14ac:dyDescent="0.2">
      <c r="M1887" s="9"/>
    </row>
    <row r="1888" spans="13:13" hidden="1" x14ac:dyDescent="0.2">
      <c r="M1888" s="9"/>
    </row>
    <row r="1889" spans="13:13" hidden="1" x14ac:dyDescent="0.2">
      <c r="M1889" s="9"/>
    </row>
    <row r="1890" spans="13:13" hidden="1" x14ac:dyDescent="0.2">
      <c r="M1890" s="9"/>
    </row>
    <row r="1891" spans="13:13" hidden="1" x14ac:dyDescent="0.2">
      <c r="M1891" s="9"/>
    </row>
    <row r="1892" spans="13:13" hidden="1" x14ac:dyDescent="0.2">
      <c r="M1892" s="9"/>
    </row>
    <row r="1893" spans="13:13" hidden="1" x14ac:dyDescent="0.2">
      <c r="M1893" s="9"/>
    </row>
    <row r="1894" spans="13:13" hidden="1" x14ac:dyDescent="0.2">
      <c r="M1894" s="9"/>
    </row>
    <row r="1895" spans="13:13" hidden="1" x14ac:dyDescent="0.2">
      <c r="M1895" s="9"/>
    </row>
    <row r="1896" spans="13:13" hidden="1" x14ac:dyDescent="0.2">
      <c r="M1896" s="9"/>
    </row>
    <row r="1897" spans="13:13" hidden="1" x14ac:dyDescent="0.2">
      <c r="M1897" s="9"/>
    </row>
    <row r="1898" spans="13:13" hidden="1" x14ac:dyDescent="0.2">
      <c r="M1898" s="9"/>
    </row>
    <row r="1899" spans="13:13" hidden="1" x14ac:dyDescent="0.2">
      <c r="M1899" s="9"/>
    </row>
    <row r="1900" spans="13:13" hidden="1" x14ac:dyDescent="0.2">
      <c r="M1900" s="9"/>
    </row>
    <row r="1901" spans="13:13" hidden="1" x14ac:dyDescent="0.2">
      <c r="M1901" s="9"/>
    </row>
    <row r="1902" spans="13:13" hidden="1" x14ac:dyDescent="0.2">
      <c r="M1902" s="9"/>
    </row>
    <row r="1903" spans="13:13" hidden="1" x14ac:dyDescent="0.2">
      <c r="M1903" s="9"/>
    </row>
    <row r="1904" spans="13:13" hidden="1" x14ac:dyDescent="0.2">
      <c r="M1904" s="9"/>
    </row>
    <row r="1905" spans="13:13" hidden="1" x14ac:dyDescent="0.2">
      <c r="M1905" s="9"/>
    </row>
    <row r="1906" spans="13:13" hidden="1" x14ac:dyDescent="0.2">
      <c r="M1906" s="9"/>
    </row>
    <row r="1907" spans="13:13" hidden="1" x14ac:dyDescent="0.2">
      <c r="M1907" s="9"/>
    </row>
    <row r="1908" spans="13:13" hidden="1" x14ac:dyDescent="0.2">
      <c r="M1908" s="9"/>
    </row>
    <row r="1909" spans="13:13" hidden="1" x14ac:dyDescent="0.2">
      <c r="M1909" s="9"/>
    </row>
    <row r="1910" spans="13:13" hidden="1" x14ac:dyDescent="0.2">
      <c r="M1910" s="9"/>
    </row>
    <row r="1911" spans="13:13" hidden="1" x14ac:dyDescent="0.2">
      <c r="M1911" s="9"/>
    </row>
    <row r="1912" spans="13:13" hidden="1" x14ac:dyDescent="0.2">
      <c r="M1912" s="9"/>
    </row>
    <row r="1913" spans="13:13" hidden="1" x14ac:dyDescent="0.2">
      <c r="M1913" s="9"/>
    </row>
    <row r="1914" spans="13:13" hidden="1" x14ac:dyDescent="0.2">
      <c r="M1914" s="9"/>
    </row>
    <row r="1915" spans="13:13" hidden="1" x14ac:dyDescent="0.2">
      <c r="M1915" s="9"/>
    </row>
    <row r="1916" spans="13:13" hidden="1" x14ac:dyDescent="0.2">
      <c r="M1916" s="9"/>
    </row>
    <row r="1917" spans="13:13" hidden="1" x14ac:dyDescent="0.2">
      <c r="M1917" s="9"/>
    </row>
    <row r="1918" spans="13:13" hidden="1" x14ac:dyDescent="0.2">
      <c r="M1918" s="9"/>
    </row>
    <row r="1919" spans="13:13" hidden="1" x14ac:dyDescent="0.2">
      <c r="M1919" s="9"/>
    </row>
    <row r="1920" spans="13:13" hidden="1" x14ac:dyDescent="0.2">
      <c r="M1920" s="9"/>
    </row>
    <row r="1921" spans="13:13" hidden="1" x14ac:dyDescent="0.2">
      <c r="M1921" s="9"/>
    </row>
    <row r="1922" spans="13:13" hidden="1" x14ac:dyDescent="0.2">
      <c r="M1922" s="9"/>
    </row>
    <row r="1923" spans="13:13" hidden="1" x14ac:dyDescent="0.2">
      <c r="M1923" s="9"/>
    </row>
    <row r="1924" spans="13:13" hidden="1" x14ac:dyDescent="0.2">
      <c r="M1924" s="9"/>
    </row>
    <row r="1925" spans="13:13" hidden="1" x14ac:dyDescent="0.2">
      <c r="M1925" s="9"/>
    </row>
    <row r="1926" spans="13:13" hidden="1" x14ac:dyDescent="0.2">
      <c r="M1926" s="9"/>
    </row>
    <row r="1927" spans="13:13" hidden="1" x14ac:dyDescent="0.2">
      <c r="M1927" s="9"/>
    </row>
    <row r="1928" spans="13:13" hidden="1" x14ac:dyDescent="0.2">
      <c r="M1928" s="9"/>
    </row>
    <row r="1929" spans="13:13" hidden="1" x14ac:dyDescent="0.2">
      <c r="M1929" s="9"/>
    </row>
    <row r="1930" spans="13:13" hidden="1" x14ac:dyDescent="0.2">
      <c r="M1930" s="9"/>
    </row>
    <row r="1931" spans="13:13" hidden="1" x14ac:dyDescent="0.2">
      <c r="M1931" s="9"/>
    </row>
    <row r="1932" spans="13:13" hidden="1" x14ac:dyDescent="0.2">
      <c r="M1932" s="9"/>
    </row>
    <row r="1933" spans="13:13" hidden="1" x14ac:dyDescent="0.2">
      <c r="M1933" s="9"/>
    </row>
    <row r="1934" spans="13:13" hidden="1" x14ac:dyDescent="0.2">
      <c r="M1934" s="9"/>
    </row>
    <row r="1935" spans="13:13" hidden="1" x14ac:dyDescent="0.2">
      <c r="M1935" s="9"/>
    </row>
    <row r="1936" spans="13:13" hidden="1" x14ac:dyDescent="0.2">
      <c r="M1936" s="9"/>
    </row>
    <row r="1937" spans="13:13" hidden="1" x14ac:dyDescent="0.2">
      <c r="M1937" s="9"/>
    </row>
    <row r="1938" spans="13:13" hidden="1" x14ac:dyDescent="0.2">
      <c r="M1938" s="9"/>
    </row>
    <row r="1939" spans="13:13" hidden="1" x14ac:dyDescent="0.2">
      <c r="M1939" s="9"/>
    </row>
    <row r="1940" spans="13:13" hidden="1" x14ac:dyDescent="0.2">
      <c r="M1940" s="9"/>
    </row>
    <row r="1941" spans="13:13" hidden="1" x14ac:dyDescent="0.2">
      <c r="M1941" s="9"/>
    </row>
    <row r="1942" spans="13:13" hidden="1" x14ac:dyDescent="0.2">
      <c r="M1942" s="9"/>
    </row>
    <row r="1943" spans="13:13" hidden="1" x14ac:dyDescent="0.2">
      <c r="M1943" s="9"/>
    </row>
    <row r="1944" spans="13:13" hidden="1" x14ac:dyDescent="0.2">
      <c r="M1944" s="9"/>
    </row>
    <row r="1945" spans="13:13" hidden="1" x14ac:dyDescent="0.2">
      <c r="M1945" s="9"/>
    </row>
    <row r="1946" spans="13:13" hidden="1" x14ac:dyDescent="0.2">
      <c r="M1946" s="9"/>
    </row>
    <row r="1947" spans="13:13" hidden="1" x14ac:dyDescent="0.2">
      <c r="M1947" s="9"/>
    </row>
    <row r="1948" spans="13:13" hidden="1" x14ac:dyDescent="0.2">
      <c r="M1948" s="9"/>
    </row>
    <row r="1949" spans="13:13" hidden="1" x14ac:dyDescent="0.2">
      <c r="M1949" s="9"/>
    </row>
    <row r="1950" spans="13:13" hidden="1" x14ac:dyDescent="0.2">
      <c r="M1950" s="9"/>
    </row>
    <row r="1951" spans="13:13" hidden="1" x14ac:dyDescent="0.2">
      <c r="M1951" s="9"/>
    </row>
    <row r="1952" spans="13:13" hidden="1" x14ac:dyDescent="0.2">
      <c r="M1952" s="9"/>
    </row>
    <row r="1953" spans="13:13" hidden="1" x14ac:dyDescent="0.2">
      <c r="M1953" s="9"/>
    </row>
    <row r="1954" spans="13:13" hidden="1" x14ac:dyDescent="0.2">
      <c r="M1954" s="9"/>
    </row>
    <row r="1955" spans="13:13" hidden="1" x14ac:dyDescent="0.2">
      <c r="M1955" s="9"/>
    </row>
    <row r="1956" spans="13:13" hidden="1" x14ac:dyDescent="0.2">
      <c r="M1956" s="9"/>
    </row>
    <row r="1957" spans="13:13" hidden="1" x14ac:dyDescent="0.2">
      <c r="M1957" s="9"/>
    </row>
    <row r="1958" spans="13:13" hidden="1" x14ac:dyDescent="0.2">
      <c r="M1958" s="9"/>
    </row>
    <row r="1959" spans="13:13" hidden="1" x14ac:dyDescent="0.2">
      <c r="M1959" s="9"/>
    </row>
    <row r="1960" spans="13:13" hidden="1" x14ac:dyDescent="0.2">
      <c r="M1960" s="9"/>
    </row>
    <row r="1961" spans="13:13" hidden="1" x14ac:dyDescent="0.2">
      <c r="M1961" s="9"/>
    </row>
    <row r="1962" spans="13:13" hidden="1" x14ac:dyDescent="0.2">
      <c r="M1962" s="9"/>
    </row>
    <row r="1963" spans="13:13" hidden="1" x14ac:dyDescent="0.2">
      <c r="M1963" s="9"/>
    </row>
    <row r="1964" spans="13:13" hidden="1" x14ac:dyDescent="0.2">
      <c r="M1964" s="9"/>
    </row>
    <row r="1965" spans="13:13" hidden="1" x14ac:dyDescent="0.2">
      <c r="M1965" s="9"/>
    </row>
    <row r="1966" spans="13:13" hidden="1" x14ac:dyDescent="0.2">
      <c r="M1966" s="9"/>
    </row>
    <row r="1967" spans="13:13" hidden="1" x14ac:dyDescent="0.2">
      <c r="M1967" s="9"/>
    </row>
    <row r="1968" spans="13:13" hidden="1" x14ac:dyDescent="0.2">
      <c r="M1968" s="9"/>
    </row>
    <row r="1969" spans="13:13" hidden="1" x14ac:dyDescent="0.2">
      <c r="M1969" s="9"/>
    </row>
    <row r="1970" spans="13:13" hidden="1" x14ac:dyDescent="0.2">
      <c r="M1970" s="9"/>
    </row>
    <row r="1971" spans="13:13" hidden="1" x14ac:dyDescent="0.2">
      <c r="M1971" s="9"/>
    </row>
    <row r="1972" spans="13:13" hidden="1" x14ac:dyDescent="0.2">
      <c r="M1972" s="9"/>
    </row>
    <row r="1973" spans="13:13" hidden="1" x14ac:dyDescent="0.2">
      <c r="M1973" s="9"/>
    </row>
    <row r="1974" spans="13:13" hidden="1" x14ac:dyDescent="0.2">
      <c r="M1974" s="9"/>
    </row>
    <row r="1975" spans="13:13" hidden="1" x14ac:dyDescent="0.2">
      <c r="M1975" s="9"/>
    </row>
    <row r="1976" spans="13:13" hidden="1" x14ac:dyDescent="0.2">
      <c r="M1976" s="9"/>
    </row>
    <row r="1977" spans="13:13" hidden="1" x14ac:dyDescent="0.2">
      <c r="M1977" s="9"/>
    </row>
    <row r="1978" spans="13:13" hidden="1" x14ac:dyDescent="0.2">
      <c r="M1978" s="9"/>
    </row>
    <row r="1979" spans="13:13" hidden="1" x14ac:dyDescent="0.2">
      <c r="M1979" s="9"/>
    </row>
    <row r="1980" spans="13:13" hidden="1" x14ac:dyDescent="0.2">
      <c r="M1980" s="9"/>
    </row>
    <row r="1981" spans="13:13" hidden="1" x14ac:dyDescent="0.2">
      <c r="M1981" s="9"/>
    </row>
    <row r="1982" spans="13:13" hidden="1" x14ac:dyDescent="0.2">
      <c r="M1982" s="9"/>
    </row>
    <row r="1983" spans="13:13" hidden="1" x14ac:dyDescent="0.2">
      <c r="M1983" s="9"/>
    </row>
    <row r="1984" spans="13:13" hidden="1" x14ac:dyDescent="0.2">
      <c r="M1984" s="9"/>
    </row>
    <row r="1985" spans="13:13" hidden="1" x14ac:dyDescent="0.2">
      <c r="M1985" s="9"/>
    </row>
    <row r="1986" spans="13:13" hidden="1" x14ac:dyDescent="0.2">
      <c r="M1986" s="9"/>
    </row>
    <row r="1987" spans="13:13" hidden="1" x14ac:dyDescent="0.2">
      <c r="M1987" s="9"/>
    </row>
    <row r="1988" spans="13:13" hidden="1" x14ac:dyDescent="0.2">
      <c r="M1988" s="9"/>
    </row>
    <row r="1989" spans="13:13" hidden="1" x14ac:dyDescent="0.2">
      <c r="M1989" s="9"/>
    </row>
    <row r="1990" spans="13:13" hidden="1" x14ac:dyDescent="0.2">
      <c r="M1990" s="9"/>
    </row>
    <row r="1991" spans="13:13" hidden="1" x14ac:dyDescent="0.2">
      <c r="M1991" s="9"/>
    </row>
    <row r="1992" spans="13:13" hidden="1" x14ac:dyDescent="0.2">
      <c r="M1992" s="9"/>
    </row>
    <row r="1993" spans="13:13" hidden="1" x14ac:dyDescent="0.2">
      <c r="M1993" s="9"/>
    </row>
    <row r="1994" spans="13:13" hidden="1" x14ac:dyDescent="0.2">
      <c r="M1994" s="9"/>
    </row>
    <row r="1995" spans="13:13" hidden="1" x14ac:dyDescent="0.2">
      <c r="M1995" s="9"/>
    </row>
    <row r="1996" spans="13:13" hidden="1" x14ac:dyDescent="0.2">
      <c r="M1996" s="9"/>
    </row>
    <row r="1997" spans="13:13" hidden="1" x14ac:dyDescent="0.2">
      <c r="M1997" s="9"/>
    </row>
    <row r="1998" spans="13:13" hidden="1" x14ac:dyDescent="0.2">
      <c r="M1998" s="9"/>
    </row>
    <row r="1999" spans="13:13" hidden="1" x14ac:dyDescent="0.2">
      <c r="M1999" s="9"/>
    </row>
    <row r="2000" spans="13:13" hidden="1" x14ac:dyDescent="0.2">
      <c r="M2000" s="9"/>
    </row>
    <row r="2001" spans="13:13" hidden="1" x14ac:dyDescent="0.2">
      <c r="M2001" s="9"/>
    </row>
    <row r="2002" spans="13:13" hidden="1" x14ac:dyDescent="0.2">
      <c r="M2002" s="9"/>
    </row>
    <row r="2003" spans="13:13" hidden="1" x14ac:dyDescent="0.2">
      <c r="M2003" s="9"/>
    </row>
    <row r="2004" spans="13:13" hidden="1" x14ac:dyDescent="0.2">
      <c r="M2004" s="9"/>
    </row>
    <row r="2005" spans="13:13" hidden="1" x14ac:dyDescent="0.2">
      <c r="M2005" s="9"/>
    </row>
    <row r="2006" spans="13:13" hidden="1" x14ac:dyDescent="0.2">
      <c r="M2006" s="9"/>
    </row>
    <row r="2007" spans="13:13" hidden="1" x14ac:dyDescent="0.2">
      <c r="M2007" s="9"/>
    </row>
    <row r="2008" spans="13:13" hidden="1" x14ac:dyDescent="0.2">
      <c r="M2008" s="9"/>
    </row>
    <row r="2009" spans="13:13" hidden="1" x14ac:dyDescent="0.2">
      <c r="M2009" s="9"/>
    </row>
    <row r="2010" spans="13:13" hidden="1" x14ac:dyDescent="0.2">
      <c r="M2010" s="9"/>
    </row>
    <row r="2011" spans="13:13" hidden="1" x14ac:dyDescent="0.2">
      <c r="M2011" s="9"/>
    </row>
    <row r="2012" spans="13:13" hidden="1" x14ac:dyDescent="0.2">
      <c r="M2012" s="9"/>
    </row>
    <row r="2013" spans="13:13" hidden="1" x14ac:dyDescent="0.2">
      <c r="M2013" s="9"/>
    </row>
    <row r="2014" spans="13:13" hidden="1" x14ac:dyDescent="0.2">
      <c r="M2014" s="9"/>
    </row>
    <row r="2015" spans="13:13" hidden="1" x14ac:dyDescent="0.2">
      <c r="M2015" s="9"/>
    </row>
    <row r="2016" spans="13:13" hidden="1" x14ac:dyDescent="0.2">
      <c r="M2016" s="9"/>
    </row>
    <row r="2017" spans="13:13" hidden="1" x14ac:dyDescent="0.2">
      <c r="M2017" s="9"/>
    </row>
    <row r="2018" spans="13:13" hidden="1" x14ac:dyDescent="0.2">
      <c r="M2018" s="9"/>
    </row>
    <row r="2019" spans="13:13" hidden="1" x14ac:dyDescent="0.2">
      <c r="M2019" s="9"/>
    </row>
    <row r="2020" spans="13:13" hidden="1" x14ac:dyDescent="0.2">
      <c r="M2020" s="9"/>
    </row>
    <row r="2021" spans="13:13" hidden="1" x14ac:dyDescent="0.2">
      <c r="M2021" s="9"/>
    </row>
    <row r="2022" spans="13:13" hidden="1" x14ac:dyDescent="0.2">
      <c r="M2022" s="9"/>
    </row>
    <row r="2023" spans="13:13" hidden="1" x14ac:dyDescent="0.2">
      <c r="M2023" s="9"/>
    </row>
    <row r="2024" spans="13:13" hidden="1" x14ac:dyDescent="0.2">
      <c r="M2024" s="9"/>
    </row>
    <row r="2025" spans="13:13" hidden="1" x14ac:dyDescent="0.2">
      <c r="M2025" s="9"/>
    </row>
    <row r="2026" spans="13:13" hidden="1" x14ac:dyDescent="0.2">
      <c r="M2026" s="9"/>
    </row>
    <row r="2027" spans="13:13" hidden="1" x14ac:dyDescent="0.2">
      <c r="M2027" s="9"/>
    </row>
    <row r="2028" spans="13:13" hidden="1" x14ac:dyDescent="0.2">
      <c r="M2028" s="9"/>
    </row>
    <row r="2029" spans="13:13" hidden="1" x14ac:dyDescent="0.2">
      <c r="M2029" s="9"/>
    </row>
    <row r="2030" spans="13:13" hidden="1" x14ac:dyDescent="0.2">
      <c r="M2030" s="9"/>
    </row>
    <row r="2031" spans="13:13" hidden="1" x14ac:dyDescent="0.2">
      <c r="M2031" s="9"/>
    </row>
    <row r="2032" spans="13:13" hidden="1" x14ac:dyDescent="0.2">
      <c r="M2032" s="9"/>
    </row>
    <row r="2033" spans="13:13" hidden="1" x14ac:dyDescent="0.2">
      <c r="M2033" s="9"/>
    </row>
    <row r="2034" spans="13:13" hidden="1" x14ac:dyDescent="0.2">
      <c r="M2034" s="9"/>
    </row>
    <row r="2035" spans="13:13" hidden="1" x14ac:dyDescent="0.2">
      <c r="M2035" s="9"/>
    </row>
    <row r="2036" spans="13:13" hidden="1" x14ac:dyDescent="0.2">
      <c r="M2036" s="9"/>
    </row>
    <row r="2037" spans="13:13" hidden="1" x14ac:dyDescent="0.2">
      <c r="M2037" s="9"/>
    </row>
    <row r="2038" spans="13:13" hidden="1" x14ac:dyDescent="0.2">
      <c r="M2038" s="9"/>
    </row>
    <row r="2039" spans="13:13" hidden="1" x14ac:dyDescent="0.2">
      <c r="M2039" s="9"/>
    </row>
    <row r="2040" spans="13:13" hidden="1" x14ac:dyDescent="0.2">
      <c r="M2040" s="9"/>
    </row>
    <row r="2041" spans="13:13" hidden="1" x14ac:dyDescent="0.2">
      <c r="M2041" s="9"/>
    </row>
    <row r="2042" spans="13:13" hidden="1" x14ac:dyDescent="0.2">
      <c r="M2042" s="9"/>
    </row>
    <row r="2043" spans="13:13" hidden="1" x14ac:dyDescent="0.2">
      <c r="M2043" s="9"/>
    </row>
    <row r="2044" spans="13:13" hidden="1" x14ac:dyDescent="0.2">
      <c r="M2044" s="9"/>
    </row>
    <row r="2045" spans="13:13" hidden="1" x14ac:dyDescent="0.2">
      <c r="M2045" s="9"/>
    </row>
    <row r="2046" spans="13:13" hidden="1" x14ac:dyDescent="0.2">
      <c r="M2046" s="9"/>
    </row>
    <row r="2047" spans="13:13" hidden="1" x14ac:dyDescent="0.2">
      <c r="M2047" s="9"/>
    </row>
    <row r="2048" spans="13:13" hidden="1" x14ac:dyDescent="0.2">
      <c r="M2048" s="9"/>
    </row>
    <row r="2049" spans="13:13" hidden="1" x14ac:dyDescent="0.2">
      <c r="M2049" s="9"/>
    </row>
    <row r="2050" spans="13:13" hidden="1" x14ac:dyDescent="0.2">
      <c r="M2050" s="9"/>
    </row>
    <row r="2051" spans="13:13" hidden="1" x14ac:dyDescent="0.2">
      <c r="M2051" s="9"/>
    </row>
    <row r="2052" spans="13:13" hidden="1" x14ac:dyDescent="0.2">
      <c r="M2052" s="9"/>
    </row>
    <row r="2053" spans="13:13" hidden="1" x14ac:dyDescent="0.2">
      <c r="M2053" s="9"/>
    </row>
    <row r="2054" spans="13:13" hidden="1" x14ac:dyDescent="0.2">
      <c r="M2054" s="9"/>
    </row>
    <row r="2055" spans="13:13" hidden="1" x14ac:dyDescent="0.2">
      <c r="M2055" s="9"/>
    </row>
    <row r="2056" spans="13:13" hidden="1" x14ac:dyDescent="0.2">
      <c r="M2056" s="9"/>
    </row>
    <row r="2057" spans="13:13" hidden="1" x14ac:dyDescent="0.2">
      <c r="M2057" s="9"/>
    </row>
    <row r="2058" spans="13:13" hidden="1" x14ac:dyDescent="0.2">
      <c r="M2058" s="9"/>
    </row>
    <row r="2059" spans="13:13" hidden="1" x14ac:dyDescent="0.2">
      <c r="M2059" s="9"/>
    </row>
    <row r="2060" spans="13:13" hidden="1" x14ac:dyDescent="0.2">
      <c r="M2060" s="9"/>
    </row>
    <row r="2061" spans="13:13" hidden="1" x14ac:dyDescent="0.2">
      <c r="M2061" s="9"/>
    </row>
    <row r="2062" spans="13:13" hidden="1" x14ac:dyDescent="0.2">
      <c r="M2062" s="9"/>
    </row>
    <row r="2063" spans="13:13" hidden="1" x14ac:dyDescent="0.2">
      <c r="M2063" s="9"/>
    </row>
    <row r="2064" spans="13:13" hidden="1" x14ac:dyDescent="0.2">
      <c r="M2064" s="9"/>
    </row>
    <row r="2065" spans="13:13" hidden="1" x14ac:dyDescent="0.2">
      <c r="M2065" s="9"/>
    </row>
    <row r="2066" spans="13:13" hidden="1" x14ac:dyDescent="0.2">
      <c r="M2066" s="9"/>
    </row>
    <row r="2067" spans="13:13" hidden="1" x14ac:dyDescent="0.2">
      <c r="M2067" s="9"/>
    </row>
    <row r="2068" spans="13:13" hidden="1" x14ac:dyDescent="0.2">
      <c r="M2068" s="9"/>
    </row>
    <row r="2069" spans="13:13" hidden="1" x14ac:dyDescent="0.2">
      <c r="M2069" s="9"/>
    </row>
    <row r="2070" spans="13:13" hidden="1" x14ac:dyDescent="0.2">
      <c r="M2070" s="9"/>
    </row>
    <row r="2071" spans="13:13" hidden="1" x14ac:dyDescent="0.2">
      <c r="M2071" s="9"/>
    </row>
    <row r="2072" spans="13:13" hidden="1" x14ac:dyDescent="0.2">
      <c r="M2072" s="9"/>
    </row>
    <row r="2073" spans="13:13" hidden="1" x14ac:dyDescent="0.2">
      <c r="M2073" s="9"/>
    </row>
    <row r="2074" spans="13:13" hidden="1" x14ac:dyDescent="0.2">
      <c r="M2074" s="9"/>
    </row>
    <row r="2075" spans="13:13" hidden="1" x14ac:dyDescent="0.2">
      <c r="M2075" s="9"/>
    </row>
    <row r="2076" spans="13:13" hidden="1" x14ac:dyDescent="0.2">
      <c r="M2076" s="9"/>
    </row>
    <row r="2077" spans="13:13" hidden="1" x14ac:dyDescent="0.2">
      <c r="M2077" s="9"/>
    </row>
    <row r="2078" spans="13:13" hidden="1" x14ac:dyDescent="0.2">
      <c r="M2078" s="9"/>
    </row>
    <row r="2079" spans="13:13" hidden="1" x14ac:dyDescent="0.2">
      <c r="M2079" s="9"/>
    </row>
    <row r="2080" spans="13:13" hidden="1" x14ac:dyDescent="0.2">
      <c r="M2080" s="9"/>
    </row>
    <row r="2081" spans="13:13" hidden="1" x14ac:dyDescent="0.2">
      <c r="M2081" s="9"/>
    </row>
    <row r="2082" spans="13:13" hidden="1" x14ac:dyDescent="0.2">
      <c r="M2082" s="9"/>
    </row>
    <row r="2083" spans="13:13" hidden="1" x14ac:dyDescent="0.2">
      <c r="M2083" s="9"/>
    </row>
    <row r="2084" spans="13:13" hidden="1" x14ac:dyDescent="0.2">
      <c r="M2084" s="9"/>
    </row>
    <row r="2085" spans="13:13" hidden="1" x14ac:dyDescent="0.2">
      <c r="M2085" s="9"/>
    </row>
    <row r="2086" spans="13:13" hidden="1" x14ac:dyDescent="0.2">
      <c r="M2086" s="9"/>
    </row>
    <row r="2087" spans="13:13" hidden="1" x14ac:dyDescent="0.2">
      <c r="M2087" s="9"/>
    </row>
    <row r="2088" spans="13:13" hidden="1" x14ac:dyDescent="0.2">
      <c r="M2088" s="9"/>
    </row>
    <row r="2089" spans="13:13" hidden="1" x14ac:dyDescent="0.2">
      <c r="M2089" s="9"/>
    </row>
    <row r="2090" spans="13:13" hidden="1" x14ac:dyDescent="0.2">
      <c r="M2090" s="9"/>
    </row>
    <row r="2091" spans="13:13" hidden="1" x14ac:dyDescent="0.2">
      <c r="M2091" s="9"/>
    </row>
    <row r="2092" spans="13:13" hidden="1" x14ac:dyDescent="0.2">
      <c r="M2092" s="9"/>
    </row>
    <row r="2093" spans="13:13" hidden="1" x14ac:dyDescent="0.2">
      <c r="M2093" s="9"/>
    </row>
    <row r="2094" spans="13:13" hidden="1" x14ac:dyDescent="0.2">
      <c r="M2094" s="9"/>
    </row>
    <row r="2095" spans="13:13" hidden="1" x14ac:dyDescent="0.2">
      <c r="M2095" s="9"/>
    </row>
    <row r="2096" spans="13:13" hidden="1" x14ac:dyDescent="0.2">
      <c r="M2096" s="9"/>
    </row>
    <row r="2097" spans="13:13" hidden="1" x14ac:dyDescent="0.2">
      <c r="M2097" s="9"/>
    </row>
    <row r="2098" spans="13:13" hidden="1" x14ac:dyDescent="0.2">
      <c r="M2098" s="9"/>
    </row>
    <row r="2099" spans="13:13" hidden="1" x14ac:dyDescent="0.2">
      <c r="M2099" s="9"/>
    </row>
    <row r="2100" spans="13:13" hidden="1" x14ac:dyDescent="0.2">
      <c r="M2100" s="9"/>
    </row>
    <row r="2101" spans="13:13" hidden="1" x14ac:dyDescent="0.2">
      <c r="M2101" s="9"/>
    </row>
    <row r="2102" spans="13:13" hidden="1" x14ac:dyDescent="0.2">
      <c r="M2102" s="9"/>
    </row>
    <row r="2103" spans="13:13" hidden="1" x14ac:dyDescent="0.2">
      <c r="M2103" s="9"/>
    </row>
    <row r="2104" spans="13:13" hidden="1" x14ac:dyDescent="0.2">
      <c r="M2104" s="9"/>
    </row>
    <row r="2105" spans="13:13" hidden="1" x14ac:dyDescent="0.2">
      <c r="M2105" s="9"/>
    </row>
    <row r="2106" spans="13:13" hidden="1" x14ac:dyDescent="0.2">
      <c r="M2106" s="9"/>
    </row>
    <row r="2107" spans="13:13" hidden="1" x14ac:dyDescent="0.2">
      <c r="M2107" s="9"/>
    </row>
    <row r="2108" spans="13:13" hidden="1" x14ac:dyDescent="0.2">
      <c r="M2108" s="9"/>
    </row>
    <row r="2109" spans="13:13" hidden="1" x14ac:dyDescent="0.2">
      <c r="M2109" s="9"/>
    </row>
    <row r="2110" spans="13:13" hidden="1" x14ac:dyDescent="0.2">
      <c r="M2110" s="9"/>
    </row>
    <row r="2111" spans="13:13" hidden="1" x14ac:dyDescent="0.2">
      <c r="M2111" s="9"/>
    </row>
    <row r="2112" spans="13:13" hidden="1" x14ac:dyDescent="0.2">
      <c r="M2112" s="9"/>
    </row>
    <row r="2113" spans="13:13" hidden="1" x14ac:dyDescent="0.2">
      <c r="M2113" s="9"/>
    </row>
    <row r="2114" spans="13:13" hidden="1" x14ac:dyDescent="0.2">
      <c r="M2114" s="9"/>
    </row>
    <row r="2115" spans="13:13" hidden="1" x14ac:dyDescent="0.2">
      <c r="M2115" s="9"/>
    </row>
    <row r="2116" spans="13:13" hidden="1" x14ac:dyDescent="0.2">
      <c r="M2116" s="9"/>
    </row>
    <row r="2117" spans="13:13" hidden="1" x14ac:dyDescent="0.2">
      <c r="M2117" s="9"/>
    </row>
    <row r="2118" spans="13:13" hidden="1" x14ac:dyDescent="0.2">
      <c r="M2118" s="9"/>
    </row>
    <row r="2119" spans="13:13" hidden="1" x14ac:dyDescent="0.2">
      <c r="M2119" s="9"/>
    </row>
    <row r="2120" spans="13:13" hidden="1" x14ac:dyDescent="0.2">
      <c r="M2120" s="9"/>
    </row>
    <row r="2121" spans="13:13" hidden="1" x14ac:dyDescent="0.2">
      <c r="M2121" s="9"/>
    </row>
    <row r="2122" spans="13:13" hidden="1" x14ac:dyDescent="0.2">
      <c r="M2122" s="9"/>
    </row>
    <row r="2123" spans="13:13" hidden="1" x14ac:dyDescent="0.2">
      <c r="M2123" s="9"/>
    </row>
    <row r="2124" spans="13:13" hidden="1" x14ac:dyDescent="0.2">
      <c r="M2124" s="9"/>
    </row>
    <row r="2125" spans="13:13" hidden="1" x14ac:dyDescent="0.2">
      <c r="M2125" s="9"/>
    </row>
    <row r="2126" spans="13:13" hidden="1" x14ac:dyDescent="0.2">
      <c r="M2126" s="9"/>
    </row>
    <row r="2127" spans="13:13" hidden="1" x14ac:dyDescent="0.2">
      <c r="M2127" s="9"/>
    </row>
    <row r="2128" spans="13:13" hidden="1" x14ac:dyDescent="0.2">
      <c r="M2128" s="9"/>
    </row>
    <row r="2129" spans="13:13" hidden="1" x14ac:dyDescent="0.2">
      <c r="M2129" s="9"/>
    </row>
    <row r="2130" spans="13:13" hidden="1" x14ac:dyDescent="0.2">
      <c r="M2130" s="9"/>
    </row>
    <row r="2131" spans="13:13" hidden="1" x14ac:dyDescent="0.2">
      <c r="M2131" s="9"/>
    </row>
    <row r="2132" spans="13:13" hidden="1" x14ac:dyDescent="0.2">
      <c r="M2132" s="9"/>
    </row>
    <row r="2133" spans="13:13" hidden="1" x14ac:dyDescent="0.2">
      <c r="M2133" s="9"/>
    </row>
    <row r="2134" spans="13:13" hidden="1" x14ac:dyDescent="0.2">
      <c r="M2134" s="9"/>
    </row>
    <row r="2135" spans="13:13" hidden="1" x14ac:dyDescent="0.2">
      <c r="M2135" s="9"/>
    </row>
    <row r="2136" spans="13:13" hidden="1" x14ac:dyDescent="0.2">
      <c r="M2136" s="9"/>
    </row>
    <row r="2137" spans="13:13" hidden="1" x14ac:dyDescent="0.2">
      <c r="M2137" s="9"/>
    </row>
    <row r="2138" spans="13:13" hidden="1" x14ac:dyDescent="0.2">
      <c r="M2138" s="9"/>
    </row>
    <row r="2139" spans="13:13" hidden="1" x14ac:dyDescent="0.2">
      <c r="M2139" s="9"/>
    </row>
    <row r="2140" spans="13:13" hidden="1" x14ac:dyDescent="0.2">
      <c r="M2140" s="9"/>
    </row>
    <row r="2141" spans="13:13" hidden="1" x14ac:dyDescent="0.2">
      <c r="M2141" s="9"/>
    </row>
    <row r="2142" spans="13:13" hidden="1" x14ac:dyDescent="0.2">
      <c r="M2142" s="9"/>
    </row>
    <row r="2143" spans="13:13" hidden="1" x14ac:dyDescent="0.2">
      <c r="M2143" s="9"/>
    </row>
    <row r="2144" spans="13:13" hidden="1" x14ac:dyDescent="0.2">
      <c r="M2144" s="9"/>
    </row>
    <row r="2145" spans="13:13" hidden="1" x14ac:dyDescent="0.2">
      <c r="M2145" s="9"/>
    </row>
    <row r="2146" spans="13:13" hidden="1" x14ac:dyDescent="0.2">
      <c r="M2146" s="9"/>
    </row>
    <row r="2147" spans="13:13" hidden="1" x14ac:dyDescent="0.2">
      <c r="M2147" s="9"/>
    </row>
    <row r="2148" spans="13:13" hidden="1" x14ac:dyDescent="0.2">
      <c r="M2148" s="9"/>
    </row>
    <row r="2149" spans="13:13" hidden="1" x14ac:dyDescent="0.2">
      <c r="M2149" s="9"/>
    </row>
    <row r="2150" spans="13:13" hidden="1" x14ac:dyDescent="0.2">
      <c r="M2150" s="9"/>
    </row>
    <row r="2151" spans="13:13" hidden="1" x14ac:dyDescent="0.2">
      <c r="M2151" s="9"/>
    </row>
    <row r="2152" spans="13:13" hidden="1" x14ac:dyDescent="0.2">
      <c r="M2152" s="9"/>
    </row>
    <row r="2153" spans="13:13" hidden="1" x14ac:dyDescent="0.2">
      <c r="M2153" s="9"/>
    </row>
    <row r="2154" spans="13:13" hidden="1" x14ac:dyDescent="0.2">
      <c r="M2154" s="9"/>
    </row>
    <row r="2155" spans="13:13" hidden="1" x14ac:dyDescent="0.2">
      <c r="M2155" s="9"/>
    </row>
    <row r="2156" spans="13:13" hidden="1" x14ac:dyDescent="0.2">
      <c r="M2156" s="9"/>
    </row>
    <row r="2157" spans="13:13" hidden="1" x14ac:dyDescent="0.2">
      <c r="M2157" s="9"/>
    </row>
    <row r="2158" spans="13:13" hidden="1" x14ac:dyDescent="0.2">
      <c r="M2158" s="9"/>
    </row>
    <row r="2159" spans="13:13" hidden="1" x14ac:dyDescent="0.2">
      <c r="M2159" s="9"/>
    </row>
    <row r="2160" spans="13:13" hidden="1" x14ac:dyDescent="0.2">
      <c r="M2160" s="9"/>
    </row>
    <row r="2161" spans="13:13" hidden="1" x14ac:dyDescent="0.2">
      <c r="M2161" s="9"/>
    </row>
    <row r="2162" spans="13:13" hidden="1" x14ac:dyDescent="0.2">
      <c r="M2162" s="9"/>
    </row>
    <row r="2163" spans="13:13" hidden="1" x14ac:dyDescent="0.2">
      <c r="M2163" s="9"/>
    </row>
    <row r="2164" spans="13:13" hidden="1" x14ac:dyDescent="0.2">
      <c r="M2164" s="9"/>
    </row>
    <row r="2165" spans="13:13" hidden="1" x14ac:dyDescent="0.2">
      <c r="M2165" s="9"/>
    </row>
    <row r="2166" spans="13:13" hidden="1" x14ac:dyDescent="0.2">
      <c r="M2166" s="9"/>
    </row>
    <row r="2167" spans="13:13" hidden="1" x14ac:dyDescent="0.2">
      <c r="M2167" s="9"/>
    </row>
    <row r="2168" spans="13:13" hidden="1" x14ac:dyDescent="0.2">
      <c r="M2168" s="9"/>
    </row>
    <row r="2169" spans="13:13" hidden="1" x14ac:dyDescent="0.2">
      <c r="M2169" s="9"/>
    </row>
    <row r="2170" spans="13:13" hidden="1" x14ac:dyDescent="0.2">
      <c r="M2170" s="9"/>
    </row>
    <row r="2171" spans="13:13" hidden="1" x14ac:dyDescent="0.2">
      <c r="M2171" s="9"/>
    </row>
    <row r="2172" spans="13:13" hidden="1" x14ac:dyDescent="0.2">
      <c r="M2172" s="9"/>
    </row>
    <row r="2173" spans="13:13" hidden="1" x14ac:dyDescent="0.2">
      <c r="M2173" s="9"/>
    </row>
    <row r="2174" spans="13:13" hidden="1" x14ac:dyDescent="0.2">
      <c r="M2174" s="9"/>
    </row>
    <row r="2175" spans="13:13" hidden="1" x14ac:dyDescent="0.2">
      <c r="M2175" s="9"/>
    </row>
    <row r="2176" spans="13:13" hidden="1" x14ac:dyDescent="0.2">
      <c r="M2176" s="9"/>
    </row>
    <row r="2177" spans="13:13" hidden="1" x14ac:dyDescent="0.2">
      <c r="M2177" s="9"/>
    </row>
    <row r="2178" spans="13:13" hidden="1" x14ac:dyDescent="0.2">
      <c r="M2178" s="9"/>
    </row>
    <row r="2179" spans="13:13" hidden="1" x14ac:dyDescent="0.2">
      <c r="M2179" s="9"/>
    </row>
    <row r="2180" spans="13:13" hidden="1" x14ac:dyDescent="0.2">
      <c r="M2180" s="9"/>
    </row>
    <row r="2181" spans="13:13" hidden="1" x14ac:dyDescent="0.2">
      <c r="M2181" s="9"/>
    </row>
    <row r="2182" spans="13:13" hidden="1" x14ac:dyDescent="0.2">
      <c r="M2182" s="9"/>
    </row>
    <row r="2183" spans="13:13" hidden="1" x14ac:dyDescent="0.2">
      <c r="M2183" s="9"/>
    </row>
    <row r="2184" spans="13:13" hidden="1" x14ac:dyDescent="0.2">
      <c r="M2184" s="9"/>
    </row>
    <row r="2185" spans="13:13" hidden="1" x14ac:dyDescent="0.2">
      <c r="M2185" s="9"/>
    </row>
    <row r="2186" spans="13:13" hidden="1" x14ac:dyDescent="0.2">
      <c r="M2186" s="9"/>
    </row>
    <row r="2187" spans="13:13" hidden="1" x14ac:dyDescent="0.2">
      <c r="M2187" s="9"/>
    </row>
    <row r="2188" spans="13:13" hidden="1" x14ac:dyDescent="0.2">
      <c r="M2188" s="9"/>
    </row>
    <row r="2189" spans="13:13" hidden="1" x14ac:dyDescent="0.2">
      <c r="M2189" s="9"/>
    </row>
    <row r="2190" spans="13:13" hidden="1" x14ac:dyDescent="0.2">
      <c r="M2190" s="9"/>
    </row>
    <row r="2191" spans="13:13" hidden="1" x14ac:dyDescent="0.2">
      <c r="M2191" s="9"/>
    </row>
    <row r="2192" spans="13:13" hidden="1" x14ac:dyDescent="0.2">
      <c r="M2192" s="9"/>
    </row>
    <row r="2193" spans="13:13" hidden="1" x14ac:dyDescent="0.2">
      <c r="M2193" s="9"/>
    </row>
    <row r="2194" spans="13:13" hidden="1" x14ac:dyDescent="0.2">
      <c r="M2194" s="9"/>
    </row>
    <row r="2195" spans="13:13" hidden="1" x14ac:dyDescent="0.2">
      <c r="M2195" s="9"/>
    </row>
    <row r="2196" spans="13:13" hidden="1" x14ac:dyDescent="0.2">
      <c r="M2196" s="9"/>
    </row>
    <row r="2197" spans="13:13" hidden="1" x14ac:dyDescent="0.2">
      <c r="M2197" s="9"/>
    </row>
    <row r="2198" spans="13:13" hidden="1" x14ac:dyDescent="0.2">
      <c r="M2198" s="9"/>
    </row>
    <row r="2199" spans="13:13" hidden="1" x14ac:dyDescent="0.2">
      <c r="M2199" s="9"/>
    </row>
    <row r="2200" spans="13:13" hidden="1" x14ac:dyDescent="0.2">
      <c r="M2200" s="9"/>
    </row>
    <row r="2201" spans="13:13" hidden="1" x14ac:dyDescent="0.2">
      <c r="M2201" s="9"/>
    </row>
    <row r="2202" spans="13:13" hidden="1" x14ac:dyDescent="0.2">
      <c r="M2202" s="9"/>
    </row>
    <row r="2203" spans="13:13" hidden="1" x14ac:dyDescent="0.2">
      <c r="M2203" s="9"/>
    </row>
    <row r="2204" spans="13:13" hidden="1" x14ac:dyDescent="0.2">
      <c r="M2204" s="9"/>
    </row>
    <row r="2205" spans="13:13" hidden="1" x14ac:dyDescent="0.2">
      <c r="M2205" s="9"/>
    </row>
    <row r="2206" spans="13:13" hidden="1" x14ac:dyDescent="0.2">
      <c r="M2206" s="9"/>
    </row>
    <row r="2207" spans="13:13" hidden="1" x14ac:dyDescent="0.2">
      <c r="M2207" s="9"/>
    </row>
    <row r="2208" spans="13:13" hidden="1" x14ac:dyDescent="0.2">
      <c r="M2208" s="9"/>
    </row>
    <row r="2209" spans="13:13" hidden="1" x14ac:dyDescent="0.2">
      <c r="M2209" s="9"/>
    </row>
    <row r="2210" spans="13:13" hidden="1" x14ac:dyDescent="0.2">
      <c r="M2210" s="9"/>
    </row>
    <row r="2211" spans="13:13" hidden="1" x14ac:dyDescent="0.2">
      <c r="M2211" s="9"/>
    </row>
    <row r="2212" spans="13:13" hidden="1" x14ac:dyDescent="0.2">
      <c r="M2212" s="9"/>
    </row>
    <row r="2213" spans="13:13" hidden="1" x14ac:dyDescent="0.2">
      <c r="M2213" s="9"/>
    </row>
    <row r="2214" spans="13:13" hidden="1" x14ac:dyDescent="0.2">
      <c r="M2214" s="9"/>
    </row>
    <row r="2215" spans="13:13" hidden="1" x14ac:dyDescent="0.2">
      <c r="M2215" s="9"/>
    </row>
    <row r="2216" spans="13:13" hidden="1" x14ac:dyDescent="0.2">
      <c r="M2216" s="9"/>
    </row>
    <row r="2217" spans="13:13" hidden="1" x14ac:dyDescent="0.2">
      <c r="M2217" s="9"/>
    </row>
    <row r="2218" spans="13:13" hidden="1" x14ac:dyDescent="0.2">
      <c r="M2218" s="9"/>
    </row>
    <row r="2219" spans="13:13" hidden="1" x14ac:dyDescent="0.2">
      <c r="M2219" s="9"/>
    </row>
    <row r="2220" spans="13:13" hidden="1" x14ac:dyDescent="0.2">
      <c r="M2220" s="9"/>
    </row>
    <row r="2221" spans="13:13" hidden="1" x14ac:dyDescent="0.2">
      <c r="M2221" s="9"/>
    </row>
    <row r="2222" spans="13:13" hidden="1" x14ac:dyDescent="0.2">
      <c r="M2222" s="9"/>
    </row>
    <row r="2223" spans="13:13" hidden="1" x14ac:dyDescent="0.2">
      <c r="M2223" s="9"/>
    </row>
    <row r="2224" spans="13:13" hidden="1" x14ac:dyDescent="0.2">
      <c r="M2224" s="9"/>
    </row>
    <row r="2225" spans="13:13" hidden="1" x14ac:dyDescent="0.2">
      <c r="M2225" s="9"/>
    </row>
    <row r="2226" spans="13:13" hidden="1" x14ac:dyDescent="0.2">
      <c r="M2226" s="9"/>
    </row>
    <row r="2227" spans="13:13" hidden="1" x14ac:dyDescent="0.2">
      <c r="M2227" s="9"/>
    </row>
    <row r="2228" spans="13:13" hidden="1" x14ac:dyDescent="0.2">
      <c r="M2228" s="9"/>
    </row>
    <row r="2229" spans="13:13" hidden="1" x14ac:dyDescent="0.2">
      <c r="M2229" s="9"/>
    </row>
    <row r="2230" spans="13:13" hidden="1" x14ac:dyDescent="0.2">
      <c r="M2230" s="9"/>
    </row>
    <row r="2231" spans="13:13" hidden="1" x14ac:dyDescent="0.2">
      <c r="M2231" s="9"/>
    </row>
    <row r="2232" spans="13:13" hidden="1" x14ac:dyDescent="0.2">
      <c r="M2232" s="9"/>
    </row>
    <row r="2233" spans="13:13" hidden="1" x14ac:dyDescent="0.2">
      <c r="M2233" s="9"/>
    </row>
    <row r="2234" spans="13:13" hidden="1" x14ac:dyDescent="0.2">
      <c r="M2234" s="9"/>
    </row>
    <row r="2235" spans="13:13" hidden="1" x14ac:dyDescent="0.2">
      <c r="M2235" s="9"/>
    </row>
    <row r="2236" spans="13:13" hidden="1" x14ac:dyDescent="0.2">
      <c r="M2236" s="9"/>
    </row>
    <row r="2237" spans="13:13" hidden="1" x14ac:dyDescent="0.2">
      <c r="M2237" s="9"/>
    </row>
    <row r="2238" spans="13:13" hidden="1" x14ac:dyDescent="0.2">
      <c r="M2238" s="9"/>
    </row>
    <row r="2239" spans="13:13" hidden="1" x14ac:dyDescent="0.2">
      <c r="M2239" s="9"/>
    </row>
    <row r="2240" spans="13:13" hidden="1" x14ac:dyDescent="0.2">
      <c r="M2240" s="9"/>
    </row>
    <row r="2241" spans="13:13" hidden="1" x14ac:dyDescent="0.2">
      <c r="M2241" s="9"/>
    </row>
    <row r="2242" spans="13:13" hidden="1" x14ac:dyDescent="0.2">
      <c r="M2242" s="9"/>
    </row>
    <row r="2243" spans="13:13" hidden="1" x14ac:dyDescent="0.2">
      <c r="M2243" s="9"/>
    </row>
    <row r="2244" spans="13:13" hidden="1" x14ac:dyDescent="0.2">
      <c r="M2244" s="9"/>
    </row>
    <row r="2245" spans="13:13" hidden="1" x14ac:dyDescent="0.2">
      <c r="M2245" s="9"/>
    </row>
    <row r="2246" spans="13:13" hidden="1" x14ac:dyDescent="0.2">
      <c r="M2246" s="9"/>
    </row>
    <row r="2247" spans="13:13" hidden="1" x14ac:dyDescent="0.2">
      <c r="M2247" s="9"/>
    </row>
    <row r="2248" spans="13:13" hidden="1" x14ac:dyDescent="0.2">
      <c r="M2248" s="9"/>
    </row>
    <row r="2249" spans="13:13" hidden="1" x14ac:dyDescent="0.2">
      <c r="M2249" s="9"/>
    </row>
    <row r="2250" spans="13:13" hidden="1" x14ac:dyDescent="0.2">
      <c r="M2250" s="9"/>
    </row>
    <row r="2251" spans="13:13" hidden="1" x14ac:dyDescent="0.2">
      <c r="M2251" s="9"/>
    </row>
    <row r="2252" spans="13:13" hidden="1" x14ac:dyDescent="0.2">
      <c r="M2252" s="9"/>
    </row>
    <row r="2253" spans="13:13" hidden="1" x14ac:dyDescent="0.2">
      <c r="M2253" s="9"/>
    </row>
    <row r="2254" spans="13:13" hidden="1" x14ac:dyDescent="0.2">
      <c r="M2254" s="9"/>
    </row>
    <row r="2255" spans="13:13" hidden="1" x14ac:dyDescent="0.2">
      <c r="M2255" s="9"/>
    </row>
    <row r="2256" spans="13:13" hidden="1" x14ac:dyDescent="0.2">
      <c r="M2256" s="9"/>
    </row>
    <row r="2257" spans="13:13" hidden="1" x14ac:dyDescent="0.2">
      <c r="M2257" s="9"/>
    </row>
    <row r="2258" spans="13:13" hidden="1" x14ac:dyDescent="0.2">
      <c r="M2258" s="9"/>
    </row>
    <row r="2259" spans="13:13" hidden="1" x14ac:dyDescent="0.2">
      <c r="M2259" s="9"/>
    </row>
    <row r="2260" spans="13:13" hidden="1" x14ac:dyDescent="0.2">
      <c r="M2260" s="9"/>
    </row>
    <row r="2261" spans="13:13" hidden="1" x14ac:dyDescent="0.2">
      <c r="M2261" s="9"/>
    </row>
    <row r="2262" spans="13:13" hidden="1" x14ac:dyDescent="0.2">
      <c r="M2262" s="9"/>
    </row>
    <row r="2263" spans="13:13" hidden="1" x14ac:dyDescent="0.2">
      <c r="M2263" s="9"/>
    </row>
    <row r="2264" spans="13:13" hidden="1" x14ac:dyDescent="0.2">
      <c r="M2264" s="9"/>
    </row>
    <row r="2265" spans="13:13" hidden="1" x14ac:dyDescent="0.2">
      <c r="M2265" s="9"/>
    </row>
    <row r="2266" spans="13:13" hidden="1" x14ac:dyDescent="0.2">
      <c r="M2266" s="9"/>
    </row>
    <row r="2267" spans="13:13" hidden="1" x14ac:dyDescent="0.2">
      <c r="M2267" s="9"/>
    </row>
    <row r="2268" spans="13:13" hidden="1" x14ac:dyDescent="0.2">
      <c r="M2268" s="9"/>
    </row>
    <row r="2269" spans="13:13" hidden="1" x14ac:dyDescent="0.2">
      <c r="M2269" s="9"/>
    </row>
    <row r="2270" spans="13:13" hidden="1" x14ac:dyDescent="0.2">
      <c r="M2270" s="9"/>
    </row>
    <row r="2271" spans="13:13" hidden="1" x14ac:dyDescent="0.2">
      <c r="M2271" s="9"/>
    </row>
    <row r="2272" spans="13:13" hidden="1" x14ac:dyDescent="0.2">
      <c r="M2272" s="9"/>
    </row>
    <row r="2273" spans="13:13" hidden="1" x14ac:dyDescent="0.2">
      <c r="M2273" s="9"/>
    </row>
    <row r="2274" spans="13:13" hidden="1" x14ac:dyDescent="0.2">
      <c r="M2274" s="9"/>
    </row>
    <row r="2275" spans="13:13" hidden="1" x14ac:dyDescent="0.2">
      <c r="M2275" s="9"/>
    </row>
    <row r="2276" spans="13:13" hidden="1" x14ac:dyDescent="0.2">
      <c r="M2276" s="9"/>
    </row>
    <row r="2277" spans="13:13" hidden="1" x14ac:dyDescent="0.2">
      <c r="M2277" s="9"/>
    </row>
    <row r="2278" spans="13:13" hidden="1" x14ac:dyDescent="0.2">
      <c r="M2278" s="9"/>
    </row>
    <row r="2279" spans="13:13" hidden="1" x14ac:dyDescent="0.2">
      <c r="M2279" s="9"/>
    </row>
    <row r="2280" spans="13:13" hidden="1" x14ac:dyDescent="0.2">
      <c r="M2280" s="9"/>
    </row>
    <row r="2281" spans="13:13" hidden="1" x14ac:dyDescent="0.2">
      <c r="M2281" s="9"/>
    </row>
    <row r="2282" spans="13:13" hidden="1" x14ac:dyDescent="0.2">
      <c r="M2282" s="9"/>
    </row>
    <row r="2283" spans="13:13" hidden="1" x14ac:dyDescent="0.2">
      <c r="M2283" s="9"/>
    </row>
    <row r="2284" spans="13:13" hidden="1" x14ac:dyDescent="0.2">
      <c r="M2284" s="9"/>
    </row>
    <row r="2285" spans="13:13" hidden="1" x14ac:dyDescent="0.2">
      <c r="M2285" s="9"/>
    </row>
    <row r="2286" spans="13:13" hidden="1" x14ac:dyDescent="0.2">
      <c r="M2286" s="9"/>
    </row>
    <row r="2287" spans="13:13" hidden="1" x14ac:dyDescent="0.2">
      <c r="M2287" s="9"/>
    </row>
    <row r="2288" spans="13:13" hidden="1" x14ac:dyDescent="0.2">
      <c r="M2288" s="9"/>
    </row>
    <row r="2289" spans="13:13" hidden="1" x14ac:dyDescent="0.2">
      <c r="M2289" s="9"/>
    </row>
    <row r="2290" spans="13:13" hidden="1" x14ac:dyDescent="0.2">
      <c r="M2290" s="9"/>
    </row>
    <row r="2291" spans="13:13" hidden="1" x14ac:dyDescent="0.2">
      <c r="M2291" s="9"/>
    </row>
    <row r="2292" spans="13:13" hidden="1" x14ac:dyDescent="0.2">
      <c r="M2292" s="9"/>
    </row>
    <row r="2293" spans="13:13" hidden="1" x14ac:dyDescent="0.2">
      <c r="M2293" s="9"/>
    </row>
    <row r="2294" spans="13:13" hidden="1" x14ac:dyDescent="0.2">
      <c r="M2294" s="9"/>
    </row>
    <row r="2295" spans="13:13" hidden="1" x14ac:dyDescent="0.2">
      <c r="M2295" s="9"/>
    </row>
    <row r="2296" spans="13:13" hidden="1" x14ac:dyDescent="0.2">
      <c r="M2296" s="9"/>
    </row>
    <row r="2297" spans="13:13" hidden="1" x14ac:dyDescent="0.2">
      <c r="M2297" s="9"/>
    </row>
    <row r="2298" spans="13:13" hidden="1" x14ac:dyDescent="0.2">
      <c r="M2298" s="9"/>
    </row>
    <row r="2299" spans="13:13" hidden="1" x14ac:dyDescent="0.2">
      <c r="M2299" s="9"/>
    </row>
    <row r="2300" spans="13:13" hidden="1" x14ac:dyDescent="0.2">
      <c r="M2300" s="9"/>
    </row>
    <row r="2301" spans="13:13" hidden="1" x14ac:dyDescent="0.2">
      <c r="M2301" s="9"/>
    </row>
    <row r="2302" spans="13:13" hidden="1" x14ac:dyDescent="0.2">
      <c r="M2302" s="9"/>
    </row>
    <row r="2303" spans="13:13" hidden="1" x14ac:dyDescent="0.2">
      <c r="M2303" s="9"/>
    </row>
    <row r="2304" spans="13:13" hidden="1" x14ac:dyDescent="0.2">
      <c r="M2304" s="9"/>
    </row>
    <row r="2305" spans="13:13" hidden="1" x14ac:dyDescent="0.2">
      <c r="M2305" s="9"/>
    </row>
    <row r="2306" spans="13:13" hidden="1" x14ac:dyDescent="0.2">
      <c r="M2306" s="9"/>
    </row>
    <row r="2307" spans="13:13" hidden="1" x14ac:dyDescent="0.2">
      <c r="M2307" s="9"/>
    </row>
    <row r="2308" spans="13:13" hidden="1" x14ac:dyDescent="0.2">
      <c r="M2308" s="9"/>
    </row>
    <row r="2309" spans="13:13" hidden="1" x14ac:dyDescent="0.2">
      <c r="M2309" s="9"/>
    </row>
    <row r="2310" spans="13:13" hidden="1" x14ac:dyDescent="0.2">
      <c r="M2310" s="9"/>
    </row>
    <row r="2311" spans="13:13" hidden="1" x14ac:dyDescent="0.2">
      <c r="M2311" s="9"/>
    </row>
    <row r="2312" spans="13:13" hidden="1" x14ac:dyDescent="0.2">
      <c r="M2312" s="9"/>
    </row>
    <row r="2313" spans="13:13" hidden="1" x14ac:dyDescent="0.2">
      <c r="M2313" s="9"/>
    </row>
    <row r="2314" spans="13:13" hidden="1" x14ac:dyDescent="0.2">
      <c r="M2314" s="9"/>
    </row>
    <row r="2315" spans="13:13" hidden="1" x14ac:dyDescent="0.2">
      <c r="M2315" s="9"/>
    </row>
    <row r="2316" spans="13:13" hidden="1" x14ac:dyDescent="0.2">
      <c r="M2316" s="9"/>
    </row>
    <row r="2317" spans="13:13" hidden="1" x14ac:dyDescent="0.2">
      <c r="M2317" s="9"/>
    </row>
    <row r="2318" spans="13:13" hidden="1" x14ac:dyDescent="0.2">
      <c r="M2318" s="9"/>
    </row>
    <row r="2319" spans="13:13" hidden="1" x14ac:dyDescent="0.2">
      <c r="M2319" s="9"/>
    </row>
    <row r="2320" spans="13:13" hidden="1" x14ac:dyDescent="0.2">
      <c r="M2320" s="9"/>
    </row>
    <row r="2321" spans="13:13" hidden="1" x14ac:dyDescent="0.2">
      <c r="M2321" s="9"/>
    </row>
    <row r="2322" spans="13:13" hidden="1" x14ac:dyDescent="0.2">
      <c r="M2322" s="9"/>
    </row>
    <row r="2323" spans="13:13" hidden="1" x14ac:dyDescent="0.2">
      <c r="M2323" s="9"/>
    </row>
    <row r="2324" spans="13:13" hidden="1" x14ac:dyDescent="0.2">
      <c r="M2324" s="9"/>
    </row>
    <row r="2325" spans="13:13" hidden="1" x14ac:dyDescent="0.2">
      <c r="M2325" s="9"/>
    </row>
    <row r="2326" spans="13:13" hidden="1" x14ac:dyDescent="0.2">
      <c r="M2326" s="9"/>
    </row>
    <row r="2327" spans="13:13" hidden="1" x14ac:dyDescent="0.2">
      <c r="M2327" s="9"/>
    </row>
    <row r="2328" spans="13:13" hidden="1" x14ac:dyDescent="0.2">
      <c r="M2328" s="9"/>
    </row>
    <row r="2329" spans="13:13" hidden="1" x14ac:dyDescent="0.2">
      <c r="M2329" s="9"/>
    </row>
    <row r="2330" spans="13:13" hidden="1" x14ac:dyDescent="0.2">
      <c r="M2330" s="9"/>
    </row>
    <row r="2331" spans="13:13" hidden="1" x14ac:dyDescent="0.2">
      <c r="M2331" s="9"/>
    </row>
    <row r="2332" spans="13:13" hidden="1" x14ac:dyDescent="0.2">
      <c r="M2332" s="9"/>
    </row>
    <row r="2333" spans="13:13" hidden="1" x14ac:dyDescent="0.2">
      <c r="M2333" s="9"/>
    </row>
    <row r="2334" spans="13:13" hidden="1" x14ac:dyDescent="0.2">
      <c r="M2334" s="9"/>
    </row>
    <row r="2335" spans="13:13" hidden="1" x14ac:dyDescent="0.2">
      <c r="M2335" s="9"/>
    </row>
    <row r="2336" spans="13:13" hidden="1" x14ac:dyDescent="0.2">
      <c r="M2336" s="9"/>
    </row>
    <row r="2337" spans="13:13" hidden="1" x14ac:dyDescent="0.2">
      <c r="M2337" s="9"/>
    </row>
    <row r="2338" spans="13:13" hidden="1" x14ac:dyDescent="0.2">
      <c r="M2338" s="9"/>
    </row>
    <row r="2339" spans="13:13" hidden="1" x14ac:dyDescent="0.2">
      <c r="M2339" s="9"/>
    </row>
    <row r="2340" spans="13:13" hidden="1" x14ac:dyDescent="0.2">
      <c r="M2340" s="9"/>
    </row>
    <row r="2341" spans="13:13" hidden="1" x14ac:dyDescent="0.2">
      <c r="M2341" s="9"/>
    </row>
    <row r="2342" spans="13:13" hidden="1" x14ac:dyDescent="0.2">
      <c r="M2342" s="9"/>
    </row>
    <row r="2343" spans="13:13" hidden="1" x14ac:dyDescent="0.2">
      <c r="M2343" s="9"/>
    </row>
    <row r="2344" spans="13:13" hidden="1" x14ac:dyDescent="0.2">
      <c r="M2344" s="9"/>
    </row>
    <row r="2345" spans="13:13" hidden="1" x14ac:dyDescent="0.2">
      <c r="M2345" s="9"/>
    </row>
    <row r="2346" spans="13:13" hidden="1" x14ac:dyDescent="0.2">
      <c r="M2346" s="9"/>
    </row>
    <row r="2347" spans="13:13" hidden="1" x14ac:dyDescent="0.2">
      <c r="M2347" s="9"/>
    </row>
    <row r="2348" spans="13:13" hidden="1" x14ac:dyDescent="0.2">
      <c r="M2348" s="9"/>
    </row>
    <row r="2349" spans="13:13" hidden="1" x14ac:dyDescent="0.2">
      <c r="M2349" s="9"/>
    </row>
    <row r="2350" spans="13:13" hidden="1" x14ac:dyDescent="0.2">
      <c r="M2350" s="9"/>
    </row>
    <row r="2351" spans="13:13" hidden="1" x14ac:dyDescent="0.2">
      <c r="M2351" s="9"/>
    </row>
    <row r="2352" spans="13:13" hidden="1" x14ac:dyDescent="0.2">
      <c r="M2352" s="9"/>
    </row>
    <row r="2353" spans="13:13" hidden="1" x14ac:dyDescent="0.2">
      <c r="M2353" s="9"/>
    </row>
    <row r="2354" spans="13:13" hidden="1" x14ac:dyDescent="0.2">
      <c r="M2354" s="9"/>
    </row>
    <row r="2355" spans="13:13" hidden="1" x14ac:dyDescent="0.2">
      <c r="M2355" s="9"/>
    </row>
    <row r="2356" spans="13:13" hidden="1" x14ac:dyDescent="0.2">
      <c r="M2356" s="9"/>
    </row>
    <row r="2357" spans="13:13" hidden="1" x14ac:dyDescent="0.2">
      <c r="M2357" s="9"/>
    </row>
    <row r="2358" spans="13:13" hidden="1" x14ac:dyDescent="0.2">
      <c r="M2358" s="9"/>
    </row>
    <row r="2359" spans="13:13" hidden="1" x14ac:dyDescent="0.2">
      <c r="M2359" s="9"/>
    </row>
    <row r="2360" spans="13:13" hidden="1" x14ac:dyDescent="0.2">
      <c r="M2360" s="9"/>
    </row>
    <row r="2361" spans="13:13" hidden="1" x14ac:dyDescent="0.2">
      <c r="M2361" s="9"/>
    </row>
    <row r="2362" spans="13:13" hidden="1" x14ac:dyDescent="0.2">
      <c r="M2362" s="9"/>
    </row>
    <row r="2363" spans="13:13" hidden="1" x14ac:dyDescent="0.2">
      <c r="M2363" s="9"/>
    </row>
    <row r="2364" spans="13:13" hidden="1" x14ac:dyDescent="0.2">
      <c r="M2364" s="9"/>
    </row>
    <row r="2365" spans="13:13" hidden="1" x14ac:dyDescent="0.2">
      <c r="M2365" s="9"/>
    </row>
    <row r="2366" spans="13:13" hidden="1" x14ac:dyDescent="0.2">
      <c r="M2366" s="9"/>
    </row>
    <row r="2367" spans="13:13" hidden="1" x14ac:dyDescent="0.2">
      <c r="M2367" s="9"/>
    </row>
    <row r="2368" spans="13:13" hidden="1" x14ac:dyDescent="0.2">
      <c r="M2368" s="9"/>
    </row>
    <row r="2369" spans="13:13" hidden="1" x14ac:dyDescent="0.2">
      <c r="M2369" s="9"/>
    </row>
    <row r="2370" spans="13:13" hidden="1" x14ac:dyDescent="0.2">
      <c r="M2370" s="9"/>
    </row>
    <row r="2371" spans="13:13" hidden="1" x14ac:dyDescent="0.2">
      <c r="M2371" s="9"/>
    </row>
    <row r="2372" spans="13:13" hidden="1" x14ac:dyDescent="0.2">
      <c r="M2372" s="9"/>
    </row>
    <row r="2373" spans="13:13" hidden="1" x14ac:dyDescent="0.2">
      <c r="M2373" s="9"/>
    </row>
    <row r="2374" spans="13:13" hidden="1" x14ac:dyDescent="0.2">
      <c r="M2374" s="9"/>
    </row>
    <row r="2375" spans="13:13" hidden="1" x14ac:dyDescent="0.2">
      <c r="M2375" s="9"/>
    </row>
    <row r="2376" spans="13:13" hidden="1" x14ac:dyDescent="0.2">
      <c r="M2376" s="9"/>
    </row>
    <row r="2377" spans="13:13" hidden="1" x14ac:dyDescent="0.2">
      <c r="M2377" s="9"/>
    </row>
    <row r="2378" spans="13:13" hidden="1" x14ac:dyDescent="0.2">
      <c r="M2378" s="9"/>
    </row>
    <row r="2379" spans="13:13" hidden="1" x14ac:dyDescent="0.2">
      <c r="M2379" s="9"/>
    </row>
    <row r="2380" spans="13:13" hidden="1" x14ac:dyDescent="0.2">
      <c r="M2380" s="9"/>
    </row>
    <row r="2381" spans="13:13" hidden="1" x14ac:dyDescent="0.2">
      <c r="M2381" s="9"/>
    </row>
    <row r="2382" spans="13:13" hidden="1" x14ac:dyDescent="0.2">
      <c r="M2382" s="9"/>
    </row>
    <row r="2383" spans="13:13" hidden="1" x14ac:dyDescent="0.2">
      <c r="M2383" s="9"/>
    </row>
    <row r="2384" spans="13:13" hidden="1" x14ac:dyDescent="0.2">
      <c r="M2384" s="9"/>
    </row>
    <row r="2385" spans="13:13" hidden="1" x14ac:dyDescent="0.2">
      <c r="M2385" s="9"/>
    </row>
    <row r="2386" spans="13:13" hidden="1" x14ac:dyDescent="0.2">
      <c r="M2386" s="9"/>
    </row>
    <row r="2387" spans="13:13" hidden="1" x14ac:dyDescent="0.2">
      <c r="M2387" s="9"/>
    </row>
    <row r="2388" spans="13:13" hidden="1" x14ac:dyDescent="0.2">
      <c r="M2388" s="9"/>
    </row>
    <row r="2389" spans="13:13" hidden="1" x14ac:dyDescent="0.2">
      <c r="M2389" s="9"/>
    </row>
    <row r="2390" spans="13:13" hidden="1" x14ac:dyDescent="0.2">
      <c r="M2390" s="9"/>
    </row>
    <row r="2391" spans="13:13" hidden="1" x14ac:dyDescent="0.2">
      <c r="M2391" s="9"/>
    </row>
    <row r="2392" spans="13:13" hidden="1" x14ac:dyDescent="0.2">
      <c r="M2392" s="9"/>
    </row>
    <row r="2393" spans="13:13" hidden="1" x14ac:dyDescent="0.2">
      <c r="M2393" s="9"/>
    </row>
    <row r="2394" spans="13:13" hidden="1" x14ac:dyDescent="0.2">
      <c r="M2394" s="9"/>
    </row>
    <row r="2395" spans="13:13" hidden="1" x14ac:dyDescent="0.2">
      <c r="M2395" s="9"/>
    </row>
    <row r="2396" spans="13:13" hidden="1" x14ac:dyDescent="0.2">
      <c r="M2396" s="9"/>
    </row>
    <row r="2397" spans="13:13" hidden="1" x14ac:dyDescent="0.2">
      <c r="M2397" s="9"/>
    </row>
    <row r="2398" spans="13:13" hidden="1" x14ac:dyDescent="0.2">
      <c r="M2398" s="9"/>
    </row>
    <row r="2399" spans="13:13" hidden="1" x14ac:dyDescent="0.2">
      <c r="M2399" s="9"/>
    </row>
    <row r="2400" spans="13:13" hidden="1" x14ac:dyDescent="0.2">
      <c r="M2400" s="9"/>
    </row>
    <row r="2401" spans="13:13" hidden="1" x14ac:dyDescent="0.2">
      <c r="M2401" s="9"/>
    </row>
    <row r="2402" spans="13:13" hidden="1" x14ac:dyDescent="0.2">
      <c r="M2402" s="9"/>
    </row>
    <row r="2403" spans="13:13" hidden="1" x14ac:dyDescent="0.2">
      <c r="M2403" s="9"/>
    </row>
    <row r="2404" spans="13:13" hidden="1" x14ac:dyDescent="0.2">
      <c r="M2404" s="9"/>
    </row>
    <row r="2405" spans="13:13" hidden="1" x14ac:dyDescent="0.2">
      <c r="M2405" s="9"/>
    </row>
    <row r="2406" spans="13:13" hidden="1" x14ac:dyDescent="0.2">
      <c r="M2406" s="9"/>
    </row>
    <row r="2407" spans="13:13" hidden="1" x14ac:dyDescent="0.2">
      <c r="M2407" s="9"/>
    </row>
    <row r="2408" spans="13:13" hidden="1" x14ac:dyDescent="0.2">
      <c r="M2408" s="9"/>
    </row>
    <row r="2409" spans="13:13" hidden="1" x14ac:dyDescent="0.2">
      <c r="M2409" s="9"/>
    </row>
    <row r="2410" spans="13:13" hidden="1" x14ac:dyDescent="0.2">
      <c r="M2410" s="9"/>
    </row>
    <row r="2411" spans="13:13" hidden="1" x14ac:dyDescent="0.2">
      <c r="M2411" s="9"/>
    </row>
    <row r="2412" spans="13:13" hidden="1" x14ac:dyDescent="0.2">
      <c r="M2412" s="9"/>
    </row>
    <row r="2413" spans="13:13" hidden="1" x14ac:dyDescent="0.2">
      <c r="M2413" s="9"/>
    </row>
    <row r="2414" spans="13:13" hidden="1" x14ac:dyDescent="0.2">
      <c r="M2414" s="9"/>
    </row>
    <row r="2415" spans="13:13" hidden="1" x14ac:dyDescent="0.2">
      <c r="M2415" s="9"/>
    </row>
    <row r="2416" spans="13:13" hidden="1" x14ac:dyDescent="0.2">
      <c r="M2416" s="9"/>
    </row>
    <row r="2417" spans="13:13" hidden="1" x14ac:dyDescent="0.2">
      <c r="M2417" s="9"/>
    </row>
    <row r="2418" spans="13:13" hidden="1" x14ac:dyDescent="0.2">
      <c r="M2418" s="9"/>
    </row>
    <row r="2419" spans="13:13" hidden="1" x14ac:dyDescent="0.2">
      <c r="M2419" s="9"/>
    </row>
    <row r="2420" spans="13:13" hidden="1" x14ac:dyDescent="0.2">
      <c r="M2420" s="9"/>
    </row>
    <row r="2421" spans="13:13" hidden="1" x14ac:dyDescent="0.2">
      <c r="M2421" s="9"/>
    </row>
    <row r="2422" spans="13:13" hidden="1" x14ac:dyDescent="0.2">
      <c r="M2422" s="9"/>
    </row>
    <row r="2423" spans="13:13" hidden="1" x14ac:dyDescent="0.2">
      <c r="M2423" s="9"/>
    </row>
    <row r="2424" spans="13:13" hidden="1" x14ac:dyDescent="0.2">
      <c r="M2424" s="9"/>
    </row>
    <row r="2425" spans="13:13" hidden="1" x14ac:dyDescent="0.2">
      <c r="M2425" s="9"/>
    </row>
    <row r="2426" spans="13:13" hidden="1" x14ac:dyDescent="0.2">
      <c r="M2426" s="9"/>
    </row>
    <row r="2427" spans="13:13" hidden="1" x14ac:dyDescent="0.2">
      <c r="M2427" s="9"/>
    </row>
    <row r="2428" spans="13:13" hidden="1" x14ac:dyDescent="0.2">
      <c r="M2428" s="9"/>
    </row>
    <row r="2429" spans="13:13" hidden="1" x14ac:dyDescent="0.2">
      <c r="M2429" s="9"/>
    </row>
    <row r="2430" spans="13:13" hidden="1" x14ac:dyDescent="0.2">
      <c r="M2430" s="9"/>
    </row>
    <row r="2431" spans="13:13" hidden="1" x14ac:dyDescent="0.2">
      <c r="M2431" s="9"/>
    </row>
    <row r="2432" spans="13:13" hidden="1" x14ac:dyDescent="0.2">
      <c r="M2432" s="9"/>
    </row>
    <row r="2433" spans="13:13" hidden="1" x14ac:dyDescent="0.2">
      <c r="M2433" s="9"/>
    </row>
    <row r="2434" spans="13:13" hidden="1" x14ac:dyDescent="0.2">
      <c r="M2434" s="9"/>
    </row>
    <row r="2435" spans="13:13" hidden="1" x14ac:dyDescent="0.2">
      <c r="M2435" s="9"/>
    </row>
    <row r="2436" spans="13:13" hidden="1" x14ac:dyDescent="0.2">
      <c r="M2436" s="9"/>
    </row>
    <row r="2437" spans="13:13" hidden="1" x14ac:dyDescent="0.2">
      <c r="M2437" s="9"/>
    </row>
    <row r="2438" spans="13:13" hidden="1" x14ac:dyDescent="0.2">
      <c r="M2438" s="9"/>
    </row>
    <row r="2439" spans="13:13" hidden="1" x14ac:dyDescent="0.2">
      <c r="M2439" s="9"/>
    </row>
    <row r="2440" spans="13:13" hidden="1" x14ac:dyDescent="0.2">
      <c r="M2440" s="9"/>
    </row>
    <row r="2441" spans="13:13" hidden="1" x14ac:dyDescent="0.2">
      <c r="M2441" s="9"/>
    </row>
    <row r="2442" spans="13:13" hidden="1" x14ac:dyDescent="0.2">
      <c r="M2442" s="9"/>
    </row>
    <row r="2443" spans="13:13" hidden="1" x14ac:dyDescent="0.2">
      <c r="M2443" s="9"/>
    </row>
    <row r="2444" spans="13:13" hidden="1" x14ac:dyDescent="0.2">
      <c r="M2444" s="9"/>
    </row>
    <row r="2445" spans="13:13" hidden="1" x14ac:dyDescent="0.2">
      <c r="M2445" s="9"/>
    </row>
    <row r="2446" spans="13:13" hidden="1" x14ac:dyDescent="0.2">
      <c r="M2446" s="9"/>
    </row>
    <row r="2447" spans="13:13" hidden="1" x14ac:dyDescent="0.2">
      <c r="M2447" s="9"/>
    </row>
    <row r="2448" spans="13:13" hidden="1" x14ac:dyDescent="0.2">
      <c r="M2448" s="9"/>
    </row>
    <row r="2449" spans="13:13" hidden="1" x14ac:dyDescent="0.2">
      <c r="M2449" s="9"/>
    </row>
    <row r="2450" spans="13:13" hidden="1" x14ac:dyDescent="0.2">
      <c r="M2450" s="9"/>
    </row>
    <row r="2451" spans="13:13" hidden="1" x14ac:dyDescent="0.2">
      <c r="M2451" s="9"/>
    </row>
    <row r="2452" spans="13:13" hidden="1" x14ac:dyDescent="0.2">
      <c r="M2452" s="9"/>
    </row>
    <row r="2453" spans="13:13" hidden="1" x14ac:dyDescent="0.2">
      <c r="M2453" s="9"/>
    </row>
    <row r="2454" spans="13:13" hidden="1" x14ac:dyDescent="0.2">
      <c r="M2454" s="9"/>
    </row>
    <row r="2455" spans="13:13" hidden="1" x14ac:dyDescent="0.2">
      <c r="M2455" s="9"/>
    </row>
    <row r="2456" spans="13:13" hidden="1" x14ac:dyDescent="0.2">
      <c r="M2456" s="9"/>
    </row>
    <row r="2457" spans="13:13" hidden="1" x14ac:dyDescent="0.2">
      <c r="M2457" s="9"/>
    </row>
    <row r="2458" spans="13:13" hidden="1" x14ac:dyDescent="0.2">
      <c r="M2458" s="9"/>
    </row>
    <row r="2459" spans="13:13" hidden="1" x14ac:dyDescent="0.2">
      <c r="M2459" s="9"/>
    </row>
    <row r="2460" spans="13:13" hidden="1" x14ac:dyDescent="0.2">
      <c r="M2460" s="9"/>
    </row>
    <row r="2461" spans="13:13" hidden="1" x14ac:dyDescent="0.2">
      <c r="M2461" s="9"/>
    </row>
    <row r="2462" spans="13:13" hidden="1" x14ac:dyDescent="0.2">
      <c r="M2462" s="9"/>
    </row>
    <row r="2463" spans="13:13" hidden="1" x14ac:dyDescent="0.2">
      <c r="M2463" s="9"/>
    </row>
    <row r="2464" spans="13:13" hidden="1" x14ac:dyDescent="0.2">
      <c r="M2464" s="9"/>
    </row>
    <row r="2465" spans="13:13" hidden="1" x14ac:dyDescent="0.2">
      <c r="M2465" s="9"/>
    </row>
    <row r="2466" spans="13:13" hidden="1" x14ac:dyDescent="0.2">
      <c r="M2466" s="9"/>
    </row>
    <row r="2467" spans="13:13" hidden="1" x14ac:dyDescent="0.2">
      <c r="M2467" s="9"/>
    </row>
    <row r="2468" spans="13:13" hidden="1" x14ac:dyDescent="0.2">
      <c r="M2468" s="9"/>
    </row>
    <row r="2469" spans="13:13" hidden="1" x14ac:dyDescent="0.2">
      <c r="M2469" s="9"/>
    </row>
    <row r="2470" spans="13:13" hidden="1" x14ac:dyDescent="0.2">
      <c r="M2470" s="9"/>
    </row>
    <row r="2471" spans="13:13" hidden="1" x14ac:dyDescent="0.2">
      <c r="M2471" s="9"/>
    </row>
    <row r="2472" spans="13:13" hidden="1" x14ac:dyDescent="0.2">
      <c r="M2472" s="9"/>
    </row>
    <row r="2473" spans="13:13" hidden="1" x14ac:dyDescent="0.2">
      <c r="M2473" s="9"/>
    </row>
    <row r="2474" spans="13:13" hidden="1" x14ac:dyDescent="0.2">
      <c r="M2474" s="9"/>
    </row>
    <row r="2475" spans="13:13" hidden="1" x14ac:dyDescent="0.2">
      <c r="M2475" s="9"/>
    </row>
    <row r="2476" spans="13:13" hidden="1" x14ac:dyDescent="0.2">
      <c r="M2476" s="9"/>
    </row>
    <row r="2477" spans="13:13" hidden="1" x14ac:dyDescent="0.2">
      <c r="M2477" s="9"/>
    </row>
    <row r="2478" spans="13:13" hidden="1" x14ac:dyDescent="0.2">
      <c r="M2478" s="9"/>
    </row>
    <row r="2479" spans="13:13" hidden="1" x14ac:dyDescent="0.2">
      <c r="M2479" s="9"/>
    </row>
    <row r="2480" spans="13:13" hidden="1" x14ac:dyDescent="0.2">
      <c r="M2480" s="9"/>
    </row>
    <row r="2481" spans="13:13" hidden="1" x14ac:dyDescent="0.2">
      <c r="M2481" s="9"/>
    </row>
    <row r="2482" spans="13:13" hidden="1" x14ac:dyDescent="0.2">
      <c r="M2482" s="9"/>
    </row>
    <row r="2483" spans="13:13" hidden="1" x14ac:dyDescent="0.2">
      <c r="M2483" s="9"/>
    </row>
    <row r="2484" spans="13:13" hidden="1" x14ac:dyDescent="0.2">
      <c r="M2484" s="9"/>
    </row>
    <row r="2485" spans="13:13" hidden="1" x14ac:dyDescent="0.2">
      <c r="M2485" s="9"/>
    </row>
    <row r="2486" spans="13:13" hidden="1" x14ac:dyDescent="0.2">
      <c r="M2486" s="9"/>
    </row>
    <row r="2487" spans="13:13" hidden="1" x14ac:dyDescent="0.2">
      <c r="M2487" s="9"/>
    </row>
    <row r="2488" spans="13:13" hidden="1" x14ac:dyDescent="0.2">
      <c r="M2488" s="9"/>
    </row>
    <row r="2489" spans="13:13" hidden="1" x14ac:dyDescent="0.2">
      <c r="M2489" s="9"/>
    </row>
    <row r="2490" spans="13:13" hidden="1" x14ac:dyDescent="0.2">
      <c r="M2490" s="9"/>
    </row>
    <row r="2491" spans="13:13" hidden="1" x14ac:dyDescent="0.2">
      <c r="M2491" s="9"/>
    </row>
    <row r="2492" spans="13:13" hidden="1" x14ac:dyDescent="0.2">
      <c r="M2492" s="9"/>
    </row>
    <row r="2493" spans="13:13" hidden="1" x14ac:dyDescent="0.2">
      <c r="M2493" s="9"/>
    </row>
    <row r="2494" spans="13:13" hidden="1" x14ac:dyDescent="0.2">
      <c r="M2494" s="9"/>
    </row>
    <row r="2495" spans="13:13" hidden="1" x14ac:dyDescent="0.2">
      <c r="M2495" s="9"/>
    </row>
    <row r="2496" spans="13:13" hidden="1" x14ac:dyDescent="0.2">
      <c r="M2496" s="9"/>
    </row>
    <row r="2497" spans="13:13" hidden="1" x14ac:dyDescent="0.2">
      <c r="M2497" s="9"/>
    </row>
    <row r="2498" spans="13:13" hidden="1" x14ac:dyDescent="0.2">
      <c r="M2498" s="9"/>
    </row>
    <row r="2499" spans="13:13" hidden="1" x14ac:dyDescent="0.2">
      <c r="M2499" s="9"/>
    </row>
    <row r="2500" spans="13:13" hidden="1" x14ac:dyDescent="0.2">
      <c r="M2500" s="9"/>
    </row>
    <row r="2501" spans="13:13" hidden="1" x14ac:dyDescent="0.2">
      <c r="M2501" s="9"/>
    </row>
    <row r="2502" spans="13:13" hidden="1" x14ac:dyDescent="0.2">
      <c r="M2502" s="9"/>
    </row>
    <row r="2503" spans="13:13" hidden="1" x14ac:dyDescent="0.2">
      <c r="M2503" s="9"/>
    </row>
    <row r="2504" spans="13:13" hidden="1" x14ac:dyDescent="0.2">
      <c r="M2504" s="9"/>
    </row>
    <row r="2505" spans="13:13" hidden="1" x14ac:dyDescent="0.2">
      <c r="M2505" s="9"/>
    </row>
    <row r="2506" spans="13:13" hidden="1" x14ac:dyDescent="0.2">
      <c r="M2506" s="9"/>
    </row>
    <row r="2507" spans="13:13" hidden="1" x14ac:dyDescent="0.2">
      <c r="M2507" s="9"/>
    </row>
    <row r="2508" spans="13:13" hidden="1" x14ac:dyDescent="0.2">
      <c r="M2508" s="9"/>
    </row>
    <row r="2509" spans="13:13" hidden="1" x14ac:dyDescent="0.2">
      <c r="M2509" s="9"/>
    </row>
    <row r="2510" spans="13:13" hidden="1" x14ac:dyDescent="0.2">
      <c r="M2510" s="9"/>
    </row>
    <row r="2511" spans="13:13" hidden="1" x14ac:dyDescent="0.2">
      <c r="M2511" s="9"/>
    </row>
    <row r="2512" spans="13:13" hidden="1" x14ac:dyDescent="0.2">
      <c r="M2512" s="9"/>
    </row>
    <row r="2513" spans="13:13" hidden="1" x14ac:dyDescent="0.2">
      <c r="M2513" s="9"/>
    </row>
    <row r="2514" spans="13:13" hidden="1" x14ac:dyDescent="0.2">
      <c r="M2514" s="9"/>
    </row>
    <row r="2515" spans="13:13" hidden="1" x14ac:dyDescent="0.2">
      <c r="M2515" s="9"/>
    </row>
    <row r="2516" spans="13:13" hidden="1" x14ac:dyDescent="0.2">
      <c r="M2516" s="9"/>
    </row>
    <row r="2517" spans="13:13" hidden="1" x14ac:dyDescent="0.2">
      <c r="M2517" s="9"/>
    </row>
    <row r="2518" spans="13:13" hidden="1" x14ac:dyDescent="0.2">
      <c r="M2518" s="9"/>
    </row>
    <row r="2519" spans="13:13" hidden="1" x14ac:dyDescent="0.2">
      <c r="M2519" s="9"/>
    </row>
    <row r="2520" spans="13:13" hidden="1" x14ac:dyDescent="0.2">
      <c r="M2520" s="9"/>
    </row>
    <row r="2521" spans="13:13" hidden="1" x14ac:dyDescent="0.2">
      <c r="M2521" s="9"/>
    </row>
    <row r="2522" spans="13:13" hidden="1" x14ac:dyDescent="0.2">
      <c r="M2522" s="9"/>
    </row>
    <row r="2523" spans="13:13" hidden="1" x14ac:dyDescent="0.2">
      <c r="M2523" s="9"/>
    </row>
    <row r="2524" spans="13:13" hidden="1" x14ac:dyDescent="0.2">
      <c r="M2524" s="9"/>
    </row>
    <row r="2525" spans="13:13" hidden="1" x14ac:dyDescent="0.2">
      <c r="M2525" s="9"/>
    </row>
    <row r="2526" spans="13:13" hidden="1" x14ac:dyDescent="0.2">
      <c r="M2526" s="9"/>
    </row>
    <row r="2527" spans="13:13" hidden="1" x14ac:dyDescent="0.2">
      <c r="M2527" s="9"/>
    </row>
    <row r="2528" spans="13:13" hidden="1" x14ac:dyDescent="0.2">
      <c r="M2528" s="9"/>
    </row>
    <row r="2529" spans="13:13" hidden="1" x14ac:dyDescent="0.2">
      <c r="M2529" s="9"/>
    </row>
    <row r="2530" spans="13:13" hidden="1" x14ac:dyDescent="0.2">
      <c r="M2530" s="9"/>
    </row>
    <row r="2531" spans="13:13" hidden="1" x14ac:dyDescent="0.2">
      <c r="M2531" s="9"/>
    </row>
    <row r="2532" spans="13:13" hidden="1" x14ac:dyDescent="0.2">
      <c r="M2532" s="9"/>
    </row>
    <row r="2533" spans="13:13" hidden="1" x14ac:dyDescent="0.2">
      <c r="M2533" s="9"/>
    </row>
    <row r="2534" spans="13:13" hidden="1" x14ac:dyDescent="0.2">
      <c r="M2534" s="9"/>
    </row>
    <row r="2535" spans="13:13" hidden="1" x14ac:dyDescent="0.2">
      <c r="M2535" s="9"/>
    </row>
    <row r="2536" spans="13:13" hidden="1" x14ac:dyDescent="0.2">
      <c r="M2536" s="9"/>
    </row>
    <row r="2537" spans="13:13" hidden="1" x14ac:dyDescent="0.2">
      <c r="M2537" s="9"/>
    </row>
    <row r="2538" spans="13:13" hidden="1" x14ac:dyDescent="0.2">
      <c r="M2538" s="9"/>
    </row>
    <row r="2539" spans="13:13" hidden="1" x14ac:dyDescent="0.2">
      <c r="M2539" s="9"/>
    </row>
    <row r="2540" spans="13:13" hidden="1" x14ac:dyDescent="0.2">
      <c r="M2540" s="9"/>
    </row>
    <row r="2541" spans="13:13" hidden="1" x14ac:dyDescent="0.2">
      <c r="M2541" s="9"/>
    </row>
    <row r="2542" spans="13:13" hidden="1" x14ac:dyDescent="0.2">
      <c r="M2542" s="9"/>
    </row>
    <row r="2543" spans="13:13" hidden="1" x14ac:dyDescent="0.2">
      <c r="M2543" s="9"/>
    </row>
    <row r="2544" spans="13:13" hidden="1" x14ac:dyDescent="0.2">
      <c r="M2544" s="9"/>
    </row>
    <row r="2545" spans="13:13" hidden="1" x14ac:dyDescent="0.2">
      <c r="M2545" s="9"/>
    </row>
    <row r="2546" spans="13:13" hidden="1" x14ac:dyDescent="0.2">
      <c r="M2546" s="9"/>
    </row>
    <row r="2547" spans="13:13" hidden="1" x14ac:dyDescent="0.2">
      <c r="M2547" s="9"/>
    </row>
    <row r="2548" spans="13:13" hidden="1" x14ac:dyDescent="0.2">
      <c r="M2548" s="9"/>
    </row>
    <row r="2549" spans="13:13" hidden="1" x14ac:dyDescent="0.2">
      <c r="M2549" s="9"/>
    </row>
    <row r="2550" spans="13:13" hidden="1" x14ac:dyDescent="0.2">
      <c r="M2550" s="9"/>
    </row>
    <row r="2551" spans="13:13" hidden="1" x14ac:dyDescent="0.2">
      <c r="M2551" s="9"/>
    </row>
    <row r="2552" spans="13:13" hidden="1" x14ac:dyDescent="0.2">
      <c r="M2552" s="9"/>
    </row>
    <row r="2553" spans="13:13" hidden="1" x14ac:dyDescent="0.2">
      <c r="M2553" s="9"/>
    </row>
    <row r="2554" spans="13:13" hidden="1" x14ac:dyDescent="0.2">
      <c r="M2554" s="9"/>
    </row>
    <row r="2555" spans="13:13" hidden="1" x14ac:dyDescent="0.2">
      <c r="M2555" s="9"/>
    </row>
    <row r="2556" spans="13:13" hidden="1" x14ac:dyDescent="0.2">
      <c r="M2556" s="9"/>
    </row>
    <row r="2557" spans="13:13" hidden="1" x14ac:dyDescent="0.2">
      <c r="M2557" s="9"/>
    </row>
    <row r="2558" spans="13:13" hidden="1" x14ac:dyDescent="0.2">
      <c r="M2558" s="9"/>
    </row>
    <row r="2559" spans="13:13" hidden="1" x14ac:dyDescent="0.2">
      <c r="M2559" s="9"/>
    </row>
    <row r="2560" spans="13:13" hidden="1" x14ac:dyDescent="0.2">
      <c r="M2560" s="9"/>
    </row>
    <row r="2561" spans="13:13" hidden="1" x14ac:dyDescent="0.2">
      <c r="M2561" s="9"/>
    </row>
    <row r="2562" spans="13:13" hidden="1" x14ac:dyDescent="0.2">
      <c r="M2562" s="9"/>
    </row>
    <row r="2563" spans="13:13" hidden="1" x14ac:dyDescent="0.2">
      <c r="M2563" s="9"/>
    </row>
    <row r="2564" spans="13:13" hidden="1" x14ac:dyDescent="0.2">
      <c r="M2564" s="9"/>
    </row>
    <row r="2565" spans="13:13" hidden="1" x14ac:dyDescent="0.2">
      <c r="M2565" s="9"/>
    </row>
    <row r="2566" spans="13:13" hidden="1" x14ac:dyDescent="0.2">
      <c r="M2566" s="9"/>
    </row>
    <row r="2567" spans="13:13" hidden="1" x14ac:dyDescent="0.2">
      <c r="M2567" s="9"/>
    </row>
    <row r="2568" spans="13:13" hidden="1" x14ac:dyDescent="0.2">
      <c r="M2568" s="9"/>
    </row>
    <row r="2569" spans="13:13" hidden="1" x14ac:dyDescent="0.2">
      <c r="M2569" s="9"/>
    </row>
    <row r="2570" spans="13:13" hidden="1" x14ac:dyDescent="0.2">
      <c r="M2570" s="9"/>
    </row>
    <row r="2571" spans="13:13" hidden="1" x14ac:dyDescent="0.2">
      <c r="M2571" s="9"/>
    </row>
    <row r="2572" spans="13:13" hidden="1" x14ac:dyDescent="0.2">
      <c r="M2572" s="9"/>
    </row>
    <row r="2573" spans="13:13" hidden="1" x14ac:dyDescent="0.2">
      <c r="M2573" s="9"/>
    </row>
    <row r="2574" spans="13:13" hidden="1" x14ac:dyDescent="0.2">
      <c r="M2574" s="9"/>
    </row>
    <row r="2575" spans="13:13" hidden="1" x14ac:dyDescent="0.2">
      <c r="M2575" s="9"/>
    </row>
    <row r="2576" spans="13:13" hidden="1" x14ac:dyDescent="0.2">
      <c r="M2576" s="9"/>
    </row>
    <row r="2577" spans="13:13" hidden="1" x14ac:dyDescent="0.2">
      <c r="M2577" s="9"/>
    </row>
    <row r="2578" spans="13:13" hidden="1" x14ac:dyDescent="0.2">
      <c r="M2578" s="9"/>
    </row>
    <row r="2579" spans="13:13" hidden="1" x14ac:dyDescent="0.2">
      <c r="M2579" s="9"/>
    </row>
    <row r="2580" spans="13:13" hidden="1" x14ac:dyDescent="0.2">
      <c r="M2580" s="9"/>
    </row>
    <row r="2581" spans="13:13" hidden="1" x14ac:dyDescent="0.2">
      <c r="M2581" s="9"/>
    </row>
    <row r="2582" spans="13:13" hidden="1" x14ac:dyDescent="0.2">
      <c r="M2582" s="9"/>
    </row>
    <row r="2583" spans="13:13" hidden="1" x14ac:dyDescent="0.2">
      <c r="M2583" s="9"/>
    </row>
    <row r="2584" spans="13:13" hidden="1" x14ac:dyDescent="0.2">
      <c r="M2584" s="9"/>
    </row>
    <row r="2585" spans="13:13" hidden="1" x14ac:dyDescent="0.2">
      <c r="M2585" s="9"/>
    </row>
    <row r="2586" spans="13:13" hidden="1" x14ac:dyDescent="0.2">
      <c r="M2586" s="9"/>
    </row>
    <row r="2587" spans="13:13" hidden="1" x14ac:dyDescent="0.2">
      <c r="M2587" s="9"/>
    </row>
    <row r="2588" spans="13:13" hidden="1" x14ac:dyDescent="0.2">
      <c r="M2588" s="9"/>
    </row>
    <row r="2589" spans="13:13" hidden="1" x14ac:dyDescent="0.2">
      <c r="M2589" s="9"/>
    </row>
    <row r="2590" spans="13:13" hidden="1" x14ac:dyDescent="0.2">
      <c r="M2590" s="9"/>
    </row>
    <row r="2591" spans="13:13" hidden="1" x14ac:dyDescent="0.2">
      <c r="M2591" s="9"/>
    </row>
    <row r="2592" spans="13:13" hidden="1" x14ac:dyDescent="0.2">
      <c r="M2592" s="9"/>
    </row>
    <row r="2593" spans="13:13" hidden="1" x14ac:dyDescent="0.2">
      <c r="M2593" s="9"/>
    </row>
    <row r="2594" spans="13:13" hidden="1" x14ac:dyDescent="0.2">
      <c r="M2594" s="9"/>
    </row>
    <row r="2595" spans="13:13" hidden="1" x14ac:dyDescent="0.2">
      <c r="M2595" s="9"/>
    </row>
    <row r="2596" spans="13:13" hidden="1" x14ac:dyDescent="0.2">
      <c r="M2596" s="9"/>
    </row>
    <row r="2597" spans="13:13" hidden="1" x14ac:dyDescent="0.2">
      <c r="M2597" s="9"/>
    </row>
    <row r="2598" spans="13:13" hidden="1" x14ac:dyDescent="0.2">
      <c r="M2598" s="9"/>
    </row>
    <row r="2599" spans="13:13" hidden="1" x14ac:dyDescent="0.2">
      <c r="M2599" s="9"/>
    </row>
    <row r="2600" spans="13:13" hidden="1" x14ac:dyDescent="0.2">
      <c r="M2600" s="9"/>
    </row>
    <row r="2601" spans="13:13" hidden="1" x14ac:dyDescent="0.2">
      <c r="M2601" s="9"/>
    </row>
    <row r="2602" spans="13:13" hidden="1" x14ac:dyDescent="0.2">
      <c r="M2602" s="9"/>
    </row>
    <row r="2603" spans="13:13" hidden="1" x14ac:dyDescent="0.2">
      <c r="M2603" s="9"/>
    </row>
    <row r="2604" spans="13:13" hidden="1" x14ac:dyDescent="0.2">
      <c r="M2604" s="9"/>
    </row>
    <row r="2605" spans="13:13" hidden="1" x14ac:dyDescent="0.2">
      <c r="M2605" s="9"/>
    </row>
    <row r="2606" spans="13:13" hidden="1" x14ac:dyDescent="0.2">
      <c r="M2606" s="9"/>
    </row>
    <row r="2607" spans="13:13" hidden="1" x14ac:dyDescent="0.2">
      <c r="M2607" s="9"/>
    </row>
    <row r="2608" spans="13:13" hidden="1" x14ac:dyDescent="0.2">
      <c r="M2608" s="9"/>
    </row>
    <row r="2609" spans="13:13" hidden="1" x14ac:dyDescent="0.2">
      <c r="M2609" s="9"/>
    </row>
    <row r="2610" spans="13:13" hidden="1" x14ac:dyDescent="0.2">
      <c r="M2610" s="9"/>
    </row>
    <row r="2611" spans="13:13" hidden="1" x14ac:dyDescent="0.2">
      <c r="M2611" s="9"/>
    </row>
    <row r="2612" spans="13:13" hidden="1" x14ac:dyDescent="0.2">
      <c r="M2612" s="9"/>
    </row>
    <row r="2613" spans="13:13" hidden="1" x14ac:dyDescent="0.2">
      <c r="M2613" s="9"/>
    </row>
    <row r="2614" spans="13:13" hidden="1" x14ac:dyDescent="0.2">
      <c r="M2614" s="9"/>
    </row>
    <row r="2615" spans="13:13" hidden="1" x14ac:dyDescent="0.2">
      <c r="M2615" s="9"/>
    </row>
    <row r="2616" spans="13:13" hidden="1" x14ac:dyDescent="0.2">
      <c r="M2616" s="9"/>
    </row>
    <row r="2617" spans="13:13" hidden="1" x14ac:dyDescent="0.2">
      <c r="M2617" s="9"/>
    </row>
    <row r="2618" spans="13:13" hidden="1" x14ac:dyDescent="0.2">
      <c r="M2618" s="9"/>
    </row>
    <row r="2619" spans="13:13" hidden="1" x14ac:dyDescent="0.2">
      <c r="M2619" s="9"/>
    </row>
    <row r="2620" spans="13:13" hidden="1" x14ac:dyDescent="0.2">
      <c r="M2620" s="9"/>
    </row>
    <row r="2621" spans="13:13" hidden="1" x14ac:dyDescent="0.2">
      <c r="M2621" s="9"/>
    </row>
    <row r="2622" spans="13:13" hidden="1" x14ac:dyDescent="0.2">
      <c r="M2622" s="9"/>
    </row>
    <row r="2623" spans="13:13" hidden="1" x14ac:dyDescent="0.2">
      <c r="M2623" s="9"/>
    </row>
    <row r="2624" spans="13:13" hidden="1" x14ac:dyDescent="0.2">
      <c r="M2624" s="9"/>
    </row>
    <row r="2625" spans="13:13" hidden="1" x14ac:dyDescent="0.2">
      <c r="M2625" s="9"/>
    </row>
    <row r="2626" spans="13:13" hidden="1" x14ac:dyDescent="0.2">
      <c r="M2626" s="9"/>
    </row>
    <row r="2627" spans="13:13" hidden="1" x14ac:dyDescent="0.2">
      <c r="M2627" s="9"/>
    </row>
    <row r="2628" spans="13:13" hidden="1" x14ac:dyDescent="0.2">
      <c r="M2628" s="9"/>
    </row>
    <row r="2629" spans="13:13" hidden="1" x14ac:dyDescent="0.2">
      <c r="M2629" s="9"/>
    </row>
    <row r="2630" spans="13:13" hidden="1" x14ac:dyDescent="0.2">
      <c r="M2630" s="9"/>
    </row>
    <row r="2631" spans="13:13" hidden="1" x14ac:dyDescent="0.2">
      <c r="M2631" s="9"/>
    </row>
    <row r="2632" spans="13:13" hidden="1" x14ac:dyDescent="0.2">
      <c r="M2632" s="9"/>
    </row>
    <row r="2633" spans="13:13" hidden="1" x14ac:dyDescent="0.2">
      <c r="M2633" s="9"/>
    </row>
    <row r="2634" spans="13:13" hidden="1" x14ac:dyDescent="0.2">
      <c r="M2634" s="9"/>
    </row>
    <row r="2635" spans="13:13" hidden="1" x14ac:dyDescent="0.2">
      <c r="M2635" s="9"/>
    </row>
    <row r="2636" spans="13:13" hidden="1" x14ac:dyDescent="0.2">
      <c r="M2636" s="9"/>
    </row>
    <row r="2637" spans="13:13" hidden="1" x14ac:dyDescent="0.2">
      <c r="M2637" s="9"/>
    </row>
    <row r="2638" spans="13:13" hidden="1" x14ac:dyDescent="0.2">
      <c r="M2638" s="9"/>
    </row>
    <row r="2639" spans="13:13" hidden="1" x14ac:dyDescent="0.2">
      <c r="M2639" s="9"/>
    </row>
    <row r="2640" spans="13:13" hidden="1" x14ac:dyDescent="0.2">
      <c r="M2640" s="9"/>
    </row>
    <row r="2641" spans="13:13" hidden="1" x14ac:dyDescent="0.2">
      <c r="M2641" s="9"/>
    </row>
    <row r="2642" spans="13:13" hidden="1" x14ac:dyDescent="0.2">
      <c r="M2642" s="9"/>
    </row>
    <row r="2643" spans="13:13" hidden="1" x14ac:dyDescent="0.2">
      <c r="M2643" s="9"/>
    </row>
    <row r="2644" spans="13:13" hidden="1" x14ac:dyDescent="0.2">
      <c r="M2644" s="9"/>
    </row>
    <row r="2645" spans="13:13" hidden="1" x14ac:dyDescent="0.2">
      <c r="M2645" s="9"/>
    </row>
    <row r="2646" spans="13:13" hidden="1" x14ac:dyDescent="0.2">
      <c r="M2646" s="9"/>
    </row>
    <row r="2647" spans="13:13" hidden="1" x14ac:dyDescent="0.2">
      <c r="M2647" s="9"/>
    </row>
    <row r="2648" spans="13:13" hidden="1" x14ac:dyDescent="0.2">
      <c r="M2648" s="9"/>
    </row>
    <row r="2649" spans="13:13" hidden="1" x14ac:dyDescent="0.2">
      <c r="M2649" s="9"/>
    </row>
    <row r="2650" spans="13:13" hidden="1" x14ac:dyDescent="0.2">
      <c r="M2650" s="9"/>
    </row>
    <row r="2651" spans="13:13" hidden="1" x14ac:dyDescent="0.2">
      <c r="M2651" s="9"/>
    </row>
    <row r="2652" spans="13:13" hidden="1" x14ac:dyDescent="0.2">
      <c r="M2652" s="9"/>
    </row>
    <row r="2653" spans="13:13" hidden="1" x14ac:dyDescent="0.2">
      <c r="M2653" s="9"/>
    </row>
    <row r="2654" spans="13:13" hidden="1" x14ac:dyDescent="0.2">
      <c r="M2654" s="9"/>
    </row>
    <row r="2655" spans="13:13" hidden="1" x14ac:dyDescent="0.2">
      <c r="M2655" s="9"/>
    </row>
    <row r="2656" spans="13:13" hidden="1" x14ac:dyDescent="0.2">
      <c r="M2656" s="9"/>
    </row>
    <row r="2657" spans="13:13" hidden="1" x14ac:dyDescent="0.2">
      <c r="M2657" s="9"/>
    </row>
    <row r="2658" spans="13:13" hidden="1" x14ac:dyDescent="0.2">
      <c r="M2658" s="9"/>
    </row>
    <row r="2659" spans="13:13" hidden="1" x14ac:dyDescent="0.2">
      <c r="M2659" s="9"/>
    </row>
    <row r="2660" spans="13:13" hidden="1" x14ac:dyDescent="0.2">
      <c r="M2660" s="9"/>
    </row>
    <row r="2661" spans="13:13" hidden="1" x14ac:dyDescent="0.2">
      <c r="M2661" s="9"/>
    </row>
    <row r="2662" spans="13:13" hidden="1" x14ac:dyDescent="0.2">
      <c r="M2662" s="9"/>
    </row>
    <row r="2663" spans="13:13" hidden="1" x14ac:dyDescent="0.2">
      <c r="M2663" s="9"/>
    </row>
    <row r="2664" spans="13:13" hidden="1" x14ac:dyDescent="0.2">
      <c r="M2664" s="9"/>
    </row>
    <row r="2665" spans="13:13" hidden="1" x14ac:dyDescent="0.2">
      <c r="M2665" s="9"/>
    </row>
    <row r="2666" spans="13:13" hidden="1" x14ac:dyDescent="0.2">
      <c r="M2666" s="9"/>
    </row>
    <row r="2667" spans="13:13" hidden="1" x14ac:dyDescent="0.2">
      <c r="M2667" s="9"/>
    </row>
    <row r="2668" spans="13:13" hidden="1" x14ac:dyDescent="0.2">
      <c r="M2668" s="9"/>
    </row>
    <row r="2669" spans="13:13" hidden="1" x14ac:dyDescent="0.2">
      <c r="M2669" s="9"/>
    </row>
    <row r="2670" spans="13:13" hidden="1" x14ac:dyDescent="0.2">
      <c r="M2670" s="9"/>
    </row>
    <row r="2671" spans="13:13" hidden="1" x14ac:dyDescent="0.2">
      <c r="M2671" s="9"/>
    </row>
    <row r="2672" spans="13:13" hidden="1" x14ac:dyDescent="0.2">
      <c r="M2672" s="9"/>
    </row>
    <row r="2673" spans="13:13" hidden="1" x14ac:dyDescent="0.2">
      <c r="M2673" s="9"/>
    </row>
    <row r="2674" spans="13:13" hidden="1" x14ac:dyDescent="0.2">
      <c r="M2674" s="9"/>
    </row>
    <row r="2675" spans="13:13" hidden="1" x14ac:dyDescent="0.2">
      <c r="M2675" s="9"/>
    </row>
    <row r="2676" spans="13:13" hidden="1" x14ac:dyDescent="0.2">
      <c r="M2676" s="9"/>
    </row>
    <row r="2677" spans="13:13" hidden="1" x14ac:dyDescent="0.2">
      <c r="M2677" s="9"/>
    </row>
    <row r="2678" spans="13:13" hidden="1" x14ac:dyDescent="0.2">
      <c r="M2678" s="9"/>
    </row>
    <row r="2679" spans="13:13" hidden="1" x14ac:dyDescent="0.2">
      <c r="M2679" s="9"/>
    </row>
    <row r="2680" spans="13:13" hidden="1" x14ac:dyDescent="0.2">
      <c r="M2680" s="9"/>
    </row>
    <row r="2681" spans="13:13" hidden="1" x14ac:dyDescent="0.2">
      <c r="M2681" s="9"/>
    </row>
    <row r="2682" spans="13:13" hidden="1" x14ac:dyDescent="0.2">
      <c r="M2682" s="9"/>
    </row>
    <row r="2683" spans="13:13" hidden="1" x14ac:dyDescent="0.2">
      <c r="M2683" s="9"/>
    </row>
    <row r="2684" spans="13:13" hidden="1" x14ac:dyDescent="0.2">
      <c r="M2684" s="9"/>
    </row>
    <row r="2685" spans="13:13" hidden="1" x14ac:dyDescent="0.2">
      <c r="M2685" s="9"/>
    </row>
    <row r="2686" spans="13:13" hidden="1" x14ac:dyDescent="0.2">
      <c r="M2686" s="9"/>
    </row>
    <row r="2687" spans="13:13" hidden="1" x14ac:dyDescent="0.2">
      <c r="M2687" s="9"/>
    </row>
    <row r="2688" spans="13:13" hidden="1" x14ac:dyDescent="0.2">
      <c r="M2688" s="9"/>
    </row>
    <row r="2689" spans="13:13" hidden="1" x14ac:dyDescent="0.2">
      <c r="M2689" s="9"/>
    </row>
    <row r="2690" spans="13:13" hidden="1" x14ac:dyDescent="0.2">
      <c r="M2690" s="9"/>
    </row>
    <row r="2691" spans="13:13" hidden="1" x14ac:dyDescent="0.2">
      <c r="M2691" s="9"/>
    </row>
    <row r="2692" spans="13:13" hidden="1" x14ac:dyDescent="0.2">
      <c r="M2692" s="9"/>
    </row>
    <row r="2693" spans="13:13" hidden="1" x14ac:dyDescent="0.2">
      <c r="M2693" s="9"/>
    </row>
    <row r="2694" spans="13:13" hidden="1" x14ac:dyDescent="0.2">
      <c r="M2694" s="9"/>
    </row>
    <row r="2695" spans="13:13" hidden="1" x14ac:dyDescent="0.2">
      <c r="M2695" s="9"/>
    </row>
    <row r="2696" spans="13:13" hidden="1" x14ac:dyDescent="0.2">
      <c r="M2696" s="9"/>
    </row>
    <row r="2697" spans="13:13" hidden="1" x14ac:dyDescent="0.2">
      <c r="M2697" s="9"/>
    </row>
    <row r="2698" spans="13:13" hidden="1" x14ac:dyDescent="0.2">
      <c r="M2698" s="9"/>
    </row>
    <row r="2699" spans="13:13" hidden="1" x14ac:dyDescent="0.2">
      <c r="M2699" s="9"/>
    </row>
    <row r="2700" spans="13:13" hidden="1" x14ac:dyDescent="0.2">
      <c r="M2700" s="9"/>
    </row>
    <row r="2701" spans="13:13" hidden="1" x14ac:dyDescent="0.2">
      <c r="M2701" s="9"/>
    </row>
    <row r="2702" spans="13:13" hidden="1" x14ac:dyDescent="0.2">
      <c r="M2702" s="9"/>
    </row>
    <row r="2703" spans="13:13" hidden="1" x14ac:dyDescent="0.2">
      <c r="M2703" s="9"/>
    </row>
    <row r="2704" spans="13:13" hidden="1" x14ac:dyDescent="0.2">
      <c r="M2704" s="9"/>
    </row>
    <row r="2705" spans="13:13" hidden="1" x14ac:dyDescent="0.2">
      <c r="M2705" s="9"/>
    </row>
    <row r="2706" spans="13:13" hidden="1" x14ac:dyDescent="0.2">
      <c r="M2706" s="9"/>
    </row>
    <row r="2707" spans="13:13" hidden="1" x14ac:dyDescent="0.2">
      <c r="M2707" s="9"/>
    </row>
    <row r="2708" spans="13:13" hidden="1" x14ac:dyDescent="0.2">
      <c r="M2708" s="9"/>
    </row>
    <row r="2709" spans="13:13" hidden="1" x14ac:dyDescent="0.2">
      <c r="M2709" s="9"/>
    </row>
    <row r="2710" spans="13:13" hidden="1" x14ac:dyDescent="0.2">
      <c r="M2710" s="9"/>
    </row>
    <row r="2711" spans="13:13" hidden="1" x14ac:dyDescent="0.2">
      <c r="M2711" s="9"/>
    </row>
    <row r="2712" spans="13:13" hidden="1" x14ac:dyDescent="0.2">
      <c r="M2712" s="9"/>
    </row>
    <row r="2713" spans="13:13" hidden="1" x14ac:dyDescent="0.2">
      <c r="M2713" s="9"/>
    </row>
    <row r="2714" spans="13:13" hidden="1" x14ac:dyDescent="0.2">
      <c r="M2714" s="9"/>
    </row>
    <row r="2715" spans="13:13" hidden="1" x14ac:dyDescent="0.2">
      <c r="M2715" s="9"/>
    </row>
    <row r="2716" spans="13:13" hidden="1" x14ac:dyDescent="0.2">
      <c r="M2716" s="9"/>
    </row>
    <row r="2717" spans="13:13" hidden="1" x14ac:dyDescent="0.2">
      <c r="M2717" s="9"/>
    </row>
    <row r="2718" spans="13:13" hidden="1" x14ac:dyDescent="0.2">
      <c r="M2718" s="9"/>
    </row>
    <row r="2719" spans="13:13" hidden="1" x14ac:dyDescent="0.2">
      <c r="M2719" s="9"/>
    </row>
    <row r="2720" spans="13:13" hidden="1" x14ac:dyDescent="0.2">
      <c r="M2720" s="9"/>
    </row>
    <row r="2721" spans="13:13" hidden="1" x14ac:dyDescent="0.2">
      <c r="M2721" s="9"/>
    </row>
    <row r="2722" spans="13:13" hidden="1" x14ac:dyDescent="0.2">
      <c r="M2722" s="9"/>
    </row>
    <row r="2723" spans="13:13" hidden="1" x14ac:dyDescent="0.2">
      <c r="M2723" s="9"/>
    </row>
    <row r="2724" spans="13:13" hidden="1" x14ac:dyDescent="0.2">
      <c r="M2724" s="9"/>
    </row>
    <row r="2725" spans="13:13" hidden="1" x14ac:dyDescent="0.2">
      <c r="M2725" s="9"/>
    </row>
    <row r="2726" spans="13:13" hidden="1" x14ac:dyDescent="0.2">
      <c r="M2726" s="9"/>
    </row>
    <row r="2727" spans="13:13" hidden="1" x14ac:dyDescent="0.2">
      <c r="M2727" s="9"/>
    </row>
    <row r="2728" spans="13:13" hidden="1" x14ac:dyDescent="0.2">
      <c r="M2728" s="9"/>
    </row>
    <row r="2729" spans="13:13" hidden="1" x14ac:dyDescent="0.2">
      <c r="M2729" s="9"/>
    </row>
    <row r="2730" spans="13:13" hidden="1" x14ac:dyDescent="0.2">
      <c r="M2730" s="9"/>
    </row>
    <row r="2731" spans="13:13" hidden="1" x14ac:dyDescent="0.2">
      <c r="M2731" s="9"/>
    </row>
    <row r="2732" spans="13:13" hidden="1" x14ac:dyDescent="0.2">
      <c r="M2732" s="9"/>
    </row>
    <row r="2733" spans="13:13" hidden="1" x14ac:dyDescent="0.2">
      <c r="M2733" s="9"/>
    </row>
    <row r="2734" spans="13:13" hidden="1" x14ac:dyDescent="0.2">
      <c r="M2734" s="9"/>
    </row>
    <row r="2735" spans="13:13" hidden="1" x14ac:dyDescent="0.2">
      <c r="M2735" s="9"/>
    </row>
    <row r="2736" spans="13:13" hidden="1" x14ac:dyDescent="0.2">
      <c r="M2736" s="9"/>
    </row>
    <row r="2737" spans="13:13" hidden="1" x14ac:dyDescent="0.2">
      <c r="M2737" s="9"/>
    </row>
    <row r="2738" spans="13:13" hidden="1" x14ac:dyDescent="0.2">
      <c r="M2738" s="9"/>
    </row>
    <row r="2739" spans="13:13" hidden="1" x14ac:dyDescent="0.2">
      <c r="M2739" s="9"/>
    </row>
    <row r="2740" spans="13:13" hidden="1" x14ac:dyDescent="0.2">
      <c r="M2740" s="9"/>
    </row>
    <row r="2741" spans="13:13" hidden="1" x14ac:dyDescent="0.2">
      <c r="M2741" s="9"/>
    </row>
    <row r="2742" spans="13:13" hidden="1" x14ac:dyDescent="0.2">
      <c r="M2742" s="9"/>
    </row>
    <row r="2743" spans="13:13" hidden="1" x14ac:dyDescent="0.2">
      <c r="M2743" s="9"/>
    </row>
    <row r="2744" spans="13:13" hidden="1" x14ac:dyDescent="0.2">
      <c r="M2744" s="9"/>
    </row>
    <row r="2745" spans="13:13" hidden="1" x14ac:dyDescent="0.2">
      <c r="M2745" s="9"/>
    </row>
    <row r="2746" spans="13:13" hidden="1" x14ac:dyDescent="0.2">
      <c r="M2746" s="9"/>
    </row>
    <row r="2747" spans="13:13" hidden="1" x14ac:dyDescent="0.2">
      <c r="M2747" s="9"/>
    </row>
    <row r="2748" spans="13:13" hidden="1" x14ac:dyDescent="0.2">
      <c r="M2748" s="9"/>
    </row>
    <row r="2749" spans="13:13" hidden="1" x14ac:dyDescent="0.2">
      <c r="M2749" s="9"/>
    </row>
    <row r="2750" spans="13:13" hidden="1" x14ac:dyDescent="0.2">
      <c r="M2750" s="9"/>
    </row>
    <row r="2751" spans="13:13" hidden="1" x14ac:dyDescent="0.2">
      <c r="M2751" s="9"/>
    </row>
    <row r="2752" spans="13:13" hidden="1" x14ac:dyDescent="0.2">
      <c r="M2752" s="9"/>
    </row>
    <row r="2753" spans="13:13" hidden="1" x14ac:dyDescent="0.2">
      <c r="M2753" s="9"/>
    </row>
    <row r="2754" spans="13:13" hidden="1" x14ac:dyDescent="0.2">
      <c r="M2754" s="9"/>
    </row>
    <row r="2755" spans="13:13" hidden="1" x14ac:dyDescent="0.2">
      <c r="M2755" s="9"/>
    </row>
    <row r="2756" spans="13:13" hidden="1" x14ac:dyDescent="0.2">
      <c r="M2756" s="9"/>
    </row>
    <row r="2757" spans="13:13" hidden="1" x14ac:dyDescent="0.2">
      <c r="M2757" s="9"/>
    </row>
    <row r="2758" spans="13:13" hidden="1" x14ac:dyDescent="0.2">
      <c r="M2758" s="9"/>
    </row>
    <row r="2759" spans="13:13" hidden="1" x14ac:dyDescent="0.2">
      <c r="M2759" s="9"/>
    </row>
    <row r="2760" spans="13:13" hidden="1" x14ac:dyDescent="0.2">
      <c r="M2760" s="9"/>
    </row>
    <row r="2761" spans="13:13" hidden="1" x14ac:dyDescent="0.2">
      <c r="M2761" s="9"/>
    </row>
    <row r="2762" spans="13:13" hidden="1" x14ac:dyDescent="0.2">
      <c r="M2762" s="9"/>
    </row>
    <row r="2763" spans="13:13" hidden="1" x14ac:dyDescent="0.2">
      <c r="M2763" s="9"/>
    </row>
    <row r="2764" spans="13:13" hidden="1" x14ac:dyDescent="0.2">
      <c r="M2764" s="9"/>
    </row>
    <row r="2765" spans="13:13" hidden="1" x14ac:dyDescent="0.2">
      <c r="M2765" s="9"/>
    </row>
    <row r="2766" spans="13:13" hidden="1" x14ac:dyDescent="0.2">
      <c r="M2766" s="9"/>
    </row>
    <row r="2767" spans="13:13" hidden="1" x14ac:dyDescent="0.2">
      <c r="M2767" s="9"/>
    </row>
    <row r="2768" spans="13:13" hidden="1" x14ac:dyDescent="0.2">
      <c r="M2768" s="9"/>
    </row>
    <row r="2769" spans="13:13" hidden="1" x14ac:dyDescent="0.2">
      <c r="M2769" s="9"/>
    </row>
    <row r="2770" spans="13:13" hidden="1" x14ac:dyDescent="0.2">
      <c r="M2770" s="9"/>
    </row>
    <row r="2771" spans="13:13" hidden="1" x14ac:dyDescent="0.2">
      <c r="M2771" s="9"/>
    </row>
    <row r="2772" spans="13:13" hidden="1" x14ac:dyDescent="0.2">
      <c r="M2772" s="9"/>
    </row>
    <row r="2773" spans="13:13" hidden="1" x14ac:dyDescent="0.2">
      <c r="M2773" s="9"/>
    </row>
    <row r="2774" spans="13:13" hidden="1" x14ac:dyDescent="0.2">
      <c r="M2774" s="9"/>
    </row>
    <row r="2775" spans="13:13" hidden="1" x14ac:dyDescent="0.2">
      <c r="M2775" s="9"/>
    </row>
    <row r="2776" spans="13:13" hidden="1" x14ac:dyDescent="0.2">
      <c r="M2776" s="9"/>
    </row>
    <row r="2777" spans="13:13" hidden="1" x14ac:dyDescent="0.2">
      <c r="M2777" s="9"/>
    </row>
    <row r="2778" spans="13:13" hidden="1" x14ac:dyDescent="0.2">
      <c r="M2778" s="9"/>
    </row>
    <row r="2779" spans="13:13" hidden="1" x14ac:dyDescent="0.2">
      <c r="M2779" s="9"/>
    </row>
    <row r="2780" spans="13:13" hidden="1" x14ac:dyDescent="0.2">
      <c r="M2780" s="9"/>
    </row>
    <row r="2781" spans="13:13" hidden="1" x14ac:dyDescent="0.2">
      <c r="M2781" s="9"/>
    </row>
    <row r="2782" spans="13:13" hidden="1" x14ac:dyDescent="0.2">
      <c r="M2782" s="9"/>
    </row>
    <row r="2783" spans="13:13" hidden="1" x14ac:dyDescent="0.2">
      <c r="M2783" s="9"/>
    </row>
    <row r="2784" spans="13:13" hidden="1" x14ac:dyDescent="0.2">
      <c r="M2784" s="9"/>
    </row>
    <row r="2785" spans="13:13" hidden="1" x14ac:dyDescent="0.2">
      <c r="M2785" s="9"/>
    </row>
    <row r="2786" spans="13:13" hidden="1" x14ac:dyDescent="0.2">
      <c r="M2786" s="9"/>
    </row>
    <row r="2787" spans="13:13" hidden="1" x14ac:dyDescent="0.2">
      <c r="M2787" s="9"/>
    </row>
    <row r="2788" spans="13:13" hidden="1" x14ac:dyDescent="0.2">
      <c r="M2788" s="9"/>
    </row>
    <row r="2789" spans="13:13" hidden="1" x14ac:dyDescent="0.2">
      <c r="M2789" s="9"/>
    </row>
    <row r="2790" spans="13:13" hidden="1" x14ac:dyDescent="0.2">
      <c r="M2790" s="9"/>
    </row>
    <row r="2791" spans="13:13" hidden="1" x14ac:dyDescent="0.2">
      <c r="M2791" s="9"/>
    </row>
    <row r="2792" spans="13:13" hidden="1" x14ac:dyDescent="0.2">
      <c r="M2792" s="9"/>
    </row>
    <row r="2793" spans="13:13" hidden="1" x14ac:dyDescent="0.2">
      <c r="M2793" s="9"/>
    </row>
    <row r="2794" spans="13:13" hidden="1" x14ac:dyDescent="0.2">
      <c r="M2794" s="9"/>
    </row>
    <row r="2795" spans="13:13" hidden="1" x14ac:dyDescent="0.2">
      <c r="M2795" s="9"/>
    </row>
    <row r="2796" spans="13:13" hidden="1" x14ac:dyDescent="0.2">
      <c r="M2796" s="9"/>
    </row>
    <row r="2797" spans="13:13" hidden="1" x14ac:dyDescent="0.2">
      <c r="M2797" s="9"/>
    </row>
    <row r="2798" spans="13:13" hidden="1" x14ac:dyDescent="0.2">
      <c r="M2798" s="9"/>
    </row>
    <row r="2799" spans="13:13" hidden="1" x14ac:dyDescent="0.2">
      <c r="M2799" s="9"/>
    </row>
    <row r="2800" spans="13:13" hidden="1" x14ac:dyDescent="0.2">
      <c r="M2800" s="9"/>
    </row>
    <row r="2801" spans="13:13" hidden="1" x14ac:dyDescent="0.2">
      <c r="M2801" s="9"/>
    </row>
    <row r="2802" spans="13:13" hidden="1" x14ac:dyDescent="0.2">
      <c r="M2802" s="9"/>
    </row>
    <row r="2803" spans="13:13" hidden="1" x14ac:dyDescent="0.2">
      <c r="M2803" s="9"/>
    </row>
    <row r="2804" spans="13:13" hidden="1" x14ac:dyDescent="0.2">
      <c r="M2804" s="9"/>
    </row>
    <row r="2805" spans="13:13" hidden="1" x14ac:dyDescent="0.2">
      <c r="M2805" s="9"/>
    </row>
    <row r="2806" spans="13:13" hidden="1" x14ac:dyDescent="0.2">
      <c r="M2806" s="9"/>
    </row>
    <row r="2807" spans="13:13" hidden="1" x14ac:dyDescent="0.2">
      <c r="M2807" s="9"/>
    </row>
    <row r="2808" spans="13:13" hidden="1" x14ac:dyDescent="0.2">
      <c r="M2808" s="9"/>
    </row>
    <row r="2809" spans="13:13" hidden="1" x14ac:dyDescent="0.2">
      <c r="M2809" s="9"/>
    </row>
    <row r="2810" spans="13:13" hidden="1" x14ac:dyDescent="0.2">
      <c r="M2810" s="9"/>
    </row>
    <row r="2811" spans="13:13" hidden="1" x14ac:dyDescent="0.2">
      <c r="M2811" s="9"/>
    </row>
    <row r="2812" spans="13:13" hidden="1" x14ac:dyDescent="0.2">
      <c r="M2812" s="9"/>
    </row>
    <row r="2813" spans="13:13" hidden="1" x14ac:dyDescent="0.2">
      <c r="M2813" s="9"/>
    </row>
    <row r="2814" spans="13:13" hidden="1" x14ac:dyDescent="0.2">
      <c r="M2814" s="9"/>
    </row>
    <row r="2815" spans="13:13" hidden="1" x14ac:dyDescent="0.2">
      <c r="M2815" s="9"/>
    </row>
    <row r="2816" spans="13:13" hidden="1" x14ac:dyDescent="0.2">
      <c r="M2816" s="9"/>
    </row>
    <row r="2817" spans="13:13" hidden="1" x14ac:dyDescent="0.2">
      <c r="M2817" s="9"/>
    </row>
    <row r="2818" spans="13:13" hidden="1" x14ac:dyDescent="0.2">
      <c r="M2818" s="9"/>
    </row>
    <row r="2819" spans="13:13" hidden="1" x14ac:dyDescent="0.2">
      <c r="M2819" s="9"/>
    </row>
    <row r="2820" spans="13:13" hidden="1" x14ac:dyDescent="0.2">
      <c r="M2820" s="9"/>
    </row>
    <row r="2821" spans="13:13" hidden="1" x14ac:dyDescent="0.2">
      <c r="M2821" s="9"/>
    </row>
    <row r="2822" spans="13:13" hidden="1" x14ac:dyDescent="0.2">
      <c r="M2822" s="9"/>
    </row>
    <row r="2823" spans="13:13" hidden="1" x14ac:dyDescent="0.2">
      <c r="M2823" s="9"/>
    </row>
    <row r="2824" spans="13:13" hidden="1" x14ac:dyDescent="0.2">
      <c r="M2824" s="9"/>
    </row>
    <row r="2825" spans="13:13" hidden="1" x14ac:dyDescent="0.2">
      <c r="M2825" s="9"/>
    </row>
    <row r="2826" spans="13:13" hidden="1" x14ac:dyDescent="0.2">
      <c r="M2826" s="9"/>
    </row>
    <row r="2827" spans="13:13" hidden="1" x14ac:dyDescent="0.2">
      <c r="M2827" s="9"/>
    </row>
    <row r="2828" spans="13:13" hidden="1" x14ac:dyDescent="0.2">
      <c r="M2828" s="9"/>
    </row>
    <row r="2829" spans="13:13" hidden="1" x14ac:dyDescent="0.2">
      <c r="M2829" s="9"/>
    </row>
    <row r="2830" spans="13:13" hidden="1" x14ac:dyDescent="0.2">
      <c r="M2830" s="9"/>
    </row>
    <row r="2831" spans="13:13" hidden="1" x14ac:dyDescent="0.2">
      <c r="M2831" s="9"/>
    </row>
    <row r="2832" spans="13:13" hidden="1" x14ac:dyDescent="0.2">
      <c r="M2832" s="9"/>
    </row>
    <row r="2833" spans="13:13" hidden="1" x14ac:dyDescent="0.2">
      <c r="M2833" s="9"/>
    </row>
    <row r="2834" spans="13:13" hidden="1" x14ac:dyDescent="0.2">
      <c r="M2834" s="9"/>
    </row>
    <row r="2835" spans="13:13" hidden="1" x14ac:dyDescent="0.2">
      <c r="M2835" s="9"/>
    </row>
    <row r="2836" spans="13:13" hidden="1" x14ac:dyDescent="0.2">
      <c r="M2836" s="9"/>
    </row>
    <row r="2837" spans="13:13" hidden="1" x14ac:dyDescent="0.2">
      <c r="M2837" s="9"/>
    </row>
    <row r="2838" spans="13:13" hidden="1" x14ac:dyDescent="0.2">
      <c r="M2838" s="9"/>
    </row>
    <row r="2839" spans="13:13" hidden="1" x14ac:dyDescent="0.2">
      <c r="M2839" s="9"/>
    </row>
    <row r="2840" spans="13:13" hidden="1" x14ac:dyDescent="0.2">
      <c r="M2840" s="9"/>
    </row>
    <row r="2841" spans="13:13" hidden="1" x14ac:dyDescent="0.2">
      <c r="M2841" s="9"/>
    </row>
    <row r="2842" spans="13:13" hidden="1" x14ac:dyDescent="0.2">
      <c r="M2842" s="9"/>
    </row>
    <row r="2843" spans="13:13" hidden="1" x14ac:dyDescent="0.2">
      <c r="M2843" s="9"/>
    </row>
    <row r="2844" spans="13:13" hidden="1" x14ac:dyDescent="0.2">
      <c r="M2844" s="9"/>
    </row>
    <row r="2845" spans="13:13" hidden="1" x14ac:dyDescent="0.2">
      <c r="M2845" s="9"/>
    </row>
    <row r="2846" spans="13:13" hidden="1" x14ac:dyDescent="0.2">
      <c r="M2846" s="9"/>
    </row>
    <row r="2847" spans="13:13" hidden="1" x14ac:dyDescent="0.2">
      <c r="M2847" s="9"/>
    </row>
    <row r="2848" spans="13:13" hidden="1" x14ac:dyDescent="0.2">
      <c r="M2848" s="9"/>
    </row>
    <row r="2849" spans="13:13" hidden="1" x14ac:dyDescent="0.2">
      <c r="M2849" s="9"/>
    </row>
    <row r="2850" spans="13:13" hidden="1" x14ac:dyDescent="0.2">
      <c r="M2850" s="9"/>
    </row>
    <row r="2851" spans="13:13" hidden="1" x14ac:dyDescent="0.2">
      <c r="M2851" s="9"/>
    </row>
    <row r="2852" spans="13:13" hidden="1" x14ac:dyDescent="0.2">
      <c r="M2852" s="9"/>
    </row>
    <row r="2853" spans="13:13" hidden="1" x14ac:dyDescent="0.2">
      <c r="M2853" s="9"/>
    </row>
    <row r="2854" spans="13:13" hidden="1" x14ac:dyDescent="0.2">
      <c r="M2854" s="9"/>
    </row>
    <row r="2855" spans="13:13" hidden="1" x14ac:dyDescent="0.2">
      <c r="M2855" s="9"/>
    </row>
    <row r="2856" spans="13:13" hidden="1" x14ac:dyDescent="0.2">
      <c r="M2856" s="9"/>
    </row>
    <row r="2857" spans="13:13" hidden="1" x14ac:dyDescent="0.2">
      <c r="M2857" s="9"/>
    </row>
    <row r="2858" spans="13:13" hidden="1" x14ac:dyDescent="0.2">
      <c r="M2858" s="9"/>
    </row>
    <row r="2859" spans="13:13" hidden="1" x14ac:dyDescent="0.2">
      <c r="M2859" s="9"/>
    </row>
    <row r="2860" spans="13:13" hidden="1" x14ac:dyDescent="0.2">
      <c r="M2860" s="9"/>
    </row>
    <row r="2861" spans="13:13" hidden="1" x14ac:dyDescent="0.2">
      <c r="M2861" s="9"/>
    </row>
    <row r="2862" spans="13:13" hidden="1" x14ac:dyDescent="0.2">
      <c r="M2862" s="9"/>
    </row>
    <row r="2863" spans="13:13" hidden="1" x14ac:dyDescent="0.2">
      <c r="M2863" s="9"/>
    </row>
    <row r="2864" spans="13:13" hidden="1" x14ac:dyDescent="0.2">
      <c r="M2864" s="9"/>
    </row>
    <row r="2865" spans="13:13" hidden="1" x14ac:dyDescent="0.2">
      <c r="M2865" s="9"/>
    </row>
    <row r="2866" spans="13:13" hidden="1" x14ac:dyDescent="0.2">
      <c r="M2866" s="9"/>
    </row>
    <row r="2867" spans="13:13" hidden="1" x14ac:dyDescent="0.2">
      <c r="M2867" s="9"/>
    </row>
    <row r="2868" spans="13:13" hidden="1" x14ac:dyDescent="0.2">
      <c r="M2868" s="9"/>
    </row>
    <row r="2869" spans="13:13" hidden="1" x14ac:dyDescent="0.2">
      <c r="M2869" s="9"/>
    </row>
    <row r="2870" spans="13:13" hidden="1" x14ac:dyDescent="0.2">
      <c r="M2870" s="9"/>
    </row>
    <row r="2871" spans="13:13" hidden="1" x14ac:dyDescent="0.2">
      <c r="M2871" s="9"/>
    </row>
    <row r="2872" spans="13:13" hidden="1" x14ac:dyDescent="0.2">
      <c r="M2872" s="9"/>
    </row>
    <row r="2873" spans="13:13" hidden="1" x14ac:dyDescent="0.2">
      <c r="M2873" s="9"/>
    </row>
    <row r="2874" spans="13:13" hidden="1" x14ac:dyDescent="0.2">
      <c r="M2874" s="9"/>
    </row>
    <row r="2875" spans="13:13" hidden="1" x14ac:dyDescent="0.2">
      <c r="M2875" s="9"/>
    </row>
    <row r="2876" spans="13:13" hidden="1" x14ac:dyDescent="0.2">
      <c r="M2876" s="9"/>
    </row>
    <row r="2877" spans="13:13" hidden="1" x14ac:dyDescent="0.2">
      <c r="M2877" s="9"/>
    </row>
    <row r="2878" spans="13:13" hidden="1" x14ac:dyDescent="0.2">
      <c r="M2878" s="9"/>
    </row>
    <row r="2879" spans="13:13" hidden="1" x14ac:dyDescent="0.2">
      <c r="M2879" s="9"/>
    </row>
    <row r="2880" spans="13:13" hidden="1" x14ac:dyDescent="0.2">
      <c r="M2880" s="9"/>
    </row>
    <row r="2881" spans="13:13" hidden="1" x14ac:dyDescent="0.2">
      <c r="M2881" s="9"/>
    </row>
    <row r="2882" spans="13:13" hidden="1" x14ac:dyDescent="0.2">
      <c r="M2882" s="9"/>
    </row>
    <row r="2883" spans="13:13" hidden="1" x14ac:dyDescent="0.2">
      <c r="M2883" s="9"/>
    </row>
    <row r="2884" spans="13:13" hidden="1" x14ac:dyDescent="0.2">
      <c r="M2884" s="9"/>
    </row>
    <row r="2885" spans="13:13" hidden="1" x14ac:dyDescent="0.2">
      <c r="M2885" s="9"/>
    </row>
    <row r="2886" spans="13:13" hidden="1" x14ac:dyDescent="0.2">
      <c r="M2886" s="9"/>
    </row>
    <row r="2887" spans="13:13" hidden="1" x14ac:dyDescent="0.2">
      <c r="M2887" s="9"/>
    </row>
    <row r="2888" spans="13:13" hidden="1" x14ac:dyDescent="0.2">
      <c r="M2888" s="9"/>
    </row>
    <row r="2889" spans="13:13" hidden="1" x14ac:dyDescent="0.2">
      <c r="M2889" s="9"/>
    </row>
    <row r="2890" spans="13:13" hidden="1" x14ac:dyDescent="0.2">
      <c r="M2890" s="9"/>
    </row>
    <row r="2891" spans="13:13" hidden="1" x14ac:dyDescent="0.2">
      <c r="M2891" s="9"/>
    </row>
    <row r="2892" spans="13:13" hidden="1" x14ac:dyDescent="0.2">
      <c r="M2892" s="9"/>
    </row>
    <row r="2893" spans="13:13" hidden="1" x14ac:dyDescent="0.2">
      <c r="M2893" s="9"/>
    </row>
    <row r="2894" spans="13:13" hidden="1" x14ac:dyDescent="0.2">
      <c r="M2894" s="9"/>
    </row>
    <row r="2895" spans="13:13" hidden="1" x14ac:dyDescent="0.2">
      <c r="M2895" s="9"/>
    </row>
    <row r="2896" spans="13:13" hidden="1" x14ac:dyDescent="0.2">
      <c r="M2896" s="9"/>
    </row>
    <row r="2897" spans="13:13" hidden="1" x14ac:dyDescent="0.2">
      <c r="M2897" s="9"/>
    </row>
    <row r="2898" spans="13:13" hidden="1" x14ac:dyDescent="0.2">
      <c r="M2898" s="9"/>
    </row>
    <row r="2899" spans="13:13" hidden="1" x14ac:dyDescent="0.2">
      <c r="M2899" s="9"/>
    </row>
    <row r="2900" spans="13:13" hidden="1" x14ac:dyDescent="0.2">
      <c r="M2900" s="9"/>
    </row>
    <row r="2901" spans="13:13" hidden="1" x14ac:dyDescent="0.2">
      <c r="M2901" s="9"/>
    </row>
    <row r="2902" spans="13:13" hidden="1" x14ac:dyDescent="0.2">
      <c r="M2902" s="9"/>
    </row>
    <row r="2903" spans="13:13" hidden="1" x14ac:dyDescent="0.2">
      <c r="M2903" s="9"/>
    </row>
    <row r="2904" spans="13:13" hidden="1" x14ac:dyDescent="0.2">
      <c r="M2904" s="9"/>
    </row>
    <row r="2905" spans="13:13" hidden="1" x14ac:dyDescent="0.2">
      <c r="M2905" s="9"/>
    </row>
    <row r="2906" spans="13:13" hidden="1" x14ac:dyDescent="0.2">
      <c r="M2906" s="9"/>
    </row>
    <row r="2907" spans="13:13" hidden="1" x14ac:dyDescent="0.2">
      <c r="M2907" s="9"/>
    </row>
    <row r="2908" spans="13:13" hidden="1" x14ac:dyDescent="0.2">
      <c r="M2908" s="9"/>
    </row>
    <row r="2909" spans="13:13" hidden="1" x14ac:dyDescent="0.2">
      <c r="M2909" s="9"/>
    </row>
    <row r="2910" spans="13:13" hidden="1" x14ac:dyDescent="0.2">
      <c r="M2910" s="9"/>
    </row>
    <row r="2911" spans="13:13" hidden="1" x14ac:dyDescent="0.2">
      <c r="M2911" s="9"/>
    </row>
    <row r="2912" spans="13:13" hidden="1" x14ac:dyDescent="0.2">
      <c r="M2912" s="9"/>
    </row>
    <row r="2913" spans="13:13" hidden="1" x14ac:dyDescent="0.2">
      <c r="M2913" s="9"/>
    </row>
    <row r="2914" spans="13:13" hidden="1" x14ac:dyDescent="0.2">
      <c r="M2914" s="9"/>
    </row>
    <row r="2915" spans="13:13" hidden="1" x14ac:dyDescent="0.2">
      <c r="M2915" s="9"/>
    </row>
    <row r="2916" spans="13:13" hidden="1" x14ac:dyDescent="0.2">
      <c r="M2916" s="9"/>
    </row>
    <row r="2917" spans="13:13" hidden="1" x14ac:dyDescent="0.2">
      <c r="M2917" s="9"/>
    </row>
    <row r="2918" spans="13:13" hidden="1" x14ac:dyDescent="0.2">
      <c r="M2918" s="9"/>
    </row>
    <row r="2919" spans="13:13" hidden="1" x14ac:dyDescent="0.2">
      <c r="M2919" s="9"/>
    </row>
    <row r="2920" spans="13:13" hidden="1" x14ac:dyDescent="0.2">
      <c r="M2920" s="9"/>
    </row>
    <row r="2921" spans="13:13" hidden="1" x14ac:dyDescent="0.2">
      <c r="M2921" s="9"/>
    </row>
    <row r="2922" spans="13:13" hidden="1" x14ac:dyDescent="0.2">
      <c r="M2922" s="9"/>
    </row>
    <row r="2923" spans="13:13" hidden="1" x14ac:dyDescent="0.2">
      <c r="M2923" s="9"/>
    </row>
    <row r="2924" spans="13:13" hidden="1" x14ac:dyDescent="0.2">
      <c r="M2924" s="9"/>
    </row>
    <row r="2925" spans="13:13" hidden="1" x14ac:dyDescent="0.2">
      <c r="M2925" s="9"/>
    </row>
    <row r="2926" spans="13:13" hidden="1" x14ac:dyDescent="0.2">
      <c r="M2926" s="9"/>
    </row>
    <row r="2927" spans="13:13" hidden="1" x14ac:dyDescent="0.2">
      <c r="M2927" s="9"/>
    </row>
    <row r="2928" spans="13:13" hidden="1" x14ac:dyDescent="0.2">
      <c r="M2928" s="9"/>
    </row>
    <row r="2929" spans="13:13" hidden="1" x14ac:dyDescent="0.2">
      <c r="M2929" s="9"/>
    </row>
    <row r="2930" spans="13:13" hidden="1" x14ac:dyDescent="0.2">
      <c r="M2930" s="9"/>
    </row>
    <row r="2931" spans="13:13" hidden="1" x14ac:dyDescent="0.2">
      <c r="M2931" s="9"/>
    </row>
    <row r="2932" spans="13:13" hidden="1" x14ac:dyDescent="0.2">
      <c r="M2932" s="9"/>
    </row>
    <row r="2933" spans="13:13" hidden="1" x14ac:dyDescent="0.2">
      <c r="M2933" s="9"/>
    </row>
    <row r="2934" spans="13:13" hidden="1" x14ac:dyDescent="0.2">
      <c r="M2934" s="9"/>
    </row>
    <row r="2935" spans="13:13" hidden="1" x14ac:dyDescent="0.2">
      <c r="M2935" s="9"/>
    </row>
    <row r="2936" spans="13:13" hidden="1" x14ac:dyDescent="0.2">
      <c r="M2936" s="9"/>
    </row>
    <row r="2937" spans="13:13" hidden="1" x14ac:dyDescent="0.2">
      <c r="M2937" s="9"/>
    </row>
    <row r="2938" spans="13:13" hidden="1" x14ac:dyDescent="0.2">
      <c r="M2938" s="9"/>
    </row>
    <row r="2939" spans="13:13" hidden="1" x14ac:dyDescent="0.2">
      <c r="M2939" s="9"/>
    </row>
    <row r="2940" spans="13:13" hidden="1" x14ac:dyDescent="0.2">
      <c r="M2940" s="9"/>
    </row>
    <row r="2941" spans="13:13" hidden="1" x14ac:dyDescent="0.2">
      <c r="M2941" s="9"/>
    </row>
    <row r="2942" spans="13:13" hidden="1" x14ac:dyDescent="0.2">
      <c r="M2942" s="9"/>
    </row>
    <row r="2943" spans="13:13" hidden="1" x14ac:dyDescent="0.2">
      <c r="M2943" s="9"/>
    </row>
    <row r="2944" spans="13:13" hidden="1" x14ac:dyDescent="0.2">
      <c r="M2944" s="9"/>
    </row>
    <row r="2945" spans="13:13" hidden="1" x14ac:dyDescent="0.2">
      <c r="M2945" s="9"/>
    </row>
    <row r="2946" spans="13:13" hidden="1" x14ac:dyDescent="0.2">
      <c r="M2946" s="9"/>
    </row>
    <row r="2947" spans="13:13" hidden="1" x14ac:dyDescent="0.2">
      <c r="M2947" s="9"/>
    </row>
    <row r="2948" spans="13:13" hidden="1" x14ac:dyDescent="0.2">
      <c r="M2948" s="9"/>
    </row>
    <row r="2949" spans="13:13" hidden="1" x14ac:dyDescent="0.2">
      <c r="M2949" s="9"/>
    </row>
    <row r="2950" spans="13:13" hidden="1" x14ac:dyDescent="0.2">
      <c r="M2950" s="9"/>
    </row>
    <row r="2951" spans="13:13" hidden="1" x14ac:dyDescent="0.2">
      <c r="M2951" s="9"/>
    </row>
    <row r="2952" spans="13:13" hidden="1" x14ac:dyDescent="0.2">
      <c r="M2952" s="9"/>
    </row>
    <row r="2953" spans="13:13" hidden="1" x14ac:dyDescent="0.2">
      <c r="M2953" s="9"/>
    </row>
    <row r="2954" spans="13:13" hidden="1" x14ac:dyDescent="0.2">
      <c r="M2954" s="9"/>
    </row>
    <row r="2955" spans="13:13" hidden="1" x14ac:dyDescent="0.2">
      <c r="M2955" s="9"/>
    </row>
    <row r="2956" spans="13:13" hidden="1" x14ac:dyDescent="0.2">
      <c r="M2956" s="9"/>
    </row>
    <row r="2957" spans="13:13" hidden="1" x14ac:dyDescent="0.2">
      <c r="M2957" s="9"/>
    </row>
    <row r="2958" spans="13:13" hidden="1" x14ac:dyDescent="0.2">
      <c r="M2958" s="9"/>
    </row>
    <row r="2959" spans="13:13" hidden="1" x14ac:dyDescent="0.2">
      <c r="M2959" s="9"/>
    </row>
    <row r="2960" spans="13:13" hidden="1" x14ac:dyDescent="0.2">
      <c r="M2960" s="9"/>
    </row>
    <row r="2961" spans="13:13" hidden="1" x14ac:dyDescent="0.2">
      <c r="M2961" s="9"/>
    </row>
    <row r="2962" spans="13:13" hidden="1" x14ac:dyDescent="0.2">
      <c r="M2962" s="9"/>
    </row>
    <row r="2963" spans="13:13" hidden="1" x14ac:dyDescent="0.2">
      <c r="M2963" s="9"/>
    </row>
    <row r="2964" spans="13:13" hidden="1" x14ac:dyDescent="0.2">
      <c r="M2964" s="9"/>
    </row>
    <row r="2965" spans="13:13" hidden="1" x14ac:dyDescent="0.2">
      <c r="M2965" s="9"/>
    </row>
    <row r="2966" spans="13:13" hidden="1" x14ac:dyDescent="0.2">
      <c r="M2966" s="9"/>
    </row>
    <row r="2967" spans="13:13" hidden="1" x14ac:dyDescent="0.2">
      <c r="M2967" s="9"/>
    </row>
    <row r="2968" spans="13:13" hidden="1" x14ac:dyDescent="0.2">
      <c r="M2968" s="9"/>
    </row>
    <row r="2969" spans="13:13" hidden="1" x14ac:dyDescent="0.2">
      <c r="M2969" s="9"/>
    </row>
    <row r="2970" spans="13:13" hidden="1" x14ac:dyDescent="0.2">
      <c r="M2970" s="9"/>
    </row>
    <row r="2971" spans="13:13" hidden="1" x14ac:dyDescent="0.2">
      <c r="M2971" s="9"/>
    </row>
    <row r="2972" spans="13:13" hidden="1" x14ac:dyDescent="0.2">
      <c r="M2972" s="9"/>
    </row>
    <row r="2973" spans="13:13" hidden="1" x14ac:dyDescent="0.2">
      <c r="M2973" s="9"/>
    </row>
    <row r="2974" spans="13:13" hidden="1" x14ac:dyDescent="0.2">
      <c r="M2974" s="9"/>
    </row>
    <row r="2975" spans="13:13" hidden="1" x14ac:dyDescent="0.2">
      <c r="M2975" s="9"/>
    </row>
    <row r="2976" spans="13:13" hidden="1" x14ac:dyDescent="0.2">
      <c r="M2976" s="9"/>
    </row>
    <row r="2977" spans="13:13" hidden="1" x14ac:dyDescent="0.2">
      <c r="M2977" s="9"/>
    </row>
    <row r="2978" spans="13:13" hidden="1" x14ac:dyDescent="0.2">
      <c r="M2978" s="9"/>
    </row>
    <row r="2979" spans="13:13" hidden="1" x14ac:dyDescent="0.2">
      <c r="M2979" s="9"/>
    </row>
    <row r="2980" spans="13:13" hidden="1" x14ac:dyDescent="0.2">
      <c r="M2980" s="9"/>
    </row>
    <row r="2981" spans="13:13" hidden="1" x14ac:dyDescent="0.2">
      <c r="M2981" s="9"/>
    </row>
    <row r="2982" spans="13:13" hidden="1" x14ac:dyDescent="0.2">
      <c r="M2982" s="9"/>
    </row>
    <row r="2983" spans="13:13" hidden="1" x14ac:dyDescent="0.2">
      <c r="M2983" s="9"/>
    </row>
    <row r="2984" spans="13:13" hidden="1" x14ac:dyDescent="0.2">
      <c r="M2984" s="9"/>
    </row>
    <row r="2985" spans="13:13" hidden="1" x14ac:dyDescent="0.2">
      <c r="M2985" s="9"/>
    </row>
    <row r="2986" spans="13:13" hidden="1" x14ac:dyDescent="0.2">
      <c r="M2986" s="9"/>
    </row>
    <row r="2987" spans="13:13" hidden="1" x14ac:dyDescent="0.2">
      <c r="M2987" s="9"/>
    </row>
    <row r="2988" spans="13:13" hidden="1" x14ac:dyDescent="0.2">
      <c r="M2988" s="9"/>
    </row>
    <row r="2989" spans="13:13" hidden="1" x14ac:dyDescent="0.2">
      <c r="M2989" s="9"/>
    </row>
    <row r="2990" spans="13:13" hidden="1" x14ac:dyDescent="0.2">
      <c r="M2990" s="9"/>
    </row>
    <row r="2991" spans="13:13" hidden="1" x14ac:dyDescent="0.2">
      <c r="M2991" s="9"/>
    </row>
    <row r="2992" spans="13:13" hidden="1" x14ac:dyDescent="0.2">
      <c r="M2992" s="9"/>
    </row>
    <row r="2993" spans="13:13" hidden="1" x14ac:dyDescent="0.2">
      <c r="M2993" s="9"/>
    </row>
    <row r="2994" spans="13:13" hidden="1" x14ac:dyDescent="0.2">
      <c r="M2994" s="9"/>
    </row>
    <row r="2995" spans="13:13" hidden="1" x14ac:dyDescent="0.2">
      <c r="M2995" s="9"/>
    </row>
    <row r="2996" spans="13:13" hidden="1" x14ac:dyDescent="0.2">
      <c r="M2996" s="9"/>
    </row>
    <row r="2997" spans="13:13" hidden="1" x14ac:dyDescent="0.2">
      <c r="M2997" s="9"/>
    </row>
    <row r="2998" spans="13:13" hidden="1" x14ac:dyDescent="0.2">
      <c r="M2998" s="9"/>
    </row>
    <row r="2999" spans="13:13" hidden="1" x14ac:dyDescent="0.2">
      <c r="M2999" s="9"/>
    </row>
    <row r="3000" spans="13:13" hidden="1" x14ac:dyDescent="0.2">
      <c r="M3000" s="9"/>
    </row>
    <row r="3001" spans="13:13" hidden="1" x14ac:dyDescent="0.2">
      <c r="M3001" s="9"/>
    </row>
    <row r="3002" spans="13:13" hidden="1" x14ac:dyDescent="0.2">
      <c r="M3002" s="9"/>
    </row>
    <row r="3003" spans="13:13" hidden="1" x14ac:dyDescent="0.2">
      <c r="M3003" s="9"/>
    </row>
    <row r="3004" spans="13:13" hidden="1" x14ac:dyDescent="0.2">
      <c r="M3004" s="9"/>
    </row>
    <row r="3005" spans="13:13" hidden="1" x14ac:dyDescent="0.2">
      <c r="M3005" s="9"/>
    </row>
    <row r="3006" spans="13:13" hidden="1" x14ac:dyDescent="0.2">
      <c r="M3006" s="9"/>
    </row>
    <row r="3007" spans="13:13" hidden="1" x14ac:dyDescent="0.2">
      <c r="M3007" s="9"/>
    </row>
    <row r="3008" spans="13:13" hidden="1" x14ac:dyDescent="0.2">
      <c r="M3008" s="9"/>
    </row>
    <row r="3009" spans="13:13" hidden="1" x14ac:dyDescent="0.2">
      <c r="M3009" s="9"/>
    </row>
    <row r="3010" spans="13:13" hidden="1" x14ac:dyDescent="0.2">
      <c r="M3010" s="9"/>
    </row>
    <row r="3011" spans="13:13" hidden="1" x14ac:dyDescent="0.2">
      <c r="M3011" s="9"/>
    </row>
    <row r="3012" spans="13:13" hidden="1" x14ac:dyDescent="0.2">
      <c r="M3012" s="9"/>
    </row>
    <row r="3013" spans="13:13" hidden="1" x14ac:dyDescent="0.2">
      <c r="M3013" s="9"/>
    </row>
    <row r="3014" spans="13:13" hidden="1" x14ac:dyDescent="0.2">
      <c r="M3014" s="9"/>
    </row>
    <row r="3015" spans="13:13" hidden="1" x14ac:dyDescent="0.2">
      <c r="M3015" s="9"/>
    </row>
    <row r="3016" spans="13:13" hidden="1" x14ac:dyDescent="0.2">
      <c r="M3016" s="9"/>
    </row>
    <row r="3017" spans="13:13" hidden="1" x14ac:dyDescent="0.2">
      <c r="M3017" s="9"/>
    </row>
    <row r="3018" spans="13:13" hidden="1" x14ac:dyDescent="0.2">
      <c r="M3018" s="9"/>
    </row>
    <row r="3019" spans="13:13" hidden="1" x14ac:dyDescent="0.2">
      <c r="M3019" s="9"/>
    </row>
    <row r="3020" spans="13:13" hidden="1" x14ac:dyDescent="0.2">
      <c r="M3020" s="9"/>
    </row>
    <row r="3021" spans="13:13" hidden="1" x14ac:dyDescent="0.2">
      <c r="M3021" s="9"/>
    </row>
    <row r="3022" spans="13:13" hidden="1" x14ac:dyDescent="0.2">
      <c r="M3022" s="9"/>
    </row>
    <row r="3023" spans="13:13" hidden="1" x14ac:dyDescent="0.2">
      <c r="M3023" s="9"/>
    </row>
    <row r="3024" spans="13:13" hidden="1" x14ac:dyDescent="0.2">
      <c r="M3024" s="9"/>
    </row>
    <row r="3025" spans="13:13" hidden="1" x14ac:dyDescent="0.2">
      <c r="M3025" s="9"/>
    </row>
    <row r="3026" spans="13:13" hidden="1" x14ac:dyDescent="0.2">
      <c r="M3026" s="9"/>
    </row>
    <row r="3027" spans="13:13" hidden="1" x14ac:dyDescent="0.2">
      <c r="M3027" s="9"/>
    </row>
    <row r="3028" spans="13:13" hidden="1" x14ac:dyDescent="0.2">
      <c r="M3028" s="9"/>
    </row>
    <row r="3029" spans="13:13" hidden="1" x14ac:dyDescent="0.2">
      <c r="M3029" s="9"/>
    </row>
    <row r="3030" spans="13:13" hidden="1" x14ac:dyDescent="0.2">
      <c r="M3030" s="9"/>
    </row>
    <row r="3031" spans="13:13" hidden="1" x14ac:dyDescent="0.2">
      <c r="M3031" s="9"/>
    </row>
    <row r="3032" spans="13:13" hidden="1" x14ac:dyDescent="0.2">
      <c r="M3032" s="9"/>
    </row>
    <row r="3033" spans="13:13" hidden="1" x14ac:dyDescent="0.2">
      <c r="M3033" s="9"/>
    </row>
    <row r="3034" spans="13:13" hidden="1" x14ac:dyDescent="0.2">
      <c r="M3034" s="9"/>
    </row>
    <row r="3035" spans="13:13" hidden="1" x14ac:dyDescent="0.2">
      <c r="M3035" s="9"/>
    </row>
    <row r="3036" spans="13:13" hidden="1" x14ac:dyDescent="0.2">
      <c r="M3036" s="9"/>
    </row>
    <row r="3037" spans="13:13" hidden="1" x14ac:dyDescent="0.2">
      <c r="M3037" s="9"/>
    </row>
    <row r="3038" spans="13:13" hidden="1" x14ac:dyDescent="0.2">
      <c r="M3038" s="9"/>
    </row>
    <row r="3039" spans="13:13" hidden="1" x14ac:dyDescent="0.2">
      <c r="M3039" s="9"/>
    </row>
    <row r="3040" spans="13:13" hidden="1" x14ac:dyDescent="0.2">
      <c r="M3040" s="9"/>
    </row>
    <row r="3041" spans="13:13" hidden="1" x14ac:dyDescent="0.2">
      <c r="M3041" s="9"/>
    </row>
    <row r="3042" spans="13:13" hidden="1" x14ac:dyDescent="0.2">
      <c r="M3042" s="9"/>
    </row>
    <row r="3043" spans="13:13" hidden="1" x14ac:dyDescent="0.2">
      <c r="M3043" s="9"/>
    </row>
    <row r="3044" spans="13:13" hidden="1" x14ac:dyDescent="0.2">
      <c r="M3044" s="9"/>
    </row>
    <row r="3045" spans="13:13" hidden="1" x14ac:dyDescent="0.2">
      <c r="M3045" s="9"/>
    </row>
    <row r="3046" spans="13:13" hidden="1" x14ac:dyDescent="0.2">
      <c r="M3046" s="9"/>
    </row>
    <row r="3047" spans="13:13" hidden="1" x14ac:dyDescent="0.2">
      <c r="M3047" s="9"/>
    </row>
    <row r="3048" spans="13:13" hidden="1" x14ac:dyDescent="0.2">
      <c r="M3048" s="9"/>
    </row>
    <row r="3049" spans="13:13" hidden="1" x14ac:dyDescent="0.2">
      <c r="M3049" s="9"/>
    </row>
    <row r="3050" spans="13:13" hidden="1" x14ac:dyDescent="0.2">
      <c r="M3050" s="9"/>
    </row>
    <row r="3051" spans="13:13" hidden="1" x14ac:dyDescent="0.2">
      <c r="M3051" s="9"/>
    </row>
    <row r="3052" spans="13:13" hidden="1" x14ac:dyDescent="0.2">
      <c r="M3052" s="9"/>
    </row>
    <row r="3053" spans="13:13" hidden="1" x14ac:dyDescent="0.2">
      <c r="M3053" s="9"/>
    </row>
    <row r="3054" spans="13:13" hidden="1" x14ac:dyDescent="0.2">
      <c r="M3054" s="9"/>
    </row>
    <row r="3055" spans="13:13" hidden="1" x14ac:dyDescent="0.2">
      <c r="M3055" s="9"/>
    </row>
    <row r="3056" spans="13:13" hidden="1" x14ac:dyDescent="0.2">
      <c r="M3056" s="9"/>
    </row>
    <row r="3057" spans="13:13" hidden="1" x14ac:dyDescent="0.2">
      <c r="M3057" s="9"/>
    </row>
    <row r="3058" spans="13:13" hidden="1" x14ac:dyDescent="0.2">
      <c r="M3058" s="9"/>
    </row>
    <row r="3059" spans="13:13" hidden="1" x14ac:dyDescent="0.2">
      <c r="M3059" s="9"/>
    </row>
    <row r="3060" spans="13:13" hidden="1" x14ac:dyDescent="0.2">
      <c r="M3060" s="9"/>
    </row>
    <row r="3061" spans="13:13" hidden="1" x14ac:dyDescent="0.2">
      <c r="M3061" s="9"/>
    </row>
    <row r="3062" spans="13:13" hidden="1" x14ac:dyDescent="0.2">
      <c r="M3062" s="9"/>
    </row>
    <row r="3063" spans="13:13" hidden="1" x14ac:dyDescent="0.2">
      <c r="M3063" s="9"/>
    </row>
    <row r="3064" spans="13:13" hidden="1" x14ac:dyDescent="0.2">
      <c r="M3064" s="9"/>
    </row>
    <row r="3065" spans="13:13" hidden="1" x14ac:dyDescent="0.2">
      <c r="M3065" s="9"/>
    </row>
    <row r="3066" spans="13:13" hidden="1" x14ac:dyDescent="0.2">
      <c r="M3066" s="9"/>
    </row>
    <row r="3067" spans="13:13" hidden="1" x14ac:dyDescent="0.2">
      <c r="M3067" s="9"/>
    </row>
    <row r="3068" spans="13:13" hidden="1" x14ac:dyDescent="0.2">
      <c r="M3068" s="9"/>
    </row>
    <row r="3069" spans="13:13" hidden="1" x14ac:dyDescent="0.2">
      <c r="M3069" s="9"/>
    </row>
    <row r="3070" spans="13:13" hidden="1" x14ac:dyDescent="0.2">
      <c r="M3070" s="9"/>
    </row>
    <row r="3071" spans="13:13" hidden="1" x14ac:dyDescent="0.2">
      <c r="M3071" s="9"/>
    </row>
    <row r="3072" spans="13:13" hidden="1" x14ac:dyDescent="0.2">
      <c r="M3072" s="9"/>
    </row>
    <row r="3073" spans="13:13" hidden="1" x14ac:dyDescent="0.2">
      <c r="M3073" s="9"/>
    </row>
    <row r="3074" spans="13:13" hidden="1" x14ac:dyDescent="0.2">
      <c r="M3074" s="9"/>
    </row>
    <row r="3075" spans="13:13" hidden="1" x14ac:dyDescent="0.2">
      <c r="M3075" s="9"/>
    </row>
    <row r="3076" spans="13:13" hidden="1" x14ac:dyDescent="0.2">
      <c r="M3076" s="9"/>
    </row>
    <row r="3077" spans="13:13" hidden="1" x14ac:dyDescent="0.2">
      <c r="M3077" s="9"/>
    </row>
    <row r="3078" spans="13:13" hidden="1" x14ac:dyDescent="0.2">
      <c r="M3078" s="9"/>
    </row>
    <row r="3079" spans="13:13" hidden="1" x14ac:dyDescent="0.2">
      <c r="M3079" s="9"/>
    </row>
    <row r="3080" spans="13:13" hidden="1" x14ac:dyDescent="0.2">
      <c r="M3080" s="9"/>
    </row>
    <row r="3081" spans="13:13" hidden="1" x14ac:dyDescent="0.2">
      <c r="M3081" s="9"/>
    </row>
    <row r="3082" spans="13:13" hidden="1" x14ac:dyDescent="0.2">
      <c r="M3082" s="9"/>
    </row>
    <row r="3083" spans="13:13" hidden="1" x14ac:dyDescent="0.2">
      <c r="M3083" s="9"/>
    </row>
    <row r="3084" spans="13:13" hidden="1" x14ac:dyDescent="0.2">
      <c r="M3084" s="9"/>
    </row>
    <row r="3085" spans="13:13" hidden="1" x14ac:dyDescent="0.2">
      <c r="M3085" s="9"/>
    </row>
    <row r="3086" spans="13:13" hidden="1" x14ac:dyDescent="0.2">
      <c r="M3086" s="9"/>
    </row>
    <row r="3087" spans="13:13" hidden="1" x14ac:dyDescent="0.2">
      <c r="M3087" s="9"/>
    </row>
    <row r="3088" spans="13:13" hidden="1" x14ac:dyDescent="0.2">
      <c r="M3088" s="9"/>
    </row>
    <row r="3089" spans="13:13" hidden="1" x14ac:dyDescent="0.2">
      <c r="M3089" s="9"/>
    </row>
    <row r="3090" spans="13:13" hidden="1" x14ac:dyDescent="0.2">
      <c r="M3090" s="9"/>
    </row>
    <row r="3091" spans="13:13" hidden="1" x14ac:dyDescent="0.2">
      <c r="M3091" s="9"/>
    </row>
    <row r="3092" spans="13:13" hidden="1" x14ac:dyDescent="0.2">
      <c r="M3092" s="9"/>
    </row>
    <row r="3093" spans="13:13" hidden="1" x14ac:dyDescent="0.2">
      <c r="M3093" s="9"/>
    </row>
    <row r="3094" spans="13:13" hidden="1" x14ac:dyDescent="0.2">
      <c r="M3094" s="9"/>
    </row>
    <row r="3095" spans="13:13" hidden="1" x14ac:dyDescent="0.2">
      <c r="M3095" s="9"/>
    </row>
    <row r="3096" spans="13:13" hidden="1" x14ac:dyDescent="0.2">
      <c r="M3096" s="9"/>
    </row>
    <row r="3097" spans="13:13" hidden="1" x14ac:dyDescent="0.2">
      <c r="M3097" s="9"/>
    </row>
    <row r="3098" spans="13:13" hidden="1" x14ac:dyDescent="0.2">
      <c r="M3098" s="9"/>
    </row>
    <row r="3099" spans="13:13" hidden="1" x14ac:dyDescent="0.2">
      <c r="M3099" s="9"/>
    </row>
    <row r="3100" spans="13:13" hidden="1" x14ac:dyDescent="0.2">
      <c r="M3100" s="9"/>
    </row>
    <row r="3101" spans="13:13" hidden="1" x14ac:dyDescent="0.2">
      <c r="M3101" s="9"/>
    </row>
    <row r="3102" spans="13:13" hidden="1" x14ac:dyDescent="0.2">
      <c r="M3102" s="9"/>
    </row>
    <row r="3103" spans="13:13" hidden="1" x14ac:dyDescent="0.2">
      <c r="M3103" s="9"/>
    </row>
    <row r="3104" spans="13:13" hidden="1" x14ac:dyDescent="0.2">
      <c r="M3104" s="9"/>
    </row>
    <row r="3105" spans="13:13" hidden="1" x14ac:dyDescent="0.2">
      <c r="M3105" s="9"/>
    </row>
    <row r="3106" spans="13:13" hidden="1" x14ac:dyDescent="0.2">
      <c r="M3106" s="9"/>
    </row>
    <row r="3107" spans="13:13" hidden="1" x14ac:dyDescent="0.2">
      <c r="M3107" s="9"/>
    </row>
    <row r="3108" spans="13:13" hidden="1" x14ac:dyDescent="0.2">
      <c r="M3108" s="9"/>
    </row>
    <row r="3109" spans="13:13" hidden="1" x14ac:dyDescent="0.2">
      <c r="M3109" s="9"/>
    </row>
    <row r="3110" spans="13:13" hidden="1" x14ac:dyDescent="0.2">
      <c r="M3110" s="9"/>
    </row>
    <row r="3111" spans="13:13" hidden="1" x14ac:dyDescent="0.2">
      <c r="M3111" s="9"/>
    </row>
    <row r="3112" spans="13:13" hidden="1" x14ac:dyDescent="0.2">
      <c r="M3112" s="9"/>
    </row>
    <row r="3113" spans="13:13" hidden="1" x14ac:dyDescent="0.2">
      <c r="M3113" s="9"/>
    </row>
    <row r="3114" spans="13:13" hidden="1" x14ac:dyDescent="0.2">
      <c r="M3114" s="9"/>
    </row>
    <row r="3115" spans="13:13" hidden="1" x14ac:dyDescent="0.2">
      <c r="M3115" s="9"/>
    </row>
    <row r="3116" spans="13:13" hidden="1" x14ac:dyDescent="0.2">
      <c r="M3116" s="9"/>
    </row>
    <row r="3117" spans="13:13" hidden="1" x14ac:dyDescent="0.2">
      <c r="M3117" s="9"/>
    </row>
    <row r="3118" spans="13:13" hidden="1" x14ac:dyDescent="0.2">
      <c r="M3118" s="9"/>
    </row>
    <row r="3119" spans="13:13" hidden="1" x14ac:dyDescent="0.2">
      <c r="M3119" s="9"/>
    </row>
    <row r="3120" spans="13:13" hidden="1" x14ac:dyDescent="0.2">
      <c r="M3120" s="9"/>
    </row>
    <row r="3121" spans="13:13" hidden="1" x14ac:dyDescent="0.2">
      <c r="M3121" s="9"/>
    </row>
    <row r="3122" spans="13:13" hidden="1" x14ac:dyDescent="0.2">
      <c r="M3122" s="9"/>
    </row>
    <row r="3123" spans="13:13" hidden="1" x14ac:dyDescent="0.2">
      <c r="M3123" s="9"/>
    </row>
    <row r="3124" spans="13:13" hidden="1" x14ac:dyDescent="0.2">
      <c r="M3124" s="9"/>
    </row>
    <row r="3125" spans="13:13" hidden="1" x14ac:dyDescent="0.2">
      <c r="M3125" s="9"/>
    </row>
    <row r="3126" spans="13:13" hidden="1" x14ac:dyDescent="0.2">
      <c r="M3126" s="9"/>
    </row>
    <row r="3127" spans="13:13" hidden="1" x14ac:dyDescent="0.2">
      <c r="M3127" s="9"/>
    </row>
    <row r="3128" spans="13:13" hidden="1" x14ac:dyDescent="0.2">
      <c r="M3128" s="9"/>
    </row>
    <row r="3129" spans="13:13" hidden="1" x14ac:dyDescent="0.2">
      <c r="M3129" s="9"/>
    </row>
    <row r="3130" spans="13:13" hidden="1" x14ac:dyDescent="0.2">
      <c r="M3130" s="9"/>
    </row>
    <row r="3131" spans="13:13" hidden="1" x14ac:dyDescent="0.2">
      <c r="M3131" s="9"/>
    </row>
    <row r="3132" spans="13:13" hidden="1" x14ac:dyDescent="0.2">
      <c r="M3132" s="9"/>
    </row>
    <row r="3133" spans="13:13" hidden="1" x14ac:dyDescent="0.2">
      <c r="M3133" s="9"/>
    </row>
    <row r="3134" spans="13:13" hidden="1" x14ac:dyDescent="0.2">
      <c r="M3134" s="9"/>
    </row>
    <row r="3135" spans="13:13" hidden="1" x14ac:dyDescent="0.2">
      <c r="M3135" s="9"/>
    </row>
    <row r="3136" spans="13:13" hidden="1" x14ac:dyDescent="0.2">
      <c r="M3136" s="9"/>
    </row>
    <row r="3137" spans="13:13" hidden="1" x14ac:dyDescent="0.2">
      <c r="M3137" s="9"/>
    </row>
    <row r="3138" spans="13:13" hidden="1" x14ac:dyDescent="0.2">
      <c r="M3138" s="9"/>
    </row>
    <row r="3139" spans="13:13" hidden="1" x14ac:dyDescent="0.2">
      <c r="M3139" s="9"/>
    </row>
    <row r="3140" spans="13:13" hidden="1" x14ac:dyDescent="0.2">
      <c r="M3140" s="9"/>
    </row>
    <row r="3141" spans="13:13" hidden="1" x14ac:dyDescent="0.2">
      <c r="M3141" s="9"/>
    </row>
    <row r="3142" spans="13:13" hidden="1" x14ac:dyDescent="0.2">
      <c r="M3142" s="9"/>
    </row>
    <row r="3143" spans="13:13" hidden="1" x14ac:dyDescent="0.2">
      <c r="M3143" s="9"/>
    </row>
    <row r="3144" spans="13:13" hidden="1" x14ac:dyDescent="0.2">
      <c r="M3144" s="9"/>
    </row>
    <row r="3145" spans="13:13" hidden="1" x14ac:dyDescent="0.2">
      <c r="M3145" s="9"/>
    </row>
    <row r="3146" spans="13:13" hidden="1" x14ac:dyDescent="0.2">
      <c r="M3146" s="9"/>
    </row>
    <row r="3147" spans="13:13" hidden="1" x14ac:dyDescent="0.2">
      <c r="M3147" s="9"/>
    </row>
    <row r="3148" spans="13:13" hidden="1" x14ac:dyDescent="0.2">
      <c r="M3148" s="9"/>
    </row>
    <row r="3149" spans="13:13" hidden="1" x14ac:dyDescent="0.2">
      <c r="M3149" s="9"/>
    </row>
    <row r="3150" spans="13:13" hidden="1" x14ac:dyDescent="0.2">
      <c r="M3150" s="9"/>
    </row>
    <row r="3151" spans="13:13" hidden="1" x14ac:dyDescent="0.2">
      <c r="M3151" s="9"/>
    </row>
    <row r="3152" spans="13:13" hidden="1" x14ac:dyDescent="0.2">
      <c r="M3152" s="9"/>
    </row>
    <row r="3153" spans="13:13" hidden="1" x14ac:dyDescent="0.2">
      <c r="M3153" s="9"/>
    </row>
    <row r="3154" spans="13:13" hidden="1" x14ac:dyDescent="0.2">
      <c r="M3154" s="9"/>
    </row>
    <row r="3155" spans="13:13" hidden="1" x14ac:dyDescent="0.2">
      <c r="M3155" s="9"/>
    </row>
    <row r="3156" spans="13:13" hidden="1" x14ac:dyDescent="0.2">
      <c r="M3156" s="9"/>
    </row>
    <row r="3157" spans="13:13" hidden="1" x14ac:dyDescent="0.2">
      <c r="M3157" s="9"/>
    </row>
    <row r="3158" spans="13:13" hidden="1" x14ac:dyDescent="0.2">
      <c r="M3158" s="9"/>
    </row>
    <row r="3159" spans="13:13" hidden="1" x14ac:dyDescent="0.2">
      <c r="M3159" s="9"/>
    </row>
    <row r="3160" spans="13:13" hidden="1" x14ac:dyDescent="0.2">
      <c r="M3160" s="9"/>
    </row>
    <row r="3161" spans="13:13" hidden="1" x14ac:dyDescent="0.2">
      <c r="M3161" s="9"/>
    </row>
    <row r="3162" spans="13:13" hidden="1" x14ac:dyDescent="0.2">
      <c r="M3162" s="9"/>
    </row>
    <row r="3163" spans="13:13" hidden="1" x14ac:dyDescent="0.2">
      <c r="M3163" s="9"/>
    </row>
    <row r="3164" spans="13:13" hidden="1" x14ac:dyDescent="0.2">
      <c r="M3164" s="9"/>
    </row>
    <row r="3165" spans="13:13" hidden="1" x14ac:dyDescent="0.2">
      <c r="M3165" s="9"/>
    </row>
    <row r="3166" spans="13:13" hidden="1" x14ac:dyDescent="0.2">
      <c r="M3166" s="9"/>
    </row>
    <row r="3167" spans="13:13" hidden="1" x14ac:dyDescent="0.2">
      <c r="M3167" s="9"/>
    </row>
    <row r="3168" spans="13:13" hidden="1" x14ac:dyDescent="0.2">
      <c r="M3168" s="9"/>
    </row>
    <row r="3169" spans="13:13" hidden="1" x14ac:dyDescent="0.2">
      <c r="M3169" s="9"/>
    </row>
    <row r="3170" spans="13:13" hidden="1" x14ac:dyDescent="0.2">
      <c r="M3170" s="9"/>
    </row>
    <row r="3171" spans="13:13" hidden="1" x14ac:dyDescent="0.2">
      <c r="M3171" s="9"/>
    </row>
    <row r="3172" spans="13:13" hidden="1" x14ac:dyDescent="0.2">
      <c r="M3172" s="9"/>
    </row>
    <row r="3173" spans="13:13" hidden="1" x14ac:dyDescent="0.2">
      <c r="M3173" s="9"/>
    </row>
    <row r="3174" spans="13:13" hidden="1" x14ac:dyDescent="0.2">
      <c r="M3174" s="9"/>
    </row>
    <row r="3175" spans="13:13" hidden="1" x14ac:dyDescent="0.2">
      <c r="M3175" s="9"/>
    </row>
    <row r="3176" spans="13:13" hidden="1" x14ac:dyDescent="0.2">
      <c r="M3176" s="9"/>
    </row>
    <row r="3177" spans="13:13" hidden="1" x14ac:dyDescent="0.2">
      <c r="M3177" s="9"/>
    </row>
    <row r="3178" spans="13:13" hidden="1" x14ac:dyDescent="0.2">
      <c r="M3178" s="9"/>
    </row>
    <row r="3179" spans="13:13" hidden="1" x14ac:dyDescent="0.2">
      <c r="M3179" s="9"/>
    </row>
    <row r="3180" spans="13:13" hidden="1" x14ac:dyDescent="0.2">
      <c r="M3180" s="9"/>
    </row>
    <row r="3181" spans="13:13" hidden="1" x14ac:dyDescent="0.2">
      <c r="M3181" s="9"/>
    </row>
    <row r="3182" spans="13:13" hidden="1" x14ac:dyDescent="0.2">
      <c r="M3182" s="9"/>
    </row>
    <row r="3183" spans="13:13" hidden="1" x14ac:dyDescent="0.2">
      <c r="M3183" s="9"/>
    </row>
    <row r="3184" spans="13:13" hidden="1" x14ac:dyDescent="0.2">
      <c r="M3184" s="9"/>
    </row>
    <row r="3185" spans="13:13" hidden="1" x14ac:dyDescent="0.2">
      <c r="M3185" s="9"/>
    </row>
    <row r="3186" spans="13:13" hidden="1" x14ac:dyDescent="0.2">
      <c r="M3186" s="9"/>
    </row>
    <row r="3187" spans="13:13" hidden="1" x14ac:dyDescent="0.2">
      <c r="M3187" s="9"/>
    </row>
    <row r="3188" spans="13:13" hidden="1" x14ac:dyDescent="0.2">
      <c r="M3188" s="9"/>
    </row>
    <row r="3189" spans="13:13" hidden="1" x14ac:dyDescent="0.2">
      <c r="M3189" s="9"/>
    </row>
    <row r="3190" spans="13:13" hidden="1" x14ac:dyDescent="0.2">
      <c r="M3190" s="9"/>
    </row>
    <row r="3191" spans="13:13" hidden="1" x14ac:dyDescent="0.2">
      <c r="M3191" s="9"/>
    </row>
    <row r="3192" spans="13:13" hidden="1" x14ac:dyDescent="0.2">
      <c r="M3192" s="9"/>
    </row>
    <row r="3193" spans="13:13" hidden="1" x14ac:dyDescent="0.2">
      <c r="M3193" s="9"/>
    </row>
    <row r="3194" spans="13:13" hidden="1" x14ac:dyDescent="0.2">
      <c r="M3194" s="9"/>
    </row>
    <row r="3195" spans="13:13" hidden="1" x14ac:dyDescent="0.2">
      <c r="M3195" s="9"/>
    </row>
    <row r="3196" spans="13:13" hidden="1" x14ac:dyDescent="0.2">
      <c r="M3196" s="9"/>
    </row>
    <row r="3197" spans="13:13" hidden="1" x14ac:dyDescent="0.2">
      <c r="M3197" s="9"/>
    </row>
    <row r="3198" spans="13:13" hidden="1" x14ac:dyDescent="0.2">
      <c r="M3198" s="9"/>
    </row>
    <row r="3199" spans="13:13" hidden="1" x14ac:dyDescent="0.2">
      <c r="M3199" s="9"/>
    </row>
    <row r="3200" spans="13:13" hidden="1" x14ac:dyDescent="0.2">
      <c r="M3200" s="9"/>
    </row>
    <row r="3201" spans="13:13" hidden="1" x14ac:dyDescent="0.2">
      <c r="M3201" s="9"/>
    </row>
    <row r="3202" spans="13:13" hidden="1" x14ac:dyDescent="0.2">
      <c r="M3202" s="9"/>
    </row>
    <row r="3203" spans="13:13" hidden="1" x14ac:dyDescent="0.2">
      <c r="M3203" s="9"/>
    </row>
    <row r="3204" spans="13:13" hidden="1" x14ac:dyDescent="0.2">
      <c r="M3204" s="9"/>
    </row>
    <row r="3205" spans="13:13" hidden="1" x14ac:dyDescent="0.2">
      <c r="M3205" s="9"/>
    </row>
    <row r="3206" spans="13:13" hidden="1" x14ac:dyDescent="0.2">
      <c r="M3206" s="9"/>
    </row>
    <row r="3207" spans="13:13" hidden="1" x14ac:dyDescent="0.2">
      <c r="M3207" s="9"/>
    </row>
    <row r="3208" spans="13:13" hidden="1" x14ac:dyDescent="0.2">
      <c r="M3208" s="9"/>
    </row>
    <row r="3209" spans="13:13" hidden="1" x14ac:dyDescent="0.2">
      <c r="M3209" s="9"/>
    </row>
    <row r="3210" spans="13:13" hidden="1" x14ac:dyDescent="0.2">
      <c r="M3210" s="9"/>
    </row>
    <row r="3211" spans="13:13" hidden="1" x14ac:dyDescent="0.2">
      <c r="M3211" s="9"/>
    </row>
    <row r="3212" spans="13:13" hidden="1" x14ac:dyDescent="0.2">
      <c r="M3212" s="9"/>
    </row>
    <row r="3213" spans="13:13" hidden="1" x14ac:dyDescent="0.2">
      <c r="M3213" s="9"/>
    </row>
    <row r="3214" spans="13:13" hidden="1" x14ac:dyDescent="0.2">
      <c r="M3214" s="9"/>
    </row>
    <row r="3215" spans="13:13" hidden="1" x14ac:dyDescent="0.2">
      <c r="M3215" s="9"/>
    </row>
    <row r="3216" spans="13:13" hidden="1" x14ac:dyDescent="0.2">
      <c r="M3216" s="9"/>
    </row>
    <row r="3217" spans="13:13" hidden="1" x14ac:dyDescent="0.2">
      <c r="M3217" s="9"/>
    </row>
    <row r="3218" spans="13:13" hidden="1" x14ac:dyDescent="0.2">
      <c r="M3218" s="9"/>
    </row>
    <row r="3219" spans="13:13" hidden="1" x14ac:dyDescent="0.2">
      <c r="M3219" s="9"/>
    </row>
    <row r="3220" spans="13:13" hidden="1" x14ac:dyDescent="0.2">
      <c r="M3220" s="9"/>
    </row>
    <row r="3221" spans="13:13" hidden="1" x14ac:dyDescent="0.2">
      <c r="M3221" s="9"/>
    </row>
    <row r="3222" spans="13:13" hidden="1" x14ac:dyDescent="0.2">
      <c r="M3222" s="9"/>
    </row>
    <row r="3223" spans="13:13" hidden="1" x14ac:dyDescent="0.2">
      <c r="M3223" s="9"/>
    </row>
    <row r="3224" spans="13:13" hidden="1" x14ac:dyDescent="0.2">
      <c r="M3224" s="9"/>
    </row>
    <row r="3225" spans="13:13" hidden="1" x14ac:dyDescent="0.2">
      <c r="M3225" s="9"/>
    </row>
    <row r="3226" spans="13:13" hidden="1" x14ac:dyDescent="0.2">
      <c r="M3226" s="9"/>
    </row>
    <row r="3227" spans="13:13" hidden="1" x14ac:dyDescent="0.2">
      <c r="M3227" s="9"/>
    </row>
    <row r="3228" spans="13:13" hidden="1" x14ac:dyDescent="0.2">
      <c r="M3228" s="9"/>
    </row>
    <row r="3229" spans="13:13" hidden="1" x14ac:dyDescent="0.2">
      <c r="M3229" s="9"/>
    </row>
    <row r="3230" spans="13:13" hidden="1" x14ac:dyDescent="0.2">
      <c r="M3230" s="9"/>
    </row>
    <row r="3231" spans="13:13" hidden="1" x14ac:dyDescent="0.2">
      <c r="M3231" s="9"/>
    </row>
    <row r="3232" spans="13:13" hidden="1" x14ac:dyDescent="0.2">
      <c r="M3232" s="9"/>
    </row>
    <row r="3233" spans="13:13" hidden="1" x14ac:dyDescent="0.2">
      <c r="M3233" s="9"/>
    </row>
    <row r="3234" spans="13:13" hidden="1" x14ac:dyDescent="0.2">
      <c r="M3234" s="9"/>
    </row>
    <row r="3235" spans="13:13" hidden="1" x14ac:dyDescent="0.2">
      <c r="M3235" s="9"/>
    </row>
    <row r="3236" spans="13:13" hidden="1" x14ac:dyDescent="0.2">
      <c r="M3236" s="9"/>
    </row>
    <row r="3237" spans="13:13" hidden="1" x14ac:dyDescent="0.2">
      <c r="M3237" s="9"/>
    </row>
    <row r="3238" spans="13:13" hidden="1" x14ac:dyDescent="0.2">
      <c r="M3238" s="9"/>
    </row>
    <row r="3239" spans="13:13" hidden="1" x14ac:dyDescent="0.2">
      <c r="M3239" s="9"/>
    </row>
    <row r="3240" spans="13:13" hidden="1" x14ac:dyDescent="0.2">
      <c r="M3240" s="9"/>
    </row>
    <row r="3241" spans="13:13" hidden="1" x14ac:dyDescent="0.2">
      <c r="M3241" s="9"/>
    </row>
    <row r="3242" spans="13:13" hidden="1" x14ac:dyDescent="0.2">
      <c r="M3242" s="9"/>
    </row>
    <row r="3243" spans="13:13" hidden="1" x14ac:dyDescent="0.2">
      <c r="M3243" s="9"/>
    </row>
    <row r="3244" spans="13:13" hidden="1" x14ac:dyDescent="0.2">
      <c r="M3244" s="9"/>
    </row>
    <row r="3245" spans="13:13" hidden="1" x14ac:dyDescent="0.2">
      <c r="M3245" s="9"/>
    </row>
    <row r="3246" spans="13:13" hidden="1" x14ac:dyDescent="0.2">
      <c r="M3246" s="9"/>
    </row>
    <row r="3247" spans="13:13" hidden="1" x14ac:dyDescent="0.2">
      <c r="M3247" s="9"/>
    </row>
    <row r="3248" spans="13:13" hidden="1" x14ac:dyDescent="0.2">
      <c r="M3248" s="9"/>
    </row>
    <row r="3249" spans="13:13" hidden="1" x14ac:dyDescent="0.2">
      <c r="M3249" s="9"/>
    </row>
    <row r="3250" spans="13:13" hidden="1" x14ac:dyDescent="0.2">
      <c r="M3250" s="9"/>
    </row>
    <row r="3251" spans="13:13" hidden="1" x14ac:dyDescent="0.2">
      <c r="M3251" s="9"/>
    </row>
    <row r="3252" spans="13:13" hidden="1" x14ac:dyDescent="0.2">
      <c r="M3252" s="9"/>
    </row>
    <row r="3253" spans="13:13" hidden="1" x14ac:dyDescent="0.2">
      <c r="M3253" s="9"/>
    </row>
    <row r="3254" spans="13:13" hidden="1" x14ac:dyDescent="0.2">
      <c r="M3254" s="9"/>
    </row>
    <row r="3255" spans="13:13" hidden="1" x14ac:dyDescent="0.2">
      <c r="M3255" s="9"/>
    </row>
    <row r="3256" spans="13:13" hidden="1" x14ac:dyDescent="0.2">
      <c r="M3256" s="9"/>
    </row>
    <row r="3257" spans="13:13" hidden="1" x14ac:dyDescent="0.2">
      <c r="M3257" s="9"/>
    </row>
    <row r="3258" spans="13:13" hidden="1" x14ac:dyDescent="0.2">
      <c r="M3258" s="9"/>
    </row>
    <row r="3259" spans="13:13" hidden="1" x14ac:dyDescent="0.2">
      <c r="M3259" s="9"/>
    </row>
    <row r="3260" spans="13:13" hidden="1" x14ac:dyDescent="0.2">
      <c r="M3260" s="9"/>
    </row>
    <row r="3261" spans="13:13" hidden="1" x14ac:dyDescent="0.2">
      <c r="M3261" s="9"/>
    </row>
    <row r="3262" spans="13:13" hidden="1" x14ac:dyDescent="0.2">
      <c r="M3262" s="9"/>
    </row>
    <row r="3263" spans="13:13" hidden="1" x14ac:dyDescent="0.2">
      <c r="M3263" s="9"/>
    </row>
    <row r="3264" spans="13:13" hidden="1" x14ac:dyDescent="0.2">
      <c r="M3264" s="9"/>
    </row>
    <row r="3265" spans="13:13" hidden="1" x14ac:dyDescent="0.2">
      <c r="M3265" s="9"/>
    </row>
    <row r="3266" spans="13:13" hidden="1" x14ac:dyDescent="0.2">
      <c r="M3266" s="9"/>
    </row>
    <row r="3267" spans="13:13" hidden="1" x14ac:dyDescent="0.2">
      <c r="M3267" s="9"/>
    </row>
    <row r="3268" spans="13:13" hidden="1" x14ac:dyDescent="0.2">
      <c r="M3268" s="9"/>
    </row>
    <row r="3269" spans="13:13" hidden="1" x14ac:dyDescent="0.2">
      <c r="M3269" s="9"/>
    </row>
    <row r="3270" spans="13:13" hidden="1" x14ac:dyDescent="0.2">
      <c r="M3270" s="9"/>
    </row>
    <row r="3271" spans="13:13" hidden="1" x14ac:dyDescent="0.2">
      <c r="M3271" s="9"/>
    </row>
    <row r="3272" spans="13:13" hidden="1" x14ac:dyDescent="0.2">
      <c r="M3272" s="9"/>
    </row>
    <row r="3273" spans="13:13" hidden="1" x14ac:dyDescent="0.2">
      <c r="M3273" s="9"/>
    </row>
    <row r="3274" spans="13:13" hidden="1" x14ac:dyDescent="0.2">
      <c r="M3274" s="9"/>
    </row>
    <row r="3275" spans="13:13" hidden="1" x14ac:dyDescent="0.2">
      <c r="M3275" s="9"/>
    </row>
    <row r="3276" spans="13:13" hidden="1" x14ac:dyDescent="0.2">
      <c r="M3276" s="9"/>
    </row>
    <row r="3277" spans="13:13" hidden="1" x14ac:dyDescent="0.2">
      <c r="M3277" s="9"/>
    </row>
    <row r="3278" spans="13:13" hidden="1" x14ac:dyDescent="0.2">
      <c r="M3278" s="9"/>
    </row>
    <row r="3279" spans="13:13" hidden="1" x14ac:dyDescent="0.2">
      <c r="M3279" s="9"/>
    </row>
    <row r="3280" spans="13:13" hidden="1" x14ac:dyDescent="0.2">
      <c r="M3280" s="9"/>
    </row>
    <row r="3281" spans="13:13" hidden="1" x14ac:dyDescent="0.2">
      <c r="M3281" s="9"/>
    </row>
    <row r="3282" spans="13:13" hidden="1" x14ac:dyDescent="0.2">
      <c r="M3282" s="9"/>
    </row>
    <row r="3283" spans="13:13" hidden="1" x14ac:dyDescent="0.2">
      <c r="M3283" s="9"/>
    </row>
    <row r="3284" spans="13:13" hidden="1" x14ac:dyDescent="0.2">
      <c r="M3284" s="9"/>
    </row>
    <row r="3285" spans="13:13" hidden="1" x14ac:dyDescent="0.2">
      <c r="M3285" s="9"/>
    </row>
    <row r="3286" spans="13:13" hidden="1" x14ac:dyDescent="0.2">
      <c r="M3286" s="9"/>
    </row>
    <row r="3287" spans="13:13" hidden="1" x14ac:dyDescent="0.2">
      <c r="M3287" s="9"/>
    </row>
    <row r="3288" spans="13:13" hidden="1" x14ac:dyDescent="0.2">
      <c r="M3288" s="9"/>
    </row>
    <row r="3289" spans="13:13" hidden="1" x14ac:dyDescent="0.2">
      <c r="M3289" s="9"/>
    </row>
    <row r="3290" spans="13:13" hidden="1" x14ac:dyDescent="0.2">
      <c r="M3290" s="9"/>
    </row>
    <row r="3291" spans="13:13" hidden="1" x14ac:dyDescent="0.2">
      <c r="M3291" s="9"/>
    </row>
    <row r="3292" spans="13:13" hidden="1" x14ac:dyDescent="0.2">
      <c r="M3292" s="9"/>
    </row>
    <row r="3293" spans="13:13" hidden="1" x14ac:dyDescent="0.2">
      <c r="M3293" s="9"/>
    </row>
    <row r="3294" spans="13:13" hidden="1" x14ac:dyDescent="0.2">
      <c r="M3294" s="9"/>
    </row>
    <row r="3295" spans="13:13" hidden="1" x14ac:dyDescent="0.2">
      <c r="M3295" s="9"/>
    </row>
    <row r="3296" spans="13:13" hidden="1" x14ac:dyDescent="0.2">
      <c r="M3296" s="9"/>
    </row>
    <row r="3297" spans="13:13" hidden="1" x14ac:dyDescent="0.2">
      <c r="M3297" s="9"/>
    </row>
    <row r="3298" spans="13:13" hidden="1" x14ac:dyDescent="0.2">
      <c r="M3298" s="9"/>
    </row>
    <row r="3299" spans="13:13" hidden="1" x14ac:dyDescent="0.2">
      <c r="M3299" s="9"/>
    </row>
    <row r="3300" spans="13:13" hidden="1" x14ac:dyDescent="0.2">
      <c r="M3300" s="9"/>
    </row>
    <row r="3301" spans="13:13" hidden="1" x14ac:dyDescent="0.2">
      <c r="M3301" s="9"/>
    </row>
    <row r="3302" spans="13:13" hidden="1" x14ac:dyDescent="0.2">
      <c r="M3302" s="9"/>
    </row>
    <row r="3303" spans="13:13" hidden="1" x14ac:dyDescent="0.2">
      <c r="M3303" s="9"/>
    </row>
    <row r="3304" spans="13:13" hidden="1" x14ac:dyDescent="0.2">
      <c r="M3304" s="9"/>
    </row>
    <row r="3305" spans="13:13" hidden="1" x14ac:dyDescent="0.2">
      <c r="M3305" s="9"/>
    </row>
    <row r="3306" spans="13:13" hidden="1" x14ac:dyDescent="0.2">
      <c r="M3306" s="9"/>
    </row>
    <row r="3307" spans="13:13" hidden="1" x14ac:dyDescent="0.2">
      <c r="M3307" s="9"/>
    </row>
    <row r="3308" spans="13:13" hidden="1" x14ac:dyDescent="0.2">
      <c r="M3308" s="9"/>
    </row>
    <row r="3309" spans="13:13" hidden="1" x14ac:dyDescent="0.2">
      <c r="M3309" s="9"/>
    </row>
    <row r="3310" spans="13:13" hidden="1" x14ac:dyDescent="0.2">
      <c r="M3310" s="9"/>
    </row>
    <row r="3311" spans="13:13" hidden="1" x14ac:dyDescent="0.2">
      <c r="M3311" s="9"/>
    </row>
    <row r="3312" spans="13:13" hidden="1" x14ac:dyDescent="0.2">
      <c r="M3312" s="9"/>
    </row>
    <row r="3313" spans="13:13" hidden="1" x14ac:dyDescent="0.2">
      <c r="M3313" s="9"/>
    </row>
    <row r="3314" spans="13:13" hidden="1" x14ac:dyDescent="0.2">
      <c r="M3314" s="9"/>
    </row>
    <row r="3315" spans="13:13" hidden="1" x14ac:dyDescent="0.2">
      <c r="M3315" s="9"/>
    </row>
    <row r="3316" spans="13:13" hidden="1" x14ac:dyDescent="0.2">
      <c r="M3316" s="9"/>
    </row>
    <row r="3317" spans="13:13" hidden="1" x14ac:dyDescent="0.2">
      <c r="M3317" s="9"/>
    </row>
    <row r="3318" spans="13:13" hidden="1" x14ac:dyDescent="0.2">
      <c r="M3318" s="9"/>
    </row>
    <row r="3319" spans="13:13" hidden="1" x14ac:dyDescent="0.2">
      <c r="M3319" s="9"/>
    </row>
    <row r="3320" spans="13:13" hidden="1" x14ac:dyDescent="0.2">
      <c r="M3320" s="9"/>
    </row>
    <row r="3321" spans="13:13" hidden="1" x14ac:dyDescent="0.2">
      <c r="M3321" s="9"/>
    </row>
    <row r="3322" spans="13:13" hidden="1" x14ac:dyDescent="0.2">
      <c r="M3322" s="9"/>
    </row>
    <row r="3323" spans="13:13" hidden="1" x14ac:dyDescent="0.2">
      <c r="M3323" s="9"/>
    </row>
    <row r="3324" spans="13:13" hidden="1" x14ac:dyDescent="0.2">
      <c r="M3324" s="9"/>
    </row>
    <row r="3325" spans="13:13" hidden="1" x14ac:dyDescent="0.2">
      <c r="M3325" s="9"/>
    </row>
    <row r="3326" spans="13:13" hidden="1" x14ac:dyDescent="0.2">
      <c r="M3326" s="9"/>
    </row>
    <row r="3327" spans="13:13" hidden="1" x14ac:dyDescent="0.2">
      <c r="M3327" s="9"/>
    </row>
    <row r="3328" spans="13:13" hidden="1" x14ac:dyDescent="0.2">
      <c r="M3328" s="9"/>
    </row>
    <row r="3329" spans="13:13" hidden="1" x14ac:dyDescent="0.2">
      <c r="M3329" s="9"/>
    </row>
    <row r="3330" spans="13:13" hidden="1" x14ac:dyDescent="0.2">
      <c r="M3330" s="9"/>
    </row>
    <row r="3331" spans="13:13" hidden="1" x14ac:dyDescent="0.2">
      <c r="M3331" s="9"/>
    </row>
    <row r="3332" spans="13:13" hidden="1" x14ac:dyDescent="0.2">
      <c r="M3332" s="9"/>
    </row>
    <row r="3333" spans="13:13" hidden="1" x14ac:dyDescent="0.2">
      <c r="M3333" s="9"/>
    </row>
    <row r="3334" spans="13:13" hidden="1" x14ac:dyDescent="0.2">
      <c r="M3334" s="9"/>
    </row>
    <row r="3335" spans="13:13" hidden="1" x14ac:dyDescent="0.2">
      <c r="M3335" s="9"/>
    </row>
    <row r="3336" spans="13:13" hidden="1" x14ac:dyDescent="0.2">
      <c r="M3336" s="9"/>
    </row>
    <row r="3337" spans="13:13" hidden="1" x14ac:dyDescent="0.2">
      <c r="M3337" s="9"/>
    </row>
    <row r="3338" spans="13:13" hidden="1" x14ac:dyDescent="0.2">
      <c r="M3338" s="9"/>
    </row>
    <row r="3339" spans="13:13" hidden="1" x14ac:dyDescent="0.2">
      <c r="M3339" s="9"/>
    </row>
    <row r="3340" spans="13:13" hidden="1" x14ac:dyDescent="0.2">
      <c r="M3340" s="9"/>
    </row>
    <row r="3341" spans="13:13" hidden="1" x14ac:dyDescent="0.2">
      <c r="M3341" s="9"/>
    </row>
    <row r="3342" spans="13:13" hidden="1" x14ac:dyDescent="0.2">
      <c r="M3342" s="9"/>
    </row>
    <row r="3343" spans="13:13" hidden="1" x14ac:dyDescent="0.2">
      <c r="M3343" s="9"/>
    </row>
    <row r="3344" spans="13:13" hidden="1" x14ac:dyDescent="0.2">
      <c r="M3344" s="9"/>
    </row>
    <row r="3345" spans="13:13" hidden="1" x14ac:dyDescent="0.2">
      <c r="M3345" s="9"/>
    </row>
    <row r="3346" spans="13:13" hidden="1" x14ac:dyDescent="0.2">
      <c r="M3346" s="9"/>
    </row>
    <row r="3347" spans="13:13" hidden="1" x14ac:dyDescent="0.2">
      <c r="M3347" s="9"/>
    </row>
    <row r="3348" spans="13:13" hidden="1" x14ac:dyDescent="0.2">
      <c r="M3348" s="9"/>
    </row>
    <row r="3349" spans="13:13" hidden="1" x14ac:dyDescent="0.2">
      <c r="M3349" s="9"/>
    </row>
    <row r="3350" spans="13:13" hidden="1" x14ac:dyDescent="0.2">
      <c r="M3350" s="9"/>
    </row>
    <row r="3351" spans="13:13" hidden="1" x14ac:dyDescent="0.2">
      <c r="M3351" s="9"/>
    </row>
    <row r="3352" spans="13:13" hidden="1" x14ac:dyDescent="0.2">
      <c r="M3352" s="9"/>
    </row>
    <row r="3353" spans="13:13" hidden="1" x14ac:dyDescent="0.2">
      <c r="M3353" s="9"/>
    </row>
    <row r="3354" spans="13:13" hidden="1" x14ac:dyDescent="0.2">
      <c r="M3354" s="9"/>
    </row>
    <row r="3355" spans="13:13" hidden="1" x14ac:dyDescent="0.2">
      <c r="M3355" s="9"/>
    </row>
    <row r="3356" spans="13:13" hidden="1" x14ac:dyDescent="0.2">
      <c r="M3356" s="9"/>
    </row>
    <row r="3357" spans="13:13" hidden="1" x14ac:dyDescent="0.2">
      <c r="M3357" s="9"/>
    </row>
    <row r="3358" spans="13:13" hidden="1" x14ac:dyDescent="0.2">
      <c r="M3358" s="9"/>
    </row>
    <row r="3359" spans="13:13" hidden="1" x14ac:dyDescent="0.2">
      <c r="M3359" s="9"/>
    </row>
    <row r="3360" spans="13:13" hidden="1" x14ac:dyDescent="0.2">
      <c r="M3360" s="9"/>
    </row>
    <row r="3361" spans="13:13" hidden="1" x14ac:dyDescent="0.2">
      <c r="M3361" s="9"/>
    </row>
    <row r="3362" spans="13:13" hidden="1" x14ac:dyDescent="0.2">
      <c r="M3362" s="9"/>
    </row>
    <row r="3363" spans="13:13" hidden="1" x14ac:dyDescent="0.2">
      <c r="M3363" s="9"/>
    </row>
    <row r="3364" spans="13:13" hidden="1" x14ac:dyDescent="0.2">
      <c r="M3364" s="9"/>
    </row>
    <row r="3365" spans="13:13" hidden="1" x14ac:dyDescent="0.2">
      <c r="M3365" s="9"/>
    </row>
    <row r="3366" spans="13:13" hidden="1" x14ac:dyDescent="0.2">
      <c r="M3366" s="9"/>
    </row>
    <row r="3367" spans="13:13" hidden="1" x14ac:dyDescent="0.2">
      <c r="M3367" s="9"/>
    </row>
    <row r="3368" spans="13:13" hidden="1" x14ac:dyDescent="0.2">
      <c r="M3368" s="9"/>
    </row>
    <row r="3369" spans="13:13" hidden="1" x14ac:dyDescent="0.2">
      <c r="M3369" s="9"/>
    </row>
    <row r="3370" spans="13:13" hidden="1" x14ac:dyDescent="0.2">
      <c r="M3370" s="9"/>
    </row>
    <row r="3371" spans="13:13" hidden="1" x14ac:dyDescent="0.2">
      <c r="M3371" s="9"/>
    </row>
    <row r="3372" spans="13:13" hidden="1" x14ac:dyDescent="0.2">
      <c r="M3372" s="9"/>
    </row>
    <row r="3373" spans="13:13" hidden="1" x14ac:dyDescent="0.2">
      <c r="M3373" s="9"/>
    </row>
    <row r="3374" spans="13:13" hidden="1" x14ac:dyDescent="0.2">
      <c r="M3374" s="9"/>
    </row>
    <row r="3375" spans="13:13" hidden="1" x14ac:dyDescent="0.2">
      <c r="M3375" s="9"/>
    </row>
    <row r="3376" spans="13:13" hidden="1" x14ac:dyDescent="0.2">
      <c r="M3376" s="9"/>
    </row>
    <row r="3377" spans="13:13" hidden="1" x14ac:dyDescent="0.2">
      <c r="M3377" s="9"/>
    </row>
    <row r="3378" spans="13:13" hidden="1" x14ac:dyDescent="0.2">
      <c r="M3378" s="9"/>
    </row>
    <row r="3379" spans="13:13" hidden="1" x14ac:dyDescent="0.2">
      <c r="M3379" s="9"/>
    </row>
    <row r="3380" spans="13:13" hidden="1" x14ac:dyDescent="0.2">
      <c r="M3380" s="9"/>
    </row>
    <row r="3381" spans="13:13" hidden="1" x14ac:dyDescent="0.2">
      <c r="M3381" s="9"/>
    </row>
    <row r="3382" spans="13:13" hidden="1" x14ac:dyDescent="0.2">
      <c r="M3382" s="9"/>
    </row>
    <row r="3383" spans="13:13" hidden="1" x14ac:dyDescent="0.2">
      <c r="M3383" s="9"/>
    </row>
    <row r="3384" spans="13:13" hidden="1" x14ac:dyDescent="0.2">
      <c r="M3384" s="9"/>
    </row>
    <row r="3385" spans="13:13" hidden="1" x14ac:dyDescent="0.2">
      <c r="M3385" s="9"/>
    </row>
    <row r="3386" spans="13:13" hidden="1" x14ac:dyDescent="0.2">
      <c r="M3386" s="9"/>
    </row>
    <row r="3387" spans="13:13" hidden="1" x14ac:dyDescent="0.2">
      <c r="M3387" s="9"/>
    </row>
    <row r="3388" spans="13:13" hidden="1" x14ac:dyDescent="0.2">
      <c r="M3388" s="9"/>
    </row>
    <row r="3389" spans="13:13" hidden="1" x14ac:dyDescent="0.2">
      <c r="M3389" s="9"/>
    </row>
    <row r="3390" spans="13:13" hidden="1" x14ac:dyDescent="0.2">
      <c r="M3390" s="9"/>
    </row>
    <row r="3391" spans="13:13" hidden="1" x14ac:dyDescent="0.2">
      <c r="M3391" s="9"/>
    </row>
    <row r="3392" spans="13:13" hidden="1" x14ac:dyDescent="0.2">
      <c r="M3392" s="9"/>
    </row>
    <row r="3393" spans="13:13" hidden="1" x14ac:dyDescent="0.2">
      <c r="M3393" s="9"/>
    </row>
    <row r="3394" spans="13:13" hidden="1" x14ac:dyDescent="0.2">
      <c r="M3394" s="9"/>
    </row>
    <row r="3395" spans="13:13" hidden="1" x14ac:dyDescent="0.2">
      <c r="M3395" s="9"/>
    </row>
    <row r="3396" spans="13:13" hidden="1" x14ac:dyDescent="0.2">
      <c r="M3396" s="9"/>
    </row>
    <row r="3397" spans="13:13" hidden="1" x14ac:dyDescent="0.2">
      <c r="M3397" s="9"/>
    </row>
    <row r="3398" spans="13:13" hidden="1" x14ac:dyDescent="0.2">
      <c r="M3398" s="9"/>
    </row>
    <row r="3399" spans="13:13" hidden="1" x14ac:dyDescent="0.2">
      <c r="M3399" s="9"/>
    </row>
    <row r="3400" spans="13:13" hidden="1" x14ac:dyDescent="0.2">
      <c r="M3400" s="9"/>
    </row>
    <row r="3401" spans="13:13" hidden="1" x14ac:dyDescent="0.2">
      <c r="M3401" s="9"/>
    </row>
    <row r="3402" spans="13:13" hidden="1" x14ac:dyDescent="0.2">
      <c r="M3402" s="9"/>
    </row>
    <row r="3403" spans="13:13" hidden="1" x14ac:dyDescent="0.2">
      <c r="M3403" s="9"/>
    </row>
    <row r="3404" spans="13:13" hidden="1" x14ac:dyDescent="0.2">
      <c r="M3404" s="9"/>
    </row>
    <row r="3405" spans="13:13" hidden="1" x14ac:dyDescent="0.2">
      <c r="M3405" s="9"/>
    </row>
    <row r="3406" spans="13:13" hidden="1" x14ac:dyDescent="0.2">
      <c r="M3406" s="9"/>
    </row>
    <row r="3407" spans="13:13" hidden="1" x14ac:dyDescent="0.2">
      <c r="M3407" s="9"/>
    </row>
    <row r="3408" spans="13:13" hidden="1" x14ac:dyDescent="0.2">
      <c r="M3408" s="9"/>
    </row>
    <row r="3409" spans="13:13" hidden="1" x14ac:dyDescent="0.2">
      <c r="M3409" s="9"/>
    </row>
    <row r="3410" spans="13:13" hidden="1" x14ac:dyDescent="0.2">
      <c r="M3410" s="9"/>
    </row>
    <row r="3411" spans="13:13" hidden="1" x14ac:dyDescent="0.2">
      <c r="M3411" s="9"/>
    </row>
    <row r="3412" spans="13:13" hidden="1" x14ac:dyDescent="0.2">
      <c r="M3412" s="9"/>
    </row>
    <row r="3413" spans="13:13" hidden="1" x14ac:dyDescent="0.2">
      <c r="M3413" s="9"/>
    </row>
    <row r="3414" spans="13:13" hidden="1" x14ac:dyDescent="0.2">
      <c r="M3414" s="9"/>
    </row>
    <row r="3415" spans="13:13" hidden="1" x14ac:dyDescent="0.2">
      <c r="M3415" s="9"/>
    </row>
    <row r="3416" spans="13:13" hidden="1" x14ac:dyDescent="0.2">
      <c r="M3416" s="9"/>
    </row>
    <row r="3417" spans="13:13" hidden="1" x14ac:dyDescent="0.2">
      <c r="M3417" s="9"/>
    </row>
    <row r="3418" spans="13:13" hidden="1" x14ac:dyDescent="0.2">
      <c r="M3418" s="9"/>
    </row>
    <row r="3419" spans="13:13" hidden="1" x14ac:dyDescent="0.2">
      <c r="M3419" s="9"/>
    </row>
    <row r="3420" spans="13:13" hidden="1" x14ac:dyDescent="0.2">
      <c r="M3420" s="9"/>
    </row>
    <row r="3421" spans="13:13" hidden="1" x14ac:dyDescent="0.2">
      <c r="M3421" s="9"/>
    </row>
    <row r="3422" spans="13:13" hidden="1" x14ac:dyDescent="0.2">
      <c r="M3422" s="9"/>
    </row>
    <row r="3423" spans="13:13" hidden="1" x14ac:dyDescent="0.2">
      <c r="M3423" s="9"/>
    </row>
    <row r="3424" spans="13:13" hidden="1" x14ac:dyDescent="0.2">
      <c r="M3424" s="9"/>
    </row>
    <row r="3425" spans="13:13" hidden="1" x14ac:dyDescent="0.2">
      <c r="M3425" s="9"/>
    </row>
    <row r="3426" spans="13:13" hidden="1" x14ac:dyDescent="0.2">
      <c r="M3426" s="9"/>
    </row>
    <row r="3427" spans="13:13" hidden="1" x14ac:dyDescent="0.2">
      <c r="M3427" s="9"/>
    </row>
    <row r="3428" spans="13:13" hidden="1" x14ac:dyDescent="0.2">
      <c r="M3428" s="9"/>
    </row>
    <row r="3429" spans="13:13" hidden="1" x14ac:dyDescent="0.2">
      <c r="M3429" s="9"/>
    </row>
    <row r="3430" spans="13:13" hidden="1" x14ac:dyDescent="0.2">
      <c r="M3430" s="9"/>
    </row>
    <row r="3431" spans="13:13" hidden="1" x14ac:dyDescent="0.2">
      <c r="M3431" s="9"/>
    </row>
    <row r="3432" spans="13:13" hidden="1" x14ac:dyDescent="0.2">
      <c r="M3432" s="9"/>
    </row>
    <row r="3433" spans="13:13" hidden="1" x14ac:dyDescent="0.2">
      <c r="M3433" s="9"/>
    </row>
    <row r="3434" spans="13:13" hidden="1" x14ac:dyDescent="0.2">
      <c r="M3434" s="9"/>
    </row>
    <row r="3435" spans="13:13" hidden="1" x14ac:dyDescent="0.2">
      <c r="M3435" s="9"/>
    </row>
    <row r="3436" spans="13:13" hidden="1" x14ac:dyDescent="0.2">
      <c r="M3436" s="9"/>
    </row>
    <row r="3437" spans="13:13" hidden="1" x14ac:dyDescent="0.2">
      <c r="M3437" s="9"/>
    </row>
    <row r="3438" spans="13:13" hidden="1" x14ac:dyDescent="0.2">
      <c r="M3438" s="9"/>
    </row>
    <row r="3439" spans="13:13" hidden="1" x14ac:dyDescent="0.2">
      <c r="M3439" s="9"/>
    </row>
    <row r="3440" spans="13:13" hidden="1" x14ac:dyDescent="0.2">
      <c r="M3440" s="9"/>
    </row>
    <row r="3441" spans="13:13" hidden="1" x14ac:dyDescent="0.2">
      <c r="M3441" s="9"/>
    </row>
    <row r="3442" spans="13:13" hidden="1" x14ac:dyDescent="0.2">
      <c r="M3442" s="9"/>
    </row>
    <row r="3443" spans="13:13" hidden="1" x14ac:dyDescent="0.2">
      <c r="M3443" s="9"/>
    </row>
    <row r="3444" spans="13:13" hidden="1" x14ac:dyDescent="0.2">
      <c r="M3444" s="9"/>
    </row>
    <row r="3445" spans="13:13" hidden="1" x14ac:dyDescent="0.2">
      <c r="M3445" s="9"/>
    </row>
    <row r="3446" spans="13:13" hidden="1" x14ac:dyDescent="0.2">
      <c r="M3446" s="9"/>
    </row>
    <row r="3447" spans="13:13" hidden="1" x14ac:dyDescent="0.2">
      <c r="M3447" s="9"/>
    </row>
    <row r="3448" spans="13:13" hidden="1" x14ac:dyDescent="0.2">
      <c r="M3448" s="9"/>
    </row>
    <row r="3449" spans="13:13" hidden="1" x14ac:dyDescent="0.2">
      <c r="M3449" s="9"/>
    </row>
    <row r="3450" spans="13:13" hidden="1" x14ac:dyDescent="0.2">
      <c r="M3450" s="9"/>
    </row>
    <row r="3451" spans="13:13" hidden="1" x14ac:dyDescent="0.2">
      <c r="M3451" s="9"/>
    </row>
    <row r="3452" spans="13:13" hidden="1" x14ac:dyDescent="0.2">
      <c r="M3452" s="9"/>
    </row>
    <row r="3453" spans="13:13" hidden="1" x14ac:dyDescent="0.2">
      <c r="M3453" s="9"/>
    </row>
    <row r="3454" spans="13:13" hidden="1" x14ac:dyDescent="0.2">
      <c r="M3454" s="9"/>
    </row>
    <row r="3455" spans="13:13" hidden="1" x14ac:dyDescent="0.2">
      <c r="M3455" s="9"/>
    </row>
    <row r="3456" spans="13:13" hidden="1" x14ac:dyDescent="0.2">
      <c r="M3456" s="9"/>
    </row>
    <row r="3457" spans="13:13" hidden="1" x14ac:dyDescent="0.2">
      <c r="M3457" s="9"/>
    </row>
    <row r="3458" spans="13:13" hidden="1" x14ac:dyDescent="0.2">
      <c r="M3458" s="9"/>
    </row>
    <row r="3459" spans="13:13" hidden="1" x14ac:dyDescent="0.2">
      <c r="M3459" s="9"/>
    </row>
    <row r="3460" spans="13:13" hidden="1" x14ac:dyDescent="0.2">
      <c r="M3460" s="9"/>
    </row>
    <row r="3461" spans="13:13" hidden="1" x14ac:dyDescent="0.2">
      <c r="M3461" s="9"/>
    </row>
    <row r="3462" spans="13:13" hidden="1" x14ac:dyDescent="0.2">
      <c r="M3462" s="9"/>
    </row>
    <row r="3463" spans="13:13" hidden="1" x14ac:dyDescent="0.2">
      <c r="M3463" s="9"/>
    </row>
    <row r="3464" spans="13:13" hidden="1" x14ac:dyDescent="0.2">
      <c r="M3464" s="9"/>
    </row>
    <row r="3465" spans="13:13" hidden="1" x14ac:dyDescent="0.2">
      <c r="M3465" s="9"/>
    </row>
    <row r="3466" spans="13:13" hidden="1" x14ac:dyDescent="0.2">
      <c r="M3466" s="9"/>
    </row>
    <row r="3467" spans="13:13" hidden="1" x14ac:dyDescent="0.2">
      <c r="M3467" s="9"/>
    </row>
    <row r="3468" spans="13:13" hidden="1" x14ac:dyDescent="0.2">
      <c r="M3468" s="9"/>
    </row>
    <row r="3469" spans="13:13" hidden="1" x14ac:dyDescent="0.2">
      <c r="M3469" s="9"/>
    </row>
    <row r="3470" spans="13:13" hidden="1" x14ac:dyDescent="0.2">
      <c r="M3470" s="9"/>
    </row>
    <row r="3471" spans="13:13" hidden="1" x14ac:dyDescent="0.2">
      <c r="M3471" s="9"/>
    </row>
    <row r="3472" spans="13:13" hidden="1" x14ac:dyDescent="0.2">
      <c r="M3472" s="9"/>
    </row>
    <row r="3473" spans="13:13" hidden="1" x14ac:dyDescent="0.2">
      <c r="M3473" s="9"/>
    </row>
    <row r="3474" spans="13:13" hidden="1" x14ac:dyDescent="0.2">
      <c r="M3474" s="9"/>
    </row>
    <row r="3475" spans="13:13" hidden="1" x14ac:dyDescent="0.2">
      <c r="M3475" s="9"/>
    </row>
    <row r="3476" spans="13:13" hidden="1" x14ac:dyDescent="0.2">
      <c r="M3476" s="9"/>
    </row>
    <row r="3477" spans="13:13" hidden="1" x14ac:dyDescent="0.2">
      <c r="M3477" s="9"/>
    </row>
    <row r="3478" spans="13:13" hidden="1" x14ac:dyDescent="0.2">
      <c r="M3478" s="9"/>
    </row>
    <row r="3479" spans="13:13" hidden="1" x14ac:dyDescent="0.2">
      <c r="M3479" s="9"/>
    </row>
    <row r="3480" spans="13:13" hidden="1" x14ac:dyDescent="0.2">
      <c r="M3480" s="9"/>
    </row>
    <row r="3481" spans="13:13" hidden="1" x14ac:dyDescent="0.2">
      <c r="M3481" s="9"/>
    </row>
    <row r="3482" spans="13:13" hidden="1" x14ac:dyDescent="0.2">
      <c r="M3482" s="9"/>
    </row>
    <row r="3483" spans="13:13" hidden="1" x14ac:dyDescent="0.2">
      <c r="M3483" s="9"/>
    </row>
    <row r="3484" spans="13:13" hidden="1" x14ac:dyDescent="0.2">
      <c r="M3484" s="9"/>
    </row>
    <row r="3485" spans="13:13" hidden="1" x14ac:dyDescent="0.2">
      <c r="M3485" s="9"/>
    </row>
    <row r="3486" spans="13:13" hidden="1" x14ac:dyDescent="0.2">
      <c r="M3486" s="9"/>
    </row>
    <row r="3487" spans="13:13" hidden="1" x14ac:dyDescent="0.2">
      <c r="M3487" s="9"/>
    </row>
    <row r="3488" spans="13:13" hidden="1" x14ac:dyDescent="0.2">
      <c r="M3488" s="9"/>
    </row>
    <row r="3489" spans="13:13" hidden="1" x14ac:dyDescent="0.2">
      <c r="M3489" s="9"/>
    </row>
    <row r="3490" spans="13:13" hidden="1" x14ac:dyDescent="0.2">
      <c r="M3490" s="9"/>
    </row>
    <row r="3491" spans="13:13" hidden="1" x14ac:dyDescent="0.2">
      <c r="M3491" s="9"/>
    </row>
    <row r="3492" spans="13:13" hidden="1" x14ac:dyDescent="0.2">
      <c r="M3492" s="9"/>
    </row>
    <row r="3493" spans="13:13" hidden="1" x14ac:dyDescent="0.2">
      <c r="M3493" s="9"/>
    </row>
    <row r="3494" spans="13:13" hidden="1" x14ac:dyDescent="0.2">
      <c r="M3494" s="9"/>
    </row>
    <row r="3495" spans="13:13" hidden="1" x14ac:dyDescent="0.2">
      <c r="M3495" s="9"/>
    </row>
    <row r="3496" spans="13:13" hidden="1" x14ac:dyDescent="0.2">
      <c r="M3496" s="9"/>
    </row>
    <row r="3497" spans="13:13" hidden="1" x14ac:dyDescent="0.2">
      <c r="M3497" s="9"/>
    </row>
    <row r="3498" spans="13:13" hidden="1" x14ac:dyDescent="0.2">
      <c r="M3498" s="9"/>
    </row>
    <row r="3499" spans="13:13" hidden="1" x14ac:dyDescent="0.2">
      <c r="M3499" s="9"/>
    </row>
    <row r="3500" spans="13:13" hidden="1" x14ac:dyDescent="0.2">
      <c r="M3500" s="9"/>
    </row>
    <row r="3501" spans="13:13" hidden="1" x14ac:dyDescent="0.2">
      <c r="M3501" s="9"/>
    </row>
    <row r="3502" spans="13:13" hidden="1" x14ac:dyDescent="0.2">
      <c r="M3502" s="9"/>
    </row>
    <row r="3503" spans="13:13" hidden="1" x14ac:dyDescent="0.2">
      <c r="M3503" s="9"/>
    </row>
    <row r="3504" spans="13:13" hidden="1" x14ac:dyDescent="0.2">
      <c r="M3504" s="9"/>
    </row>
    <row r="3505" spans="13:13" hidden="1" x14ac:dyDescent="0.2">
      <c r="M3505" s="9"/>
    </row>
    <row r="3506" spans="13:13" hidden="1" x14ac:dyDescent="0.2">
      <c r="M3506" s="9"/>
    </row>
    <row r="3507" spans="13:13" hidden="1" x14ac:dyDescent="0.2">
      <c r="M3507" s="9"/>
    </row>
    <row r="3508" spans="13:13" hidden="1" x14ac:dyDescent="0.2">
      <c r="M3508" s="9"/>
    </row>
    <row r="3509" spans="13:13" hidden="1" x14ac:dyDescent="0.2">
      <c r="M3509" s="9"/>
    </row>
    <row r="3510" spans="13:13" hidden="1" x14ac:dyDescent="0.2">
      <c r="M3510" s="9"/>
    </row>
    <row r="3511" spans="13:13" hidden="1" x14ac:dyDescent="0.2">
      <c r="M3511" s="9"/>
    </row>
    <row r="3512" spans="13:13" hidden="1" x14ac:dyDescent="0.2">
      <c r="M3512" s="9"/>
    </row>
    <row r="3513" spans="13:13" hidden="1" x14ac:dyDescent="0.2">
      <c r="M3513" s="9"/>
    </row>
    <row r="3514" spans="13:13" hidden="1" x14ac:dyDescent="0.2">
      <c r="M3514" s="9"/>
    </row>
    <row r="3515" spans="13:13" hidden="1" x14ac:dyDescent="0.2">
      <c r="M3515" s="9"/>
    </row>
    <row r="3516" spans="13:13" hidden="1" x14ac:dyDescent="0.2">
      <c r="M3516" s="9"/>
    </row>
    <row r="3517" spans="13:13" hidden="1" x14ac:dyDescent="0.2">
      <c r="M3517" s="9"/>
    </row>
    <row r="3518" spans="13:13" hidden="1" x14ac:dyDescent="0.2">
      <c r="M3518" s="9"/>
    </row>
    <row r="3519" spans="13:13" hidden="1" x14ac:dyDescent="0.2">
      <c r="M3519" s="9"/>
    </row>
    <row r="3520" spans="13:13" hidden="1" x14ac:dyDescent="0.2">
      <c r="M3520" s="9"/>
    </row>
    <row r="3521" spans="13:13" hidden="1" x14ac:dyDescent="0.2">
      <c r="M3521" s="9"/>
    </row>
    <row r="3522" spans="13:13" hidden="1" x14ac:dyDescent="0.2">
      <c r="M3522" s="9"/>
    </row>
    <row r="3523" spans="13:13" hidden="1" x14ac:dyDescent="0.2">
      <c r="M3523" s="9"/>
    </row>
    <row r="3524" spans="13:13" hidden="1" x14ac:dyDescent="0.2">
      <c r="M3524" s="9"/>
    </row>
    <row r="3525" spans="13:13" hidden="1" x14ac:dyDescent="0.2">
      <c r="M3525" s="9"/>
    </row>
    <row r="3526" spans="13:13" hidden="1" x14ac:dyDescent="0.2">
      <c r="M3526" s="9"/>
    </row>
    <row r="3527" spans="13:13" hidden="1" x14ac:dyDescent="0.2">
      <c r="M3527" s="9"/>
    </row>
    <row r="3528" spans="13:13" hidden="1" x14ac:dyDescent="0.2">
      <c r="M3528" s="9"/>
    </row>
    <row r="3529" spans="13:13" hidden="1" x14ac:dyDescent="0.2">
      <c r="M3529" s="9"/>
    </row>
    <row r="3530" spans="13:13" hidden="1" x14ac:dyDescent="0.2">
      <c r="M3530" s="9"/>
    </row>
    <row r="3531" spans="13:13" hidden="1" x14ac:dyDescent="0.2">
      <c r="M3531" s="9"/>
    </row>
    <row r="3532" spans="13:13" hidden="1" x14ac:dyDescent="0.2">
      <c r="M3532" s="9"/>
    </row>
    <row r="3533" spans="13:13" hidden="1" x14ac:dyDescent="0.2">
      <c r="M3533" s="9"/>
    </row>
    <row r="3534" spans="13:13" hidden="1" x14ac:dyDescent="0.2">
      <c r="M3534" s="9"/>
    </row>
    <row r="3535" spans="13:13" hidden="1" x14ac:dyDescent="0.2">
      <c r="M3535" s="9"/>
    </row>
    <row r="3536" spans="13:13" hidden="1" x14ac:dyDescent="0.2">
      <c r="M3536" s="9"/>
    </row>
    <row r="3537" spans="13:13" hidden="1" x14ac:dyDescent="0.2">
      <c r="M3537" s="9"/>
    </row>
    <row r="3538" spans="13:13" hidden="1" x14ac:dyDescent="0.2">
      <c r="M3538" s="9"/>
    </row>
    <row r="3539" spans="13:13" hidden="1" x14ac:dyDescent="0.2">
      <c r="M3539" s="9"/>
    </row>
    <row r="3540" spans="13:13" hidden="1" x14ac:dyDescent="0.2">
      <c r="M3540" s="9"/>
    </row>
    <row r="3541" spans="13:13" hidden="1" x14ac:dyDescent="0.2">
      <c r="M3541" s="9"/>
    </row>
    <row r="3542" spans="13:13" hidden="1" x14ac:dyDescent="0.2">
      <c r="M3542" s="9"/>
    </row>
    <row r="3543" spans="13:13" hidden="1" x14ac:dyDescent="0.2">
      <c r="M3543" s="9"/>
    </row>
    <row r="3544" spans="13:13" hidden="1" x14ac:dyDescent="0.2">
      <c r="M3544" s="9"/>
    </row>
    <row r="3545" spans="13:13" hidden="1" x14ac:dyDescent="0.2">
      <c r="M3545" s="9"/>
    </row>
    <row r="3546" spans="13:13" hidden="1" x14ac:dyDescent="0.2">
      <c r="M3546" s="9"/>
    </row>
    <row r="3547" spans="13:13" hidden="1" x14ac:dyDescent="0.2">
      <c r="M3547" s="9"/>
    </row>
    <row r="3548" spans="13:13" hidden="1" x14ac:dyDescent="0.2">
      <c r="M3548" s="9"/>
    </row>
    <row r="3549" spans="13:13" hidden="1" x14ac:dyDescent="0.2">
      <c r="M3549" s="9"/>
    </row>
    <row r="3550" spans="13:13" hidden="1" x14ac:dyDescent="0.2">
      <c r="M3550" s="9"/>
    </row>
    <row r="3551" spans="13:13" hidden="1" x14ac:dyDescent="0.2">
      <c r="M3551" s="9"/>
    </row>
    <row r="3552" spans="13:13" hidden="1" x14ac:dyDescent="0.2">
      <c r="M3552" s="9"/>
    </row>
    <row r="3553" spans="13:13" hidden="1" x14ac:dyDescent="0.2">
      <c r="M3553" s="9"/>
    </row>
    <row r="3554" spans="13:13" hidden="1" x14ac:dyDescent="0.2">
      <c r="M3554" s="9"/>
    </row>
    <row r="3555" spans="13:13" hidden="1" x14ac:dyDescent="0.2">
      <c r="M3555" s="9"/>
    </row>
    <row r="3556" spans="13:13" hidden="1" x14ac:dyDescent="0.2">
      <c r="M3556" s="9"/>
    </row>
    <row r="3557" spans="13:13" hidden="1" x14ac:dyDescent="0.2">
      <c r="M3557" s="9"/>
    </row>
    <row r="3558" spans="13:13" hidden="1" x14ac:dyDescent="0.2">
      <c r="M3558" s="9"/>
    </row>
    <row r="3559" spans="13:13" hidden="1" x14ac:dyDescent="0.2">
      <c r="M3559" s="9"/>
    </row>
    <row r="3560" spans="13:13" hidden="1" x14ac:dyDescent="0.2">
      <c r="M3560" s="9"/>
    </row>
    <row r="3561" spans="13:13" hidden="1" x14ac:dyDescent="0.2">
      <c r="M3561" s="9"/>
    </row>
    <row r="3562" spans="13:13" hidden="1" x14ac:dyDescent="0.2">
      <c r="M3562" s="9"/>
    </row>
    <row r="3563" spans="13:13" hidden="1" x14ac:dyDescent="0.2">
      <c r="M3563" s="9"/>
    </row>
    <row r="3564" spans="13:13" hidden="1" x14ac:dyDescent="0.2">
      <c r="M3564" s="9"/>
    </row>
    <row r="3565" spans="13:13" hidden="1" x14ac:dyDescent="0.2">
      <c r="M3565" s="9"/>
    </row>
    <row r="3566" spans="13:13" hidden="1" x14ac:dyDescent="0.2">
      <c r="M3566" s="9"/>
    </row>
    <row r="3567" spans="13:13" hidden="1" x14ac:dyDescent="0.2">
      <c r="M3567" s="9"/>
    </row>
    <row r="3568" spans="13:13" hidden="1" x14ac:dyDescent="0.2">
      <c r="M3568" s="9"/>
    </row>
    <row r="3569" spans="13:13" hidden="1" x14ac:dyDescent="0.2">
      <c r="M3569" s="9"/>
    </row>
    <row r="3570" spans="13:13" hidden="1" x14ac:dyDescent="0.2">
      <c r="M3570" s="9"/>
    </row>
    <row r="3571" spans="13:13" hidden="1" x14ac:dyDescent="0.2">
      <c r="M3571" s="9"/>
    </row>
    <row r="3572" spans="13:13" hidden="1" x14ac:dyDescent="0.2">
      <c r="M3572" s="9"/>
    </row>
    <row r="3573" spans="13:13" hidden="1" x14ac:dyDescent="0.2">
      <c r="M3573" s="9"/>
    </row>
    <row r="3574" spans="13:13" hidden="1" x14ac:dyDescent="0.2">
      <c r="M3574" s="9"/>
    </row>
    <row r="3575" spans="13:13" hidden="1" x14ac:dyDescent="0.2">
      <c r="M3575" s="9"/>
    </row>
    <row r="3576" spans="13:13" hidden="1" x14ac:dyDescent="0.2">
      <c r="M3576" s="9"/>
    </row>
    <row r="3577" spans="13:13" hidden="1" x14ac:dyDescent="0.2">
      <c r="M3577" s="9"/>
    </row>
    <row r="3578" spans="13:13" hidden="1" x14ac:dyDescent="0.2">
      <c r="M3578" s="9"/>
    </row>
    <row r="3579" spans="13:13" hidden="1" x14ac:dyDescent="0.2">
      <c r="M3579" s="9"/>
    </row>
    <row r="3580" spans="13:13" hidden="1" x14ac:dyDescent="0.2">
      <c r="M3580" s="9"/>
    </row>
    <row r="3581" spans="13:13" hidden="1" x14ac:dyDescent="0.2">
      <c r="M3581" s="9"/>
    </row>
    <row r="3582" spans="13:13" hidden="1" x14ac:dyDescent="0.2">
      <c r="M3582" s="9"/>
    </row>
    <row r="3583" spans="13:13" hidden="1" x14ac:dyDescent="0.2">
      <c r="M3583" s="9"/>
    </row>
    <row r="3584" spans="13:13" hidden="1" x14ac:dyDescent="0.2">
      <c r="M3584" s="9"/>
    </row>
    <row r="3585" spans="13:13" hidden="1" x14ac:dyDescent="0.2">
      <c r="M3585" s="9"/>
    </row>
    <row r="3586" spans="13:13" hidden="1" x14ac:dyDescent="0.2">
      <c r="M3586" s="9"/>
    </row>
    <row r="3587" spans="13:13" hidden="1" x14ac:dyDescent="0.2">
      <c r="M3587" s="9"/>
    </row>
    <row r="3588" spans="13:13" hidden="1" x14ac:dyDescent="0.2">
      <c r="M3588" s="9"/>
    </row>
    <row r="3589" spans="13:13" hidden="1" x14ac:dyDescent="0.2">
      <c r="M3589" s="9"/>
    </row>
    <row r="3590" spans="13:13" hidden="1" x14ac:dyDescent="0.2">
      <c r="M3590" s="9"/>
    </row>
    <row r="3591" spans="13:13" hidden="1" x14ac:dyDescent="0.2">
      <c r="M3591" s="9"/>
    </row>
    <row r="3592" spans="13:13" hidden="1" x14ac:dyDescent="0.2">
      <c r="M3592" s="9"/>
    </row>
    <row r="3593" spans="13:13" hidden="1" x14ac:dyDescent="0.2">
      <c r="M3593" s="9"/>
    </row>
    <row r="3594" spans="13:13" hidden="1" x14ac:dyDescent="0.2">
      <c r="M3594" s="9"/>
    </row>
    <row r="3595" spans="13:13" hidden="1" x14ac:dyDescent="0.2">
      <c r="M3595" s="9"/>
    </row>
    <row r="3596" spans="13:13" hidden="1" x14ac:dyDescent="0.2">
      <c r="M3596" s="9"/>
    </row>
    <row r="3597" spans="13:13" hidden="1" x14ac:dyDescent="0.2">
      <c r="M3597" s="9"/>
    </row>
    <row r="3598" spans="13:13" hidden="1" x14ac:dyDescent="0.2">
      <c r="M3598" s="9"/>
    </row>
    <row r="3599" spans="13:13" hidden="1" x14ac:dyDescent="0.2">
      <c r="M3599" s="9"/>
    </row>
    <row r="3600" spans="13:13" hidden="1" x14ac:dyDescent="0.2">
      <c r="M3600" s="9"/>
    </row>
    <row r="3601" spans="13:13" hidden="1" x14ac:dyDescent="0.2">
      <c r="M3601" s="9"/>
    </row>
    <row r="3602" spans="13:13" hidden="1" x14ac:dyDescent="0.2">
      <c r="M3602" s="9"/>
    </row>
    <row r="3603" spans="13:13" hidden="1" x14ac:dyDescent="0.2">
      <c r="M3603" s="9"/>
    </row>
    <row r="3604" spans="13:13" hidden="1" x14ac:dyDescent="0.2">
      <c r="M3604" s="9"/>
    </row>
    <row r="3605" spans="13:13" hidden="1" x14ac:dyDescent="0.2">
      <c r="M3605" s="9"/>
    </row>
    <row r="3606" spans="13:13" hidden="1" x14ac:dyDescent="0.2">
      <c r="M3606" s="9"/>
    </row>
    <row r="3607" spans="13:13" hidden="1" x14ac:dyDescent="0.2">
      <c r="M3607" s="9"/>
    </row>
    <row r="3608" spans="13:13" hidden="1" x14ac:dyDescent="0.2">
      <c r="M3608" s="9"/>
    </row>
    <row r="3609" spans="13:13" hidden="1" x14ac:dyDescent="0.2">
      <c r="M3609" s="9"/>
    </row>
    <row r="3610" spans="13:13" hidden="1" x14ac:dyDescent="0.2">
      <c r="M3610" s="9"/>
    </row>
    <row r="3611" spans="13:13" hidden="1" x14ac:dyDescent="0.2">
      <c r="M3611" s="9"/>
    </row>
    <row r="3612" spans="13:13" hidden="1" x14ac:dyDescent="0.2">
      <c r="M3612" s="9"/>
    </row>
    <row r="3613" spans="13:13" hidden="1" x14ac:dyDescent="0.2">
      <c r="M3613" s="9"/>
    </row>
    <row r="3614" spans="13:13" hidden="1" x14ac:dyDescent="0.2">
      <c r="M3614" s="9"/>
    </row>
    <row r="3615" spans="13:13" hidden="1" x14ac:dyDescent="0.2">
      <c r="M3615" s="9"/>
    </row>
    <row r="3616" spans="13:13" hidden="1" x14ac:dyDescent="0.2">
      <c r="M3616" s="9"/>
    </row>
    <row r="3617" spans="13:13" hidden="1" x14ac:dyDescent="0.2">
      <c r="M3617" s="9"/>
    </row>
    <row r="3618" spans="13:13" hidden="1" x14ac:dyDescent="0.2">
      <c r="M3618" s="9"/>
    </row>
    <row r="3619" spans="13:13" hidden="1" x14ac:dyDescent="0.2">
      <c r="M3619" s="9"/>
    </row>
    <row r="3620" spans="13:13" hidden="1" x14ac:dyDescent="0.2">
      <c r="M3620" s="9"/>
    </row>
    <row r="3621" spans="13:13" hidden="1" x14ac:dyDescent="0.2">
      <c r="M3621" s="9"/>
    </row>
    <row r="3622" spans="13:13" hidden="1" x14ac:dyDescent="0.2">
      <c r="M3622" s="9"/>
    </row>
    <row r="3623" spans="13:13" hidden="1" x14ac:dyDescent="0.2">
      <c r="M3623" s="9"/>
    </row>
    <row r="3624" spans="13:13" hidden="1" x14ac:dyDescent="0.2">
      <c r="M3624" s="9"/>
    </row>
    <row r="3625" spans="13:13" hidden="1" x14ac:dyDescent="0.2">
      <c r="M3625" s="9"/>
    </row>
    <row r="3626" spans="13:13" hidden="1" x14ac:dyDescent="0.2">
      <c r="M3626" s="9"/>
    </row>
    <row r="3627" spans="13:13" hidden="1" x14ac:dyDescent="0.2">
      <c r="M3627" s="9"/>
    </row>
    <row r="3628" spans="13:13" hidden="1" x14ac:dyDescent="0.2">
      <c r="M3628" s="9"/>
    </row>
    <row r="3629" spans="13:13" hidden="1" x14ac:dyDescent="0.2">
      <c r="M3629" s="9"/>
    </row>
    <row r="3630" spans="13:13" hidden="1" x14ac:dyDescent="0.2">
      <c r="M3630" s="9"/>
    </row>
    <row r="3631" spans="13:13" hidden="1" x14ac:dyDescent="0.2">
      <c r="M3631" s="9"/>
    </row>
    <row r="3632" spans="13:13" hidden="1" x14ac:dyDescent="0.2">
      <c r="M3632" s="9"/>
    </row>
    <row r="3633" spans="13:13" hidden="1" x14ac:dyDescent="0.2">
      <c r="M3633" s="9"/>
    </row>
    <row r="3634" spans="13:13" hidden="1" x14ac:dyDescent="0.2">
      <c r="M3634" s="9"/>
    </row>
    <row r="3635" spans="13:13" hidden="1" x14ac:dyDescent="0.2">
      <c r="M3635" s="9"/>
    </row>
    <row r="3636" spans="13:13" hidden="1" x14ac:dyDescent="0.2">
      <c r="M3636" s="9"/>
    </row>
    <row r="3637" spans="13:13" hidden="1" x14ac:dyDescent="0.2">
      <c r="M3637" s="9"/>
    </row>
    <row r="3638" spans="13:13" hidden="1" x14ac:dyDescent="0.2">
      <c r="M3638" s="9"/>
    </row>
    <row r="3639" spans="13:13" hidden="1" x14ac:dyDescent="0.2">
      <c r="M3639" s="9"/>
    </row>
    <row r="3640" spans="13:13" hidden="1" x14ac:dyDescent="0.2">
      <c r="M3640" s="9"/>
    </row>
    <row r="3641" spans="13:13" hidden="1" x14ac:dyDescent="0.2">
      <c r="M3641" s="9"/>
    </row>
    <row r="3642" spans="13:13" hidden="1" x14ac:dyDescent="0.2">
      <c r="M3642" s="9"/>
    </row>
    <row r="3643" spans="13:13" hidden="1" x14ac:dyDescent="0.2">
      <c r="M3643" s="9"/>
    </row>
    <row r="3644" spans="13:13" hidden="1" x14ac:dyDescent="0.2">
      <c r="M3644" s="9"/>
    </row>
    <row r="3645" spans="13:13" hidden="1" x14ac:dyDescent="0.2">
      <c r="M3645" s="9"/>
    </row>
    <row r="3646" spans="13:13" hidden="1" x14ac:dyDescent="0.2">
      <c r="M3646" s="9"/>
    </row>
    <row r="3647" spans="13:13" hidden="1" x14ac:dyDescent="0.2">
      <c r="M3647" s="9"/>
    </row>
    <row r="3648" spans="13:13" hidden="1" x14ac:dyDescent="0.2">
      <c r="M3648" s="9"/>
    </row>
    <row r="3649" spans="13:13" hidden="1" x14ac:dyDescent="0.2">
      <c r="M3649" s="9"/>
    </row>
    <row r="3650" spans="13:13" hidden="1" x14ac:dyDescent="0.2">
      <c r="M3650" s="9"/>
    </row>
    <row r="3651" spans="13:13" hidden="1" x14ac:dyDescent="0.2">
      <c r="M3651" s="9"/>
    </row>
    <row r="3652" spans="13:13" hidden="1" x14ac:dyDescent="0.2">
      <c r="M3652" s="9"/>
    </row>
    <row r="3653" spans="13:13" hidden="1" x14ac:dyDescent="0.2">
      <c r="M3653" s="9"/>
    </row>
    <row r="3654" spans="13:13" hidden="1" x14ac:dyDescent="0.2">
      <c r="M3654" s="9"/>
    </row>
    <row r="3655" spans="13:13" hidden="1" x14ac:dyDescent="0.2">
      <c r="M3655" s="9"/>
    </row>
    <row r="3656" spans="13:13" hidden="1" x14ac:dyDescent="0.2">
      <c r="M3656" s="9"/>
    </row>
    <row r="3657" spans="13:13" hidden="1" x14ac:dyDescent="0.2">
      <c r="M3657" s="9"/>
    </row>
    <row r="3658" spans="13:13" hidden="1" x14ac:dyDescent="0.2">
      <c r="M3658" s="9"/>
    </row>
    <row r="3659" spans="13:13" hidden="1" x14ac:dyDescent="0.2">
      <c r="M3659" s="9"/>
    </row>
    <row r="3660" spans="13:13" hidden="1" x14ac:dyDescent="0.2">
      <c r="M3660" s="9"/>
    </row>
    <row r="3661" spans="13:13" hidden="1" x14ac:dyDescent="0.2">
      <c r="M3661" s="9"/>
    </row>
    <row r="3662" spans="13:13" hidden="1" x14ac:dyDescent="0.2">
      <c r="M3662" s="9"/>
    </row>
    <row r="3663" spans="13:13" hidden="1" x14ac:dyDescent="0.2">
      <c r="M3663" s="9"/>
    </row>
    <row r="3664" spans="13:13" hidden="1" x14ac:dyDescent="0.2">
      <c r="M3664" s="9"/>
    </row>
    <row r="3665" spans="13:13" hidden="1" x14ac:dyDescent="0.2">
      <c r="M3665" s="9"/>
    </row>
    <row r="3666" spans="13:13" hidden="1" x14ac:dyDescent="0.2">
      <c r="M3666" s="9"/>
    </row>
    <row r="3667" spans="13:13" hidden="1" x14ac:dyDescent="0.2">
      <c r="M3667" s="9"/>
    </row>
    <row r="3668" spans="13:13" hidden="1" x14ac:dyDescent="0.2">
      <c r="M3668" s="9"/>
    </row>
    <row r="3669" spans="13:13" hidden="1" x14ac:dyDescent="0.2">
      <c r="M3669" s="9"/>
    </row>
    <row r="3670" spans="13:13" hidden="1" x14ac:dyDescent="0.2">
      <c r="M3670" s="9"/>
    </row>
    <row r="3671" spans="13:13" hidden="1" x14ac:dyDescent="0.2">
      <c r="M3671" s="9"/>
    </row>
    <row r="3672" spans="13:13" hidden="1" x14ac:dyDescent="0.2">
      <c r="M3672" s="9"/>
    </row>
    <row r="3673" spans="13:13" hidden="1" x14ac:dyDescent="0.2">
      <c r="M3673" s="9"/>
    </row>
    <row r="3674" spans="13:13" hidden="1" x14ac:dyDescent="0.2">
      <c r="M3674" s="9"/>
    </row>
    <row r="3675" spans="13:13" hidden="1" x14ac:dyDescent="0.2">
      <c r="M3675" s="9"/>
    </row>
    <row r="3676" spans="13:13" hidden="1" x14ac:dyDescent="0.2">
      <c r="M3676" s="9"/>
    </row>
    <row r="3677" spans="13:13" hidden="1" x14ac:dyDescent="0.2">
      <c r="M3677" s="9"/>
    </row>
    <row r="3678" spans="13:13" hidden="1" x14ac:dyDescent="0.2">
      <c r="M3678" s="9"/>
    </row>
    <row r="3679" spans="13:13" hidden="1" x14ac:dyDescent="0.2">
      <c r="M3679" s="9"/>
    </row>
    <row r="3680" spans="13:13" hidden="1" x14ac:dyDescent="0.2">
      <c r="M3680" s="9"/>
    </row>
    <row r="3681" spans="13:13" hidden="1" x14ac:dyDescent="0.2">
      <c r="M3681" s="9"/>
    </row>
    <row r="3682" spans="13:13" hidden="1" x14ac:dyDescent="0.2">
      <c r="M3682" s="9"/>
    </row>
    <row r="3683" spans="13:13" hidden="1" x14ac:dyDescent="0.2">
      <c r="M3683" s="9"/>
    </row>
    <row r="3684" spans="13:13" hidden="1" x14ac:dyDescent="0.2">
      <c r="M3684" s="9"/>
    </row>
    <row r="3685" spans="13:13" hidden="1" x14ac:dyDescent="0.2">
      <c r="M3685" s="9"/>
    </row>
    <row r="3686" spans="13:13" hidden="1" x14ac:dyDescent="0.2">
      <c r="M3686" s="9"/>
    </row>
    <row r="3687" spans="13:13" hidden="1" x14ac:dyDescent="0.2">
      <c r="M3687" s="9"/>
    </row>
    <row r="3688" spans="13:13" hidden="1" x14ac:dyDescent="0.2">
      <c r="M3688" s="9"/>
    </row>
    <row r="3689" spans="13:13" hidden="1" x14ac:dyDescent="0.2">
      <c r="M3689" s="9"/>
    </row>
    <row r="3690" spans="13:13" hidden="1" x14ac:dyDescent="0.2">
      <c r="M3690" s="9"/>
    </row>
    <row r="3691" spans="13:13" hidden="1" x14ac:dyDescent="0.2">
      <c r="M3691" s="9"/>
    </row>
    <row r="3692" spans="13:13" hidden="1" x14ac:dyDescent="0.2">
      <c r="M3692" s="9"/>
    </row>
    <row r="3693" spans="13:13" hidden="1" x14ac:dyDescent="0.2">
      <c r="M3693" s="9"/>
    </row>
    <row r="3694" spans="13:13" hidden="1" x14ac:dyDescent="0.2">
      <c r="M3694" s="9"/>
    </row>
    <row r="3695" spans="13:13" hidden="1" x14ac:dyDescent="0.2">
      <c r="M3695" s="9"/>
    </row>
    <row r="3696" spans="13:13" hidden="1" x14ac:dyDescent="0.2">
      <c r="M3696" s="9"/>
    </row>
    <row r="3697" spans="13:13" hidden="1" x14ac:dyDescent="0.2">
      <c r="M3697" s="9"/>
    </row>
    <row r="3698" spans="13:13" hidden="1" x14ac:dyDescent="0.2">
      <c r="M3698" s="9"/>
    </row>
    <row r="3699" spans="13:13" hidden="1" x14ac:dyDescent="0.2">
      <c r="M3699" s="9"/>
    </row>
    <row r="3700" spans="13:13" hidden="1" x14ac:dyDescent="0.2">
      <c r="M3700" s="9"/>
    </row>
    <row r="3701" spans="13:13" hidden="1" x14ac:dyDescent="0.2">
      <c r="M3701" s="9"/>
    </row>
    <row r="3702" spans="13:13" hidden="1" x14ac:dyDescent="0.2">
      <c r="M3702" s="9"/>
    </row>
    <row r="3703" spans="13:13" hidden="1" x14ac:dyDescent="0.2">
      <c r="M3703" s="9"/>
    </row>
    <row r="3704" spans="13:13" hidden="1" x14ac:dyDescent="0.2">
      <c r="M3704" s="9"/>
    </row>
    <row r="3705" spans="13:13" hidden="1" x14ac:dyDescent="0.2">
      <c r="M3705" s="9"/>
    </row>
    <row r="3706" spans="13:13" hidden="1" x14ac:dyDescent="0.2">
      <c r="M3706" s="9"/>
    </row>
    <row r="3707" spans="13:13" hidden="1" x14ac:dyDescent="0.2">
      <c r="M3707" s="9"/>
    </row>
    <row r="3708" spans="13:13" hidden="1" x14ac:dyDescent="0.2">
      <c r="M3708" s="9"/>
    </row>
    <row r="3709" spans="13:13" hidden="1" x14ac:dyDescent="0.2">
      <c r="M3709" s="9"/>
    </row>
    <row r="3710" spans="13:13" hidden="1" x14ac:dyDescent="0.2">
      <c r="M3710" s="9"/>
    </row>
    <row r="3711" spans="13:13" hidden="1" x14ac:dyDescent="0.2">
      <c r="M3711" s="9"/>
    </row>
    <row r="3712" spans="13:13" hidden="1" x14ac:dyDescent="0.2">
      <c r="M3712" s="9"/>
    </row>
    <row r="3713" spans="13:13" hidden="1" x14ac:dyDescent="0.2">
      <c r="M3713" s="9"/>
    </row>
    <row r="3714" spans="13:13" hidden="1" x14ac:dyDescent="0.2">
      <c r="M3714" s="9"/>
    </row>
    <row r="3715" spans="13:13" hidden="1" x14ac:dyDescent="0.2">
      <c r="M3715" s="9"/>
    </row>
    <row r="3716" spans="13:13" hidden="1" x14ac:dyDescent="0.2">
      <c r="M3716" s="9"/>
    </row>
    <row r="3717" spans="13:13" hidden="1" x14ac:dyDescent="0.2">
      <c r="M3717" s="9"/>
    </row>
    <row r="3718" spans="13:13" hidden="1" x14ac:dyDescent="0.2">
      <c r="M3718" s="9"/>
    </row>
    <row r="3719" spans="13:13" hidden="1" x14ac:dyDescent="0.2">
      <c r="M3719" s="9"/>
    </row>
    <row r="3720" spans="13:13" hidden="1" x14ac:dyDescent="0.2">
      <c r="M3720" s="9"/>
    </row>
    <row r="3721" spans="13:13" hidden="1" x14ac:dyDescent="0.2">
      <c r="M3721" s="9"/>
    </row>
    <row r="3722" spans="13:13" hidden="1" x14ac:dyDescent="0.2">
      <c r="M3722" s="9"/>
    </row>
    <row r="3723" spans="13:13" hidden="1" x14ac:dyDescent="0.2">
      <c r="M3723" s="9"/>
    </row>
    <row r="3724" spans="13:13" hidden="1" x14ac:dyDescent="0.2">
      <c r="M3724" s="9"/>
    </row>
    <row r="3725" spans="13:13" hidden="1" x14ac:dyDescent="0.2">
      <c r="M3725" s="9"/>
    </row>
    <row r="3726" spans="13:13" hidden="1" x14ac:dyDescent="0.2">
      <c r="M3726" s="9"/>
    </row>
    <row r="3727" spans="13:13" hidden="1" x14ac:dyDescent="0.2">
      <c r="M3727" s="9"/>
    </row>
    <row r="3728" spans="13:13" hidden="1" x14ac:dyDescent="0.2">
      <c r="M3728" s="9"/>
    </row>
    <row r="3729" spans="13:13" hidden="1" x14ac:dyDescent="0.2">
      <c r="M3729" s="9"/>
    </row>
    <row r="3730" spans="13:13" hidden="1" x14ac:dyDescent="0.2">
      <c r="M3730" s="9"/>
    </row>
    <row r="3731" spans="13:13" hidden="1" x14ac:dyDescent="0.2">
      <c r="M3731" s="9"/>
    </row>
    <row r="3732" spans="13:13" hidden="1" x14ac:dyDescent="0.2">
      <c r="M3732" s="9"/>
    </row>
    <row r="3733" spans="13:13" hidden="1" x14ac:dyDescent="0.2">
      <c r="M3733" s="9"/>
    </row>
    <row r="3734" spans="13:13" hidden="1" x14ac:dyDescent="0.2">
      <c r="M3734" s="9"/>
    </row>
    <row r="3735" spans="13:13" hidden="1" x14ac:dyDescent="0.2">
      <c r="M3735" s="9"/>
    </row>
    <row r="3736" spans="13:13" hidden="1" x14ac:dyDescent="0.2">
      <c r="M3736" s="9"/>
    </row>
    <row r="3737" spans="13:13" hidden="1" x14ac:dyDescent="0.2">
      <c r="M3737" s="9"/>
    </row>
    <row r="3738" spans="13:13" hidden="1" x14ac:dyDescent="0.2">
      <c r="M3738" s="9"/>
    </row>
    <row r="3739" spans="13:13" hidden="1" x14ac:dyDescent="0.2">
      <c r="M3739" s="9"/>
    </row>
    <row r="3740" spans="13:13" hidden="1" x14ac:dyDescent="0.2">
      <c r="M3740" s="9"/>
    </row>
    <row r="3741" spans="13:13" hidden="1" x14ac:dyDescent="0.2">
      <c r="M3741" s="9"/>
    </row>
    <row r="3742" spans="13:13" hidden="1" x14ac:dyDescent="0.2">
      <c r="M3742" s="9"/>
    </row>
    <row r="3743" spans="13:13" hidden="1" x14ac:dyDescent="0.2">
      <c r="M3743" s="9"/>
    </row>
    <row r="3744" spans="13:13" hidden="1" x14ac:dyDescent="0.2">
      <c r="M3744" s="9"/>
    </row>
    <row r="3745" spans="13:13" hidden="1" x14ac:dyDescent="0.2">
      <c r="M3745" s="9"/>
    </row>
    <row r="3746" spans="13:13" hidden="1" x14ac:dyDescent="0.2">
      <c r="M3746" s="9"/>
    </row>
    <row r="3747" spans="13:13" hidden="1" x14ac:dyDescent="0.2">
      <c r="M3747" s="9"/>
    </row>
    <row r="3748" spans="13:13" hidden="1" x14ac:dyDescent="0.2">
      <c r="M3748" s="9"/>
    </row>
    <row r="3749" spans="13:13" hidden="1" x14ac:dyDescent="0.2">
      <c r="M3749" s="9"/>
    </row>
    <row r="3750" spans="13:13" hidden="1" x14ac:dyDescent="0.2">
      <c r="M3750" s="9"/>
    </row>
    <row r="3751" spans="13:13" hidden="1" x14ac:dyDescent="0.2">
      <c r="M3751" s="9"/>
    </row>
    <row r="3752" spans="13:13" hidden="1" x14ac:dyDescent="0.2">
      <c r="M3752" s="9"/>
    </row>
    <row r="3753" spans="13:13" hidden="1" x14ac:dyDescent="0.2">
      <c r="M3753" s="9"/>
    </row>
    <row r="3754" spans="13:13" hidden="1" x14ac:dyDescent="0.2">
      <c r="M3754" s="9"/>
    </row>
    <row r="3755" spans="13:13" hidden="1" x14ac:dyDescent="0.2">
      <c r="M3755" s="9"/>
    </row>
    <row r="3756" spans="13:13" hidden="1" x14ac:dyDescent="0.2">
      <c r="M3756" s="9"/>
    </row>
    <row r="3757" spans="13:13" hidden="1" x14ac:dyDescent="0.2">
      <c r="M3757" s="9"/>
    </row>
    <row r="3758" spans="13:13" hidden="1" x14ac:dyDescent="0.2">
      <c r="M3758" s="9"/>
    </row>
    <row r="3759" spans="13:13" hidden="1" x14ac:dyDescent="0.2">
      <c r="M3759" s="9"/>
    </row>
    <row r="3760" spans="13:13" hidden="1" x14ac:dyDescent="0.2">
      <c r="M3760" s="9"/>
    </row>
    <row r="3761" spans="13:13" hidden="1" x14ac:dyDescent="0.2">
      <c r="M3761" s="9"/>
    </row>
    <row r="3762" spans="13:13" hidden="1" x14ac:dyDescent="0.2">
      <c r="M3762" s="9"/>
    </row>
    <row r="3763" spans="13:13" hidden="1" x14ac:dyDescent="0.2">
      <c r="M3763" s="9"/>
    </row>
    <row r="3764" spans="13:13" hidden="1" x14ac:dyDescent="0.2">
      <c r="M3764" s="9"/>
    </row>
    <row r="3765" spans="13:13" hidden="1" x14ac:dyDescent="0.2">
      <c r="M3765" s="9"/>
    </row>
    <row r="3766" spans="13:13" hidden="1" x14ac:dyDescent="0.2">
      <c r="M3766" s="9"/>
    </row>
    <row r="3767" spans="13:13" hidden="1" x14ac:dyDescent="0.2">
      <c r="M3767" s="9"/>
    </row>
    <row r="3768" spans="13:13" hidden="1" x14ac:dyDescent="0.2">
      <c r="M3768" s="9"/>
    </row>
    <row r="3769" spans="13:13" hidden="1" x14ac:dyDescent="0.2">
      <c r="M3769" s="9"/>
    </row>
    <row r="3770" spans="13:13" hidden="1" x14ac:dyDescent="0.2">
      <c r="M3770" s="9"/>
    </row>
    <row r="3771" spans="13:13" hidden="1" x14ac:dyDescent="0.2">
      <c r="M3771" s="9"/>
    </row>
    <row r="3772" spans="13:13" hidden="1" x14ac:dyDescent="0.2">
      <c r="M3772" s="9"/>
    </row>
    <row r="3773" spans="13:13" hidden="1" x14ac:dyDescent="0.2">
      <c r="M3773" s="9"/>
    </row>
    <row r="3774" spans="13:13" hidden="1" x14ac:dyDescent="0.2">
      <c r="M3774" s="9"/>
    </row>
    <row r="3775" spans="13:13" hidden="1" x14ac:dyDescent="0.2">
      <c r="M3775" s="9"/>
    </row>
    <row r="3776" spans="13:13" hidden="1" x14ac:dyDescent="0.2">
      <c r="M3776" s="9"/>
    </row>
    <row r="3777" spans="13:13" hidden="1" x14ac:dyDescent="0.2">
      <c r="M3777" s="9"/>
    </row>
    <row r="3778" spans="13:13" hidden="1" x14ac:dyDescent="0.2">
      <c r="M3778" s="9"/>
    </row>
    <row r="3779" spans="13:13" hidden="1" x14ac:dyDescent="0.2">
      <c r="M3779" s="9"/>
    </row>
    <row r="3780" spans="13:13" hidden="1" x14ac:dyDescent="0.2">
      <c r="M3780" s="9"/>
    </row>
    <row r="3781" spans="13:13" hidden="1" x14ac:dyDescent="0.2">
      <c r="M3781" s="9"/>
    </row>
    <row r="3782" spans="13:13" hidden="1" x14ac:dyDescent="0.2">
      <c r="M3782" s="9"/>
    </row>
    <row r="3783" spans="13:13" hidden="1" x14ac:dyDescent="0.2">
      <c r="M3783" s="9"/>
    </row>
    <row r="3784" spans="13:13" hidden="1" x14ac:dyDescent="0.2">
      <c r="M3784" s="9"/>
    </row>
    <row r="3785" spans="13:13" hidden="1" x14ac:dyDescent="0.2">
      <c r="M3785" s="9"/>
    </row>
    <row r="3786" spans="13:13" hidden="1" x14ac:dyDescent="0.2">
      <c r="M3786" s="9"/>
    </row>
    <row r="3787" spans="13:13" hidden="1" x14ac:dyDescent="0.2">
      <c r="M3787" s="9"/>
    </row>
    <row r="3788" spans="13:13" hidden="1" x14ac:dyDescent="0.2">
      <c r="M3788" s="9"/>
    </row>
    <row r="3789" spans="13:13" hidden="1" x14ac:dyDescent="0.2">
      <c r="M3789" s="9"/>
    </row>
    <row r="3790" spans="13:13" hidden="1" x14ac:dyDescent="0.2">
      <c r="M3790" s="9"/>
    </row>
    <row r="3791" spans="13:13" hidden="1" x14ac:dyDescent="0.2">
      <c r="M3791" s="9"/>
    </row>
    <row r="3792" spans="13:13" hidden="1" x14ac:dyDescent="0.2">
      <c r="M3792" s="9"/>
    </row>
    <row r="3793" spans="13:13" hidden="1" x14ac:dyDescent="0.2">
      <c r="M3793" s="9"/>
    </row>
    <row r="3794" spans="13:13" hidden="1" x14ac:dyDescent="0.2">
      <c r="M3794" s="9"/>
    </row>
    <row r="3795" spans="13:13" hidden="1" x14ac:dyDescent="0.2">
      <c r="M3795" s="9"/>
    </row>
    <row r="3796" spans="13:13" hidden="1" x14ac:dyDescent="0.2">
      <c r="M3796" s="9"/>
    </row>
    <row r="3797" spans="13:13" hidden="1" x14ac:dyDescent="0.2">
      <c r="M3797" s="9"/>
    </row>
    <row r="3798" spans="13:13" hidden="1" x14ac:dyDescent="0.2">
      <c r="M3798" s="9"/>
    </row>
    <row r="3799" spans="13:13" hidden="1" x14ac:dyDescent="0.2">
      <c r="M3799" s="9"/>
    </row>
    <row r="3800" spans="13:13" hidden="1" x14ac:dyDescent="0.2">
      <c r="M3800" s="9"/>
    </row>
    <row r="3801" spans="13:13" hidden="1" x14ac:dyDescent="0.2">
      <c r="M3801" s="9"/>
    </row>
    <row r="3802" spans="13:13" hidden="1" x14ac:dyDescent="0.2">
      <c r="M3802" s="9"/>
    </row>
    <row r="3803" spans="13:13" hidden="1" x14ac:dyDescent="0.2">
      <c r="M3803" s="9"/>
    </row>
    <row r="3804" spans="13:13" hidden="1" x14ac:dyDescent="0.2">
      <c r="M3804" s="9"/>
    </row>
    <row r="3805" spans="13:13" hidden="1" x14ac:dyDescent="0.2">
      <c r="M3805" s="9"/>
    </row>
    <row r="3806" spans="13:13" hidden="1" x14ac:dyDescent="0.2">
      <c r="M3806" s="9"/>
    </row>
    <row r="3807" spans="13:13" hidden="1" x14ac:dyDescent="0.2">
      <c r="M3807" s="9"/>
    </row>
    <row r="3808" spans="13:13" hidden="1" x14ac:dyDescent="0.2">
      <c r="M3808" s="9"/>
    </row>
    <row r="3809" spans="13:13" hidden="1" x14ac:dyDescent="0.2">
      <c r="M3809" s="9"/>
    </row>
    <row r="3810" spans="13:13" hidden="1" x14ac:dyDescent="0.2">
      <c r="M3810" s="9"/>
    </row>
    <row r="3811" spans="13:13" hidden="1" x14ac:dyDescent="0.2">
      <c r="M3811" s="9"/>
    </row>
    <row r="3812" spans="13:13" hidden="1" x14ac:dyDescent="0.2">
      <c r="M3812" s="9"/>
    </row>
    <row r="3813" spans="13:13" hidden="1" x14ac:dyDescent="0.2">
      <c r="M3813" s="9"/>
    </row>
    <row r="3814" spans="13:13" hidden="1" x14ac:dyDescent="0.2">
      <c r="M3814" s="9"/>
    </row>
    <row r="3815" spans="13:13" hidden="1" x14ac:dyDescent="0.2">
      <c r="M3815" s="9"/>
    </row>
    <row r="3816" spans="13:13" hidden="1" x14ac:dyDescent="0.2">
      <c r="M3816" s="9"/>
    </row>
    <row r="3817" spans="13:13" hidden="1" x14ac:dyDescent="0.2">
      <c r="M3817" s="9"/>
    </row>
    <row r="3818" spans="13:13" hidden="1" x14ac:dyDescent="0.2">
      <c r="M3818" s="9"/>
    </row>
    <row r="3819" spans="13:13" hidden="1" x14ac:dyDescent="0.2">
      <c r="M3819" s="9"/>
    </row>
    <row r="3820" spans="13:13" hidden="1" x14ac:dyDescent="0.2">
      <c r="M3820" s="9"/>
    </row>
    <row r="3821" spans="13:13" hidden="1" x14ac:dyDescent="0.2">
      <c r="M3821" s="9"/>
    </row>
    <row r="3822" spans="13:13" hidden="1" x14ac:dyDescent="0.2">
      <c r="M3822" s="9"/>
    </row>
    <row r="3823" spans="13:13" hidden="1" x14ac:dyDescent="0.2">
      <c r="M3823" s="9"/>
    </row>
    <row r="3824" spans="13:13" hidden="1" x14ac:dyDescent="0.2">
      <c r="M3824" s="9"/>
    </row>
    <row r="3825" spans="13:13" hidden="1" x14ac:dyDescent="0.2">
      <c r="M3825" s="9"/>
    </row>
    <row r="3826" spans="13:13" hidden="1" x14ac:dyDescent="0.2">
      <c r="M3826" s="9"/>
    </row>
    <row r="3827" spans="13:13" hidden="1" x14ac:dyDescent="0.2">
      <c r="M3827" s="9"/>
    </row>
    <row r="3828" spans="13:13" hidden="1" x14ac:dyDescent="0.2">
      <c r="M3828" s="9"/>
    </row>
    <row r="3829" spans="13:13" hidden="1" x14ac:dyDescent="0.2">
      <c r="M3829" s="9"/>
    </row>
    <row r="3830" spans="13:13" hidden="1" x14ac:dyDescent="0.2">
      <c r="M3830" s="9"/>
    </row>
    <row r="3831" spans="13:13" hidden="1" x14ac:dyDescent="0.2">
      <c r="M3831" s="9"/>
    </row>
    <row r="3832" spans="13:13" hidden="1" x14ac:dyDescent="0.2">
      <c r="M3832" s="9"/>
    </row>
    <row r="3833" spans="13:13" hidden="1" x14ac:dyDescent="0.2">
      <c r="M3833" s="9"/>
    </row>
    <row r="3834" spans="13:13" hidden="1" x14ac:dyDescent="0.2">
      <c r="M3834" s="9"/>
    </row>
    <row r="3835" spans="13:13" hidden="1" x14ac:dyDescent="0.2">
      <c r="M3835" s="9"/>
    </row>
    <row r="3836" spans="13:13" hidden="1" x14ac:dyDescent="0.2">
      <c r="M3836" s="9"/>
    </row>
    <row r="3837" spans="13:13" hidden="1" x14ac:dyDescent="0.2">
      <c r="M3837" s="9"/>
    </row>
    <row r="3838" spans="13:13" hidden="1" x14ac:dyDescent="0.2">
      <c r="M3838" s="9"/>
    </row>
    <row r="3839" spans="13:13" hidden="1" x14ac:dyDescent="0.2">
      <c r="M3839" s="9"/>
    </row>
    <row r="3840" spans="13:13" hidden="1" x14ac:dyDescent="0.2">
      <c r="M3840" s="9"/>
    </row>
    <row r="3841" spans="13:13" hidden="1" x14ac:dyDescent="0.2">
      <c r="M3841" s="9"/>
    </row>
    <row r="3842" spans="13:13" hidden="1" x14ac:dyDescent="0.2">
      <c r="M3842" s="9"/>
    </row>
    <row r="3843" spans="13:13" hidden="1" x14ac:dyDescent="0.2">
      <c r="M3843" s="9"/>
    </row>
    <row r="3844" spans="13:13" hidden="1" x14ac:dyDescent="0.2">
      <c r="M3844" s="9"/>
    </row>
    <row r="3845" spans="13:13" hidden="1" x14ac:dyDescent="0.2">
      <c r="M3845" s="9"/>
    </row>
    <row r="3846" spans="13:13" hidden="1" x14ac:dyDescent="0.2">
      <c r="M3846" s="9"/>
    </row>
    <row r="3847" spans="13:13" hidden="1" x14ac:dyDescent="0.2">
      <c r="M3847" s="9"/>
    </row>
    <row r="3848" spans="13:13" hidden="1" x14ac:dyDescent="0.2">
      <c r="M3848" s="9"/>
    </row>
    <row r="3849" spans="13:13" hidden="1" x14ac:dyDescent="0.2">
      <c r="M3849" s="9"/>
    </row>
    <row r="3850" spans="13:13" hidden="1" x14ac:dyDescent="0.2">
      <c r="M3850" s="9"/>
    </row>
    <row r="3851" spans="13:13" hidden="1" x14ac:dyDescent="0.2">
      <c r="M3851" s="9"/>
    </row>
    <row r="3852" spans="13:13" hidden="1" x14ac:dyDescent="0.2">
      <c r="M3852" s="9"/>
    </row>
    <row r="3853" spans="13:13" hidden="1" x14ac:dyDescent="0.2">
      <c r="M3853" s="9"/>
    </row>
    <row r="3854" spans="13:13" hidden="1" x14ac:dyDescent="0.2">
      <c r="M3854" s="9"/>
    </row>
    <row r="3855" spans="13:13" hidden="1" x14ac:dyDescent="0.2">
      <c r="M3855" s="9"/>
    </row>
    <row r="3856" spans="13:13" hidden="1" x14ac:dyDescent="0.2">
      <c r="M3856" s="9"/>
    </row>
    <row r="3857" spans="13:13" hidden="1" x14ac:dyDescent="0.2">
      <c r="M3857" s="9"/>
    </row>
    <row r="3858" spans="13:13" hidden="1" x14ac:dyDescent="0.2">
      <c r="M3858" s="9"/>
    </row>
    <row r="3859" spans="13:13" hidden="1" x14ac:dyDescent="0.2">
      <c r="M3859" s="9"/>
    </row>
    <row r="3860" spans="13:13" hidden="1" x14ac:dyDescent="0.2">
      <c r="M3860" s="9"/>
    </row>
    <row r="3861" spans="13:13" hidden="1" x14ac:dyDescent="0.2">
      <c r="M3861" s="9"/>
    </row>
    <row r="3862" spans="13:13" hidden="1" x14ac:dyDescent="0.2">
      <c r="M3862" s="9"/>
    </row>
    <row r="3863" spans="13:13" hidden="1" x14ac:dyDescent="0.2">
      <c r="M3863" s="9"/>
    </row>
    <row r="3864" spans="13:13" hidden="1" x14ac:dyDescent="0.2">
      <c r="M3864" s="9"/>
    </row>
    <row r="3865" spans="13:13" hidden="1" x14ac:dyDescent="0.2">
      <c r="M3865" s="9"/>
    </row>
    <row r="3866" spans="13:13" hidden="1" x14ac:dyDescent="0.2">
      <c r="M3866" s="9"/>
    </row>
    <row r="3867" spans="13:13" hidden="1" x14ac:dyDescent="0.2">
      <c r="M3867" s="9"/>
    </row>
    <row r="3868" spans="13:13" hidden="1" x14ac:dyDescent="0.2">
      <c r="M3868" s="9"/>
    </row>
    <row r="3869" spans="13:13" hidden="1" x14ac:dyDescent="0.2">
      <c r="M3869" s="9"/>
    </row>
    <row r="3870" spans="13:13" hidden="1" x14ac:dyDescent="0.2">
      <c r="M3870" s="9"/>
    </row>
    <row r="3871" spans="13:13" hidden="1" x14ac:dyDescent="0.2">
      <c r="M3871" s="9"/>
    </row>
    <row r="3872" spans="13:13" hidden="1" x14ac:dyDescent="0.2">
      <c r="M3872" s="9"/>
    </row>
    <row r="3873" spans="13:13" hidden="1" x14ac:dyDescent="0.2">
      <c r="M3873" s="9"/>
    </row>
    <row r="3874" spans="13:13" hidden="1" x14ac:dyDescent="0.2">
      <c r="M3874" s="9"/>
    </row>
    <row r="3875" spans="13:13" hidden="1" x14ac:dyDescent="0.2">
      <c r="M3875" s="9"/>
    </row>
    <row r="3876" spans="13:13" hidden="1" x14ac:dyDescent="0.2">
      <c r="M3876" s="9"/>
    </row>
    <row r="3877" spans="13:13" hidden="1" x14ac:dyDescent="0.2">
      <c r="M3877" s="9"/>
    </row>
    <row r="3878" spans="13:13" hidden="1" x14ac:dyDescent="0.2">
      <c r="M3878" s="9"/>
    </row>
    <row r="3879" spans="13:13" hidden="1" x14ac:dyDescent="0.2">
      <c r="M3879" s="9"/>
    </row>
    <row r="3880" spans="13:13" hidden="1" x14ac:dyDescent="0.2">
      <c r="M3880" s="9"/>
    </row>
    <row r="3881" spans="13:13" hidden="1" x14ac:dyDescent="0.2">
      <c r="M3881" s="9"/>
    </row>
    <row r="3882" spans="13:13" hidden="1" x14ac:dyDescent="0.2">
      <c r="M3882" s="9"/>
    </row>
    <row r="3883" spans="13:13" hidden="1" x14ac:dyDescent="0.2">
      <c r="M3883" s="9"/>
    </row>
    <row r="3884" spans="13:13" hidden="1" x14ac:dyDescent="0.2">
      <c r="M3884" s="9"/>
    </row>
    <row r="3885" spans="13:13" hidden="1" x14ac:dyDescent="0.2">
      <c r="M3885" s="9"/>
    </row>
    <row r="3886" spans="13:13" hidden="1" x14ac:dyDescent="0.2">
      <c r="M3886" s="9"/>
    </row>
    <row r="3887" spans="13:13" hidden="1" x14ac:dyDescent="0.2">
      <c r="M3887" s="9"/>
    </row>
    <row r="3888" spans="13:13" hidden="1" x14ac:dyDescent="0.2">
      <c r="M3888" s="9"/>
    </row>
    <row r="3889" spans="13:13" hidden="1" x14ac:dyDescent="0.2">
      <c r="M3889" s="9"/>
    </row>
    <row r="3890" spans="13:13" hidden="1" x14ac:dyDescent="0.2">
      <c r="M3890" s="9"/>
    </row>
    <row r="3891" spans="13:13" hidden="1" x14ac:dyDescent="0.2">
      <c r="M3891" s="9"/>
    </row>
    <row r="3892" spans="13:13" hidden="1" x14ac:dyDescent="0.2">
      <c r="M3892" s="9"/>
    </row>
    <row r="3893" spans="13:13" hidden="1" x14ac:dyDescent="0.2">
      <c r="M3893" s="9"/>
    </row>
    <row r="3894" spans="13:13" hidden="1" x14ac:dyDescent="0.2">
      <c r="M3894" s="9"/>
    </row>
    <row r="3895" spans="13:13" hidden="1" x14ac:dyDescent="0.2">
      <c r="M3895" s="9"/>
    </row>
    <row r="3896" spans="13:13" hidden="1" x14ac:dyDescent="0.2">
      <c r="M3896" s="9"/>
    </row>
    <row r="3897" spans="13:13" hidden="1" x14ac:dyDescent="0.2">
      <c r="M3897" s="9"/>
    </row>
    <row r="3898" spans="13:13" hidden="1" x14ac:dyDescent="0.2">
      <c r="M3898" s="9"/>
    </row>
    <row r="3899" spans="13:13" hidden="1" x14ac:dyDescent="0.2">
      <c r="M3899" s="9"/>
    </row>
    <row r="3900" spans="13:13" hidden="1" x14ac:dyDescent="0.2">
      <c r="M3900" s="9"/>
    </row>
    <row r="3901" spans="13:13" hidden="1" x14ac:dyDescent="0.2">
      <c r="M3901" s="9"/>
    </row>
    <row r="3902" spans="13:13" hidden="1" x14ac:dyDescent="0.2">
      <c r="M3902" s="9"/>
    </row>
    <row r="3903" spans="13:13" hidden="1" x14ac:dyDescent="0.2">
      <c r="M3903" s="9"/>
    </row>
    <row r="3904" spans="13:13" hidden="1" x14ac:dyDescent="0.2">
      <c r="M3904" s="9"/>
    </row>
    <row r="3905" spans="13:13" hidden="1" x14ac:dyDescent="0.2">
      <c r="M3905" s="9"/>
    </row>
    <row r="3906" spans="13:13" hidden="1" x14ac:dyDescent="0.2">
      <c r="M3906" s="9"/>
    </row>
    <row r="3907" spans="13:13" hidden="1" x14ac:dyDescent="0.2">
      <c r="M3907" s="9"/>
    </row>
    <row r="3908" spans="13:13" hidden="1" x14ac:dyDescent="0.2">
      <c r="M3908" s="9"/>
    </row>
    <row r="3909" spans="13:13" hidden="1" x14ac:dyDescent="0.2">
      <c r="M3909" s="9"/>
    </row>
    <row r="3910" spans="13:13" hidden="1" x14ac:dyDescent="0.2">
      <c r="M3910" s="9"/>
    </row>
    <row r="3911" spans="13:13" hidden="1" x14ac:dyDescent="0.2">
      <c r="M3911" s="9"/>
    </row>
    <row r="3912" spans="13:13" hidden="1" x14ac:dyDescent="0.2">
      <c r="M3912" s="9"/>
    </row>
    <row r="3913" spans="13:13" hidden="1" x14ac:dyDescent="0.2">
      <c r="M3913" s="9"/>
    </row>
    <row r="3914" spans="13:13" hidden="1" x14ac:dyDescent="0.2">
      <c r="M3914" s="9"/>
    </row>
    <row r="3915" spans="13:13" hidden="1" x14ac:dyDescent="0.2">
      <c r="M3915" s="9"/>
    </row>
    <row r="3916" spans="13:13" hidden="1" x14ac:dyDescent="0.2">
      <c r="M3916" s="9"/>
    </row>
    <row r="3917" spans="13:13" hidden="1" x14ac:dyDescent="0.2">
      <c r="M3917" s="9"/>
    </row>
    <row r="3918" spans="13:13" hidden="1" x14ac:dyDescent="0.2">
      <c r="M3918" s="9"/>
    </row>
    <row r="3919" spans="13:13" hidden="1" x14ac:dyDescent="0.2">
      <c r="M3919" s="9"/>
    </row>
    <row r="3920" spans="13:13" hidden="1" x14ac:dyDescent="0.2">
      <c r="M3920" s="9"/>
    </row>
    <row r="3921" spans="13:13" hidden="1" x14ac:dyDescent="0.2">
      <c r="M3921" s="9"/>
    </row>
    <row r="3922" spans="13:13" hidden="1" x14ac:dyDescent="0.2">
      <c r="M3922" s="9"/>
    </row>
    <row r="3923" spans="13:13" hidden="1" x14ac:dyDescent="0.2">
      <c r="M3923" s="9"/>
    </row>
    <row r="3924" spans="13:13" hidden="1" x14ac:dyDescent="0.2">
      <c r="M3924" s="9"/>
    </row>
    <row r="3925" spans="13:13" hidden="1" x14ac:dyDescent="0.2">
      <c r="M3925" s="9"/>
    </row>
    <row r="3926" spans="13:13" hidden="1" x14ac:dyDescent="0.2">
      <c r="M3926" s="9"/>
    </row>
    <row r="3927" spans="13:13" hidden="1" x14ac:dyDescent="0.2">
      <c r="M3927" s="9"/>
    </row>
    <row r="3928" spans="13:13" hidden="1" x14ac:dyDescent="0.2">
      <c r="M3928" s="9"/>
    </row>
    <row r="3929" spans="13:13" hidden="1" x14ac:dyDescent="0.2">
      <c r="M3929" s="9"/>
    </row>
    <row r="3930" spans="13:13" hidden="1" x14ac:dyDescent="0.2">
      <c r="M3930" s="9"/>
    </row>
    <row r="3931" spans="13:13" hidden="1" x14ac:dyDescent="0.2">
      <c r="M3931" s="9"/>
    </row>
    <row r="3932" spans="13:13" hidden="1" x14ac:dyDescent="0.2">
      <c r="M3932" s="9"/>
    </row>
    <row r="3933" spans="13:13" hidden="1" x14ac:dyDescent="0.2">
      <c r="M3933" s="9"/>
    </row>
    <row r="3934" spans="13:13" hidden="1" x14ac:dyDescent="0.2">
      <c r="M3934" s="9"/>
    </row>
    <row r="3935" spans="13:13" hidden="1" x14ac:dyDescent="0.2">
      <c r="M3935" s="9"/>
    </row>
    <row r="3936" spans="13:13" hidden="1" x14ac:dyDescent="0.2">
      <c r="M3936" s="9"/>
    </row>
    <row r="3937" spans="13:13" hidden="1" x14ac:dyDescent="0.2">
      <c r="M3937" s="9"/>
    </row>
    <row r="3938" spans="13:13" hidden="1" x14ac:dyDescent="0.2">
      <c r="M3938" s="9"/>
    </row>
    <row r="3939" spans="13:13" hidden="1" x14ac:dyDescent="0.2">
      <c r="M3939" s="9"/>
    </row>
    <row r="3940" spans="13:13" hidden="1" x14ac:dyDescent="0.2">
      <c r="M3940" s="9"/>
    </row>
    <row r="3941" spans="13:13" hidden="1" x14ac:dyDescent="0.2">
      <c r="M3941" s="9"/>
    </row>
    <row r="3942" spans="13:13" hidden="1" x14ac:dyDescent="0.2">
      <c r="M3942" s="9"/>
    </row>
    <row r="3943" spans="13:13" hidden="1" x14ac:dyDescent="0.2">
      <c r="M3943" s="9"/>
    </row>
    <row r="3944" spans="13:13" hidden="1" x14ac:dyDescent="0.2">
      <c r="M3944" s="9"/>
    </row>
    <row r="3945" spans="13:13" hidden="1" x14ac:dyDescent="0.2">
      <c r="M3945" s="9"/>
    </row>
    <row r="3946" spans="13:13" hidden="1" x14ac:dyDescent="0.2">
      <c r="M3946" s="9"/>
    </row>
    <row r="3947" spans="13:13" hidden="1" x14ac:dyDescent="0.2">
      <c r="M3947" s="9"/>
    </row>
    <row r="3948" spans="13:13" hidden="1" x14ac:dyDescent="0.2">
      <c r="M3948" s="9"/>
    </row>
    <row r="3949" spans="13:13" hidden="1" x14ac:dyDescent="0.2">
      <c r="M3949" s="9"/>
    </row>
    <row r="3950" spans="13:13" hidden="1" x14ac:dyDescent="0.2">
      <c r="M3950" s="9"/>
    </row>
    <row r="3951" spans="13:13" hidden="1" x14ac:dyDescent="0.2">
      <c r="M3951" s="9"/>
    </row>
    <row r="3952" spans="13:13" hidden="1" x14ac:dyDescent="0.2">
      <c r="M3952" s="9"/>
    </row>
    <row r="3953" spans="13:13" hidden="1" x14ac:dyDescent="0.2">
      <c r="M3953" s="9"/>
    </row>
    <row r="3954" spans="13:13" hidden="1" x14ac:dyDescent="0.2">
      <c r="M3954" s="9"/>
    </row>
    <row r="3955" spans="13:13" hidden="1" x14ac:dyDescent="0.2">
      <c r="M3955" s="9"/>
    </row>
    <row r="3956" spans="13:13" hidden="1" x14ac:dyDescent="0.2">
      <c r="M3956" s="9"/>
    </row>
    <row r="3957" spans="13:13" hidden="1" x14ac:dyDescent="0.2">
      <c r="M3957" s="9"/>
    </row>
    <row r="3958" spans="13:13" hidden="1" x14ac:dyDescent="0.2">
      <c r="M3958" s="9"/>
    </row>
    <row r="3959" spans="13:13" hidden="1" x14ac:dyDescent="0.2">
      <c r="M3959" s="9"/>
    </row>
    <row r="3960" spans="13:13" hidden="1" x14ac:dyDescent="0.2">
      <c r="M3960" s="9"/>
    </row>
    <row r="3961" spans="13:13" hidden="1" x14ac:dyDescent="0.2">
      <c r="M3961" s="9"/>
    </row>
    <row r="3962" spans="13:13" hidden="1" x14ac:dyDescent="0.2">
      <c r="M3962" s="9"/>
    </row>
    <row r="3963" spans="13:13" hidden="1" x14ac:dyDescent="0.2">
      <c r="M3963" s="9"/>
    </row>
    <row r="3964" spans="13:13" hidden="1" x14ac:dyDescent="0.2">
      <c r="M3964" s="9"/>
    </row>
    <row r="3965" spans="13:13" hidden="1" x14ac:dyDescent="0.2">
      <c r="M3965" s="9"/>
    </row>
    <row r="3966" spans="13:13" hidden="1" x14ac:dyDescent="0.2">
      <c r="M3966" s="9"/>
    </row>
    <row r="3967" spans="13:13" hidden="1" x14ac:dyDescent="0.2">
      <c r="M3967" s="9"/>
    </row>
    <row r="3968" spans="13:13" hidden="1" x14ac:dyDescent="0.2">
      <c r="M3968" s="9"/>
    </row>
    <row r="3969" spans="13:13" hidden="1" x14ac:dyDescent="0.2">
      <c r="M3969" s="9"/>
    </row>
    <row r="3970" spans="13:13" hidden="1" x14ac:dyDescent="0.2">
      <c r="M3970" s="9"/>
    </row>
    <row r="3971" spans="13:13" hidden="1" x14ac:dyDescent="0.2">
      <c r="M3971" s="9"/>
    </row>
    <row r="3972" spans="13:13" hidden="1" x14ac:dyDescent="0.2">
      <c r="M3972" s="9"/>
    </row>
    <row r="3973" spans="13:13" hidden="1" x14ac:dyDescent="0.2">
      <c r="M3973" s="9"/>
    </row>
    <row r="3974" spans="13:13" hidden="1" x14ac:dyDescent="0.2">
      <c r="M3974" s="9"/>
    </row>
    <row r="3975" spans="13:13" hidden="1" x14ac:dyDescent="0.2">
      <c r="M3975" s="9"/>
    </row>
    <row r="3976" spans="13:13" hidden="1" x14ac:dyDescent="0.2">
      <c r="M3976" s="9"/>
    </row>
    <row r="3977" spans="13:13" hidden="1" x14ac:dyDescent="0.2">
      <c r="M3977" s="9"/>
    </row>
    <row r="3978" spans="13:13" hidden="1" x14ac:dyDescent="0.2">
      <c r="M3978" s="9"/>
    </row>
    <row r="3979" spans="13:13" hidden="1" x14ac:dyDescent="0.2">
      <c r="M3979" s="9"/>
    </row>
    <row r="3980" spans="13:13" hidden="1" x14ac:dyDescent="0.2">
      <c r="M3980" s="9"/>
    </row>
    <row r="3981" spans="13:13" hidden="1" x14ac:dyDescent="0.2">
      <c r="M3981" s="9"/>
    </row>
    <row r="3982" spans="13:13" hidden="1" x14ac:dyDescent="0.2">
      <c r="M3982" s="9"/>
    </row>
    <row r="3983" spans="13:13" hidden="1" x14ac:dyDescent="0.2">
      <c r="M3983" s="9"/>
    </row>
    <row r="3984" spans="13:13" hidden="1" x14ac:dyDescent="0.2">
      <c r="M3984" s="9"/>
    </row>
    <row r="3985" spans="13:13" hidden="1" x14ac:dyDescent="0.2">
      <c r="M3985" s="9"/>
    </row>
    <row r="3986" spans="13:13" hidden="1" x14ac:dyDescent="0.2">
      <c r="M3986" s="9"/>
    </row>
    <row r="3987" spans="13:13" hidden="1" x14ac:dyDescent="0.2">
      <c r="M3987" s="9"/>
    </row>
    <row r="3988" spans="13:13" hidden="1" x14ac:dyDescent="0.2">
      <c r="M3988" s="9"/>
    </row>
    <row r="3989" spans="13:13" hidden="1" x14ac:dyDescent="0.2">
      <c r="M3989" s="9"/>
    </row>
    <row r="3990" spans="13:13" hidden="1" x14ac:dyDescent="0.2">
      <c r="M3990" s="9"/>
    </row>
    <row r="3991" spans="13:13" hidden="1" x14ac:dyDescent="0.2">
      <c r="M3991" s="9"/>
    </row>
    <row r="3992" spans="13:13" hidden="1" x14ac:dyDescent="0.2">
      <c r="M3992" s="9"/>
    </row>
    <row r="3993" spans="13:13" hidden="1" x14ac:dyDescent="0.2">
      <c r="M3993" s="9"/>
    </row>
    <row r="3994" spans="13:13" hidden="1" x14ac:dyDescent="0.2">
      <c r="M3994" s="9"/>
    </row>
    <row r="3995" spans="13:13" hidden="1" x14ac:dyDescent="0.2">
      <c r="M3995" s="9"/>
    </row>
    <row r="3996" spans="13:13" hidden="1" x14ac:dyDescent="0.2">
      <c r="M3996" s="9"/>
    </row>
    <row r="3997" spans="13:13" hidden="1" x14ac:dyDescent="0.2">
      <c r="M3997" s="9"/>
    </row>
    <row r="3998" spans="13:13" hidden="1" x14ac:dyDescent="0.2">
      <c r="M3998" s="9"/>
    </row>
    <row r="3999" spans="13:13" hidden="1" x14ac:dyDescent="0.2">
      <c r="M3999" s="9"/>
    </row>
    <row r="4000" spans="13:13" hidden="1" x14ac:dyDescent="0.2">
      <c r="M4000" s="9"/>
    </row>
    <row r="4001" spans="13:13" hidden="1" x14ac:dyDescent="0.2">
      <c r="M4001" s="9"/>
    </row>
    <row r="4002" spans="13:13" hidden="1" x14ac:dyDescent="0.2">
      <c r="M4002" s="9"/>
    </row>
    <row r="4003" spans="13:13" hidden="1" x14ac:dyDescent="0.2">
      <c r="M4003" s="9"/>
    </row>
    <row r="4004" spans="13:13" hidden="1" x14ac:dyDescent="0.2">
      <c r="M4004" s="9"/>
    </row>
    <row r="4005" spans="13:13" hidden="1" x14ac:dyDescent="0.2">
      <c r="M4005" s="9"/>
    </row>
    <row r="4006" spans="13:13" hidden="1" x14ac:dyDescent="0.2">
      <c r="M4006" s="9"/>
    </row>
    <row r="4007" spans="13:13" hidden="1" x14ac:dyDescent="0.2">
      <c r="M4007" s="9"/>
    </row>
    <row r="4008" spans="13:13" hidden="1" x14ac:dyDescent="0.2">
      <c r="M4008" s="9"/>
    </row>
    <row r="4009" spans="13:13" hidden="1" x14ac:dyDescent="0.2">
      <c r="M4009" s="9"/>
    </row>
    <row r="4010" spans="13:13" hidden="1" x14ac:dyDescent="0.2">
      <c r="M4010" s="9"/>
    </row>
    <row r="4011" spans="13:13" hidden="1" x14ac:dyDescent="0.2">
      <c r="M4011" s="9"/>
    </row>
    <row r="4012" spans="13:13" hidden="1" x14ac:dyDescent="0.2">
      <c r="M4012" s="9"/>
    </row>
    <row r="4013" spans="13:13" hidden="1" x14ac:dyDescent="0.2">
      <c r="M4013" s="9"/>
    </row>
    <row r="4014" spans="13:13" hidden="1" x14ac:dyDescent="0.2">
      <c r="M4014" s="9"/>
    </row>
    <row r="4015" spans="13:13" hidden="1" x14ac:dyDescent="0.2">
      <c r="M4015" s="9"/>
    </row>
    <row r="4016" spans="13:13" hidden="1" x14ac:dyDescent="0.2">
      <c r="M4016" s="9"/>
    </row>
    <row r="4017" spans="13:13" hidden="1" x14ac:dyDescent="0.2">
      <c r="M4017" s="9"/>
    </row>
    <row r="4018" spans="13:13" hidden="1" x14ac:dyDescent="0.2">
      <c r="M4018" s="9"/>
    </row>
    <row r="4019" spans="13:13" hidden="1" x14ac:dyDescent="0.2">
      <c r="M4019" s="9"/>
    </row>
    <row r="4020" spans="13:13" hidden="1" x14ac:dyDescent="0.2">
      <c r="M4020" s="9"/>
    </row>
    <row r="4021" spans="13:13" hidden="1" x14ac:dyDescent="0.2">
      <c r="M4021" s="9"/>
    </row>
    <row r="4022" spans="13:13" hidden="1" x14ac:dyDescent="0.2">
      <c r="M4022" s="9"/>
    </row>
    <row r="4023" spans="13:13" hidden="1" x14ac:dyDescent="0.2">
      <c r="M4023" s="9"/>
    </row>
    <row r="4024" spans="13:13" hidden="1" x14ac:dyDescent="0.2">
      <c r="M4024" s="9"/>
    </row>
    <row r="4025" spans="13:13" hidden="1" x14ac:dyDescent="0.2">
      <c r="M4025" s="9"/>
    </row>
    <row r="4026" spans="13:13" hidden="1" x14ac:dyDescent="0.2">
      <c r="M4026" s="9"/>
    </row>
    <row r="4027" spans="13:13" hidden="1" x14ac:dyDescent="0.2">
      <c r="M4027" s="9"/>
    </row>
    <row r="4028" spans="13:13" hidden="1" x14ac:dyDescent="0.2">
      <c r="M4028" s="9"/>
    </row>
    <row r="4029" spans="13:13" hidden="1" x14ac:dyDescent="0.2">
      <c r="M4029" s="9"/>
    </row>
    <row r="4030" spans="13:13" hidden="1" x14ac:dyDescent="0.2">
      <c r="M4030" s="9"/>
    </row>
    <row r="4031" spans="13:13" hidden="1" x14ac:dyDescent="0.2">
      <c r="M4031" s="9"/>
    </row>
    <row r="4032" spans="13:13" hidden="1" x14ac:dyDescent="0.2">
      <c r="M4032" s="9"/>
    </row>
    <row r="4033" spans="13:13" hidden="1" x14ac:dyDescent="0.2">
      <c r="M4033" s="9"/>
    </row>
    <row r="4034" spans="13:13" hidden="1" x14ac:dyDescent="0.2">
      <c r="M4034" s="9"/>
    </row>
    <row r="4035" spans="13:13" hidden="1" x14ac:dyDescent="0.2">
      <c r="M4035" s="9"/>
    </row>
    <row r="4036" spans="13:13" hidden="1" x14ac:dyDescent="0.2">
      <c r="M4036" s="9"/>
    </row>
    <row r="4037" spans="13:13" hidden="1" x14ac:dyDescent="0.2">
      <c r="M4037" s="9"/>
    </row>
    <row r="4038" spans="13:13" hidden="1" x14ac:dyDescent="0.2">
      <c r="M4038" s="9"/>
    </row>
    <row r="4039" spans="13:13" hidden="1" x14ac:dyDescent="0.2">
      <c r="M4039" s="9"/>
    </row>
    <row r="4040" spans="13:13" hidden="1" x14ac:dyDescent="0.2">
      <c r="M4040" s="9"/>
    </row>
    <row r="4041" spans="13:13" hidden="1" x14ac:dyDescent="0.2">
      <c r="M4041" s="9"/>
    </row>
    <row r="4042" spans="13:13" hidden="1" x14ac:dyDescent="0.2">
      <c r="M4042" s="9"/>
    </row>
    <row r="4043" spans="13:13" hidden="1" x14ac:dyDescent="0.2">
      <c r="M4043" s="9"/>
    </row>
    <row r="4044" spans="13:13" hidden="1" x14ac:dyDescent="0.2">
      <c r="M4044" s="9"/>
    </row>
    <row r="4045" spans="13:13" hidden="1" x14ac:dyDescent="0.2">
      <c r="M4045" s="9"/>
    </row>
    <row r="4046" spans="13:13" hidden="1" x14ac:dyDescent="0.2">
      <c r="M4046" s="9"/>
    </row>
    <row r="4047" spans="13:13" hidden="1" x14ac:dyDescent="0.2">
      <c r="M4047" s="9"/>
    </row>
    <row r="4048" spans="13:13" hidden="1" x14ac:dyDescent="0.2">
      <c r="M4048" s="9"/>
    </row>
    <row r="4049" spans="13:13" hidden="1" x14ac:dyDescent="0.2">
      <c r="M4049" s="9"/>
    </row>
    <row r="4050" spans="13:13" hidden="1" x14ac:dyDescent="0.2">
      <c r="M4050" s="9"/>
    </row>
    <row r="4051" spans="13:13" hidden="1" x14ac:dyDescent="0.2">
      <c r="M4051" s="9"/>
    </row>
    <row r="4052" spans="13:13" hidden="1" x14ac:dyDescent="0.2">
      <c r="M4052" s="9"/>
    </row>
    <row r="4053" spans="13:13" hidden="1" x14ac:dyDescent="0.2">
      <c r="M4053" s="9"/>
    </row>
    <row r="4054" spans="13:13" hidden="1" x14ac:dyDescent="0.2">
      <c r="M4054" s="9"/>
    </row>
    <row r="4055" spans="13:13" hidden="1" x14ac:dyDescent="0.2">
      <c r="M4055" s="9"/>
    </row>
    <row r="4056" spans="13:13" hidden="1" x14ac:dyDescent="0.2">
      <c r="M4056" s="9"/>
    </row>
    <row r="4057" spans="13:13" hidden="1" x14ac:dyDescent="0.2">
      <c r="M4057" s="9"/>
    </row>
    <row r="4058" spans="13:13" hidden="1" x14ac:dyDescent="0.2">
      <c r="M4058" s="9"/>
    </row>
    <row r="4059" spans="13:13" hidden="1" x14ac:dyDescent="0.2">
      <c r="M4059" s="9"/>
    </row>
    <row r="4060" spans="13:13" hidden="1" x14ac:dyDescent="0.2">
      <c r="M4060" s="9"/>
    </row>
    <row r="4061" spans="13:13" hidden="1" x14ac:dyDescent="0.2">
      <c r="M4061" s="9"/>
    </row>
    <row r="4062" spans="13:13" hidden="1" x14ac:dyDescent="0.2">
      <c r="M4062" s="9"/>
    </row>
    <row r="4063" spans="13:13" hidden="1" x14ac:dyDescent="0.2">
      <c r="M4063" s="9"/>
    </row>
    <row r="4064" spans="13:13" hidden="1" x14ac:dyDescent="0.2">
      <c r="M4064" s="9"/>
    </row>
    <row r="4065" spans="13:13" hidden="1" x14ac:dyDescent="0.2">
      <c r="M4065" s="9"/>
    </row>
    <row r="4066" spans="13:13" hidden="1" x14ac:dyDescent="0.2">
      <c r="M4066" s="9"/>
    </row>
    <row r="4067" spans="13:13" hidden="1" x14ac:dyDescent="0.2">
      <c r="M4067" s="9"/>
    </row>
    <row r="4068" spans="13:13" hidden="1" x14ac:dyDescent="0.2">
      <c r="M4068" s="9"/>
    </row>
    <row r="4069" spans="13:13" hidden="1" x14ac:dyDescent="0.2">
      <c r="M4069" s="9"/>
    </row>
    <row r="4070" spans="13:13" hidden="1" x14ac:dyDescent="0.2">
      <c r="M4070" s="9"/>
    </row>
    <row r="4071" spans="13:13" hidden="1" x14ac:dyDescent="0.2">
      <c r="M4071" s="9"/>
    </row>
    <row r="4072" spans="13:13" hidden="1" x14ac:dyDescent="0.2">
      <c r="M4072" s="9"/>
    </row>
    <row r="4073" spans="13:13" hidden="1" x14ac:dyDescent="0.2">
      <c r="M4073" s="9"/>
    </row>
    <row r="4074" spans="13:13" hidden="1" x14ac:dyDescent="0.2">
      <c r="M4074" s="9"/>
    </row>
    <row r="4075" spans="13:13" hidden="1" x14ac:dyDescent="0.2">
      <c r="M4075" s="9"/>
    </row>
    <row r="4076" spans="13:13" hidden="1" x14ac:dyDescent="0.2">
      <c r="M4076" s="9"/>
    </row>
    <row r="4077" spans="13:13" hidden="1" x14ac:dyDescent="0.2">
      <c r="M4077" s="9"/>
    </row>
    <row r="4078" spans="13:13" hidden="1" x14ac:dyDescent="0.2">
      <c r="M4078" s="9"/>
    </row>
    <row r="4079" spans="13:13" hidden="1" x14ac:dyDescent="0.2">
      <c r="M4079" s="9"/>
    </row>
    <row r="4080" spans="13:13" hidden="1" x14ac:dyDescent="0.2">
      <c r="M4080" s="9"/>
    </row>
    <row r="4081" spans="13:13" hidden="1" x14ac:dyDescent="0.2">
      <c r="M4081" s="9"/>
    </row>
    <row r="4082" spans="13:13" hidden="1" x14ac:dyDescent="0.2">
      <c r="M4082" s="9"/>
    </row>
    <row r="4083" spans="13:13" hidden="1" x14ac:dyDescent="0.2">
      <c r="M4083" s="9"/>
    </row>
    <row r="4084" spans="13:13" hidden="1" x14ac:dyDescent="0.2">
      <c r="M4084" s="9"/>
    </row>
    <row r="4085" spans="13:13" hidden="1" x14ac:dyDescent="0.2">
      <c r="M4085" s="9"/>
    </row>
    <row r="4086" spans="13:13" hidden="1" x14ac:dyDescent="0.2">
      <c r="M4086" s="9"/>
    </row>
    <row r="4087" spans="13:13" hidden="1" x14ac:dyDescent="0.2">
      <c r="M4087" s="9"/>
    </row>
    <row r="4088" spans="13:13" hidden="1" x14ac:dyDescent="0.2">
      <c r="M4088" s="9"/>
    </row>
    <row r="4089" spans="13:13" hidden="1" x14ac:dyDescent="0.2">
      <c r="M4089" s="9"/>
    </row>
    <row r="4090" spans="13:13" hidden="1" x14ac:dyDescent="0.2">
      <c r="M4090" s="9"/>
    </row>
    <row r="4091" spans="13:13" hidden="1" x14ac:dyDescent="0.2">
      <c r="M4091" s="9"/>
    </row>
    <row r="4092" spans="13:13" hidden="1" x14ac:dyDescent="0.2">
      <c r="M4092" s="9"/>
    </row>
    <row r="4093" spans="13:13" hidden="1" x14ac:dyDescent="0.2">
      <c r="M4093" s="9"/>
    </row>
    <row r="4094" spans="13:13" hidden="1" x14ac:dyDescent="0.2">
      <c r="M4094" s="9"/>
    </row>
    <row r="4095" spans="13:13" hidden="1" x14ac:dyDescent="0.2">
      <c r="M4095" s="9"/>
    </row>
    <row r="4096" spans="13:13" hidden="1" x14ac:dyDescent="0.2">
      <c r="M4096" s="9"/>
    </row>
    <row r="4097" spans="13:13" hidden="1" x14ac:dyDescent="0.2">
      <c r="M4097" s="9"/>
    </row>
    <row r="4098" spans="13:13" hidden="1" x14ac:dyDescent="0.2">
      <c r="M4098" s="9"/>
    </row>
    <row r="4099" spans="13:13" hidden="1" x14ac:dyDescent="0.2">
      <c r="M4099" s="9"/>
    </row>
    <row r="4100" spans="13:13" hidden="1" x14ac:dyDescent="0.2">
      <c r="M4100" s="9"/>
    </row>
    <row r="4101" spans="13:13" hidden="1" x14ac:dyDescent="0.2">
      <c r="M4101" s="9"/>
    </row>
    <row r="4102" spans="13:13" hidden="1" x14ac:dyDescent="0.2">
      <c r="M4102" s="9"/>
    </row>
    <row r="4103" spans="13:13" hidden="1" x14ac:dyDescent="0.2">
      <c r="M4103" s="9"/>
    </row>
    <row r="4104" spans="13:13" hidden="1" x14ac:dyDescent="0.2">
      <c r="M4104" s="9"/>
    </row>
    <row r="4105" spans="13:13" hidden="1" x14ac:dyDescent="0.2">
      <c r="M4105" s="9"/>
    </row>
    <row r="4106" spans="13:13" hidden="1" x14ac:dyDescent="0.2">
      <c r="M4106" s="9"/>
    </row>
    <row r="4107" spans="13:13" hidden="1" x14ac:dyDescent="0.2">
      <c r="M4107" s="9"/>
    </row>
    <row r="4108" spans="13:13" hidden="1" x14ac:dyDescent="0.2">
      <c r="M4108" s="9"/>
    </row>
    <row r="4109" spans="13:13" hidden="1" x14ac:dyDescent="0.2">
      <c r="M4109" s="9"/>
    </row>
    <row r="4110" spans="13:13" hidden="1" x14ac:dyDescent="0.2">
      <c r="M4110" s="9"/>
    </row>
    <row r="4111" spans="13:13" hidden="1" x14ac:dyDescent="0.2">
      <c r="M4111" s="9"/>
    </row>
    <row r="4112" spans="13:13" hidden="1" x14ac:dyDescent="0.2">
      <c r="M4112" s="9"/>
    </row>
    <row r="4113" spans="13:13" hidden="1" x14ac:dyDescent="0.2">
      <c r="M4113" s="9"/>
    </row>
    <row r="4114" spans="13:13" hidden="1" x14ac:dyDescent="0.2">
      <c r="M4114" s="9"/>
    </row>
    <row r="4115" spans="13:13" hidden="1" x14ac:dyDescent="0.2">
      <c r="M4115" s="9"/>
    </row>
    <row r="4116" spans="13:13" hidden="1" x14ac:dyDescent="0.2">
      <c r="M4116" s="9"/>
    </row>
    <row r="4117" spans="13:13" hidden="1" x14ac:dyDescent="0.2">
      <c r="M4117" s="9"/>
    </row>
    <row r="4118" spans="13:13" hidden="1" x14ac:dyDescent="0.2">
      <c r="M4118" s="9"/>
    </row>
    <row r="4119" spans="13:13" hidden="1" x14ac:dyDescent="0.2">
      <c r="M4119" s="9"/>
    </row>
    <row r="4120" spans="13:13" hidden="1" x14ac:dyDescent="0.2">
      <c r="M4120" s="9"/>
    </row>
    <row r="4121" spans="13:13" hidden="1" x14ac:dyDescent="0.2">
      <c r="M4121" s="9"/>
    </row>
    <row r="4122" spans="13:13" hidden="1" x14ac:dyDescent="0.2">
      <c r="M4122" s="9"/>
    </row>
    <row r="4123" spans="13:13" hidden="1" x14ac:dyDescent="0.2">
      <c r="M4123" s="9"/>
    </row>
    <row r="4124" spans="13:13" hidden="1" x14ac:dyDescent="0.2">
      <c r="M4124" s="9"/>
    </row>
    <row r="4125" spans="13:13" hidden="1" x14ac:dyDescent="0.2">
      <c r="M4125" s="9"/>
    </row>
    <row r="4126" spans="13:13" hidden="1" x14ac:dyDescent="0.2">
      <c r="M4126" s="9"/>
    </row>
    <row r="4127" spans="13:13" hidden="1" x14ac:dyDescent="0.2">
      <c r="M4127" s="9"/>
    </row>
    <row r="4128" spans="13:13" hidden="1" x14ac:dyDescent="0.2">
      <c r="M4128" s="9"/>
    </row>
    <row r="4129" spans="13:13" hidden="1" x14ac:dyDescent="0.2">
      <c r="M4129" s="9"/>
    </row>
    <row r="4130" spans="13:13" hidden="1" x14ac:dyDescent="0.2">
      <c r="M4130" s="9"/>
    </row>
    <row r="4131" spans="13:13" hidden="1" x14ac:dyDescent="0.2">
      <c r="M4131" s="9"/>
    </row>
    <row r="4132" spans="13:13" hidden="1" x14ac:dyDescent="0.2">
      <c r="M4132" s="9"/>
    </row>
    <row r="4133" spans="13:13" hidden="1" x14ac:dyDescent="0.2">
      <c r="M4133" s="9"/>
    </row>
    <row r="4134" spans="13:13" hidden="1" x14ac:dyDescent="0.2">
      <c r="M4134" s="9"/>
    </row>
    <row r="4135" spans="13:13" hidden="1" x14ac:dyDescent="0.2">
      <c r="M4135" s="9"/>
    </row>
    <row r="4136" spans="13:13" hidden="1" x14ac:dyDescent="0.2">
      <c r="M4136" s="9"/>
    </row>
    <row r="4137" spans="13:13" hidden="1" x14ac:dyDescent="0.2">
      <c r="M4137" s="9"/>
    </row>
    <row r="4138" spans="13:13" hidden="1" x14ac:dyDescent="0.2">
      <c r="M4138" s="9"/>
    </row>
    <row r="4139" spans="13:13" hidden="1" x14ac:dyDescent="0.2">
      <c r="M4139" s="9"/>
    </row>
    <row r="4140" spans="13:13" hidden="1" x14ac:dyDescent="0.2">
      <c r="M4140" s="9"/>
    </row>
    <row r="4141" spans="13:13" hidden="1" x14ac:dyDescent="0.2">
      <c r="M4141" s="9"/>
    </row>
    <row r="4142" spans="13:13" hidden="1" x14ac:dyDescent="0.2">
      <c r="M4142" s="9"/>
    </row>
    <row r="4143" spans="13:13" hidden="1" x14ac:dyDescent="0.2">
      <c r="M4143" s="9"/>
    </row>
    <row r="4144" spans="13:13" hidden="1" x14ac:dyDescent="0.2">
      <c r="M4144" s="9"/>
    </row>
    <row r="4145" spans="13:13" hidden="1" x14ac:dyDescent="0.2">
      <c r="M4145" s="9"/>
    </row>
    <row r="4146" spans="13:13" hidden="1" x14ac:dyDescent="0.2">
      <c r="M4146" s="9"/>
    </row>
    <row r="4147" spans="13:13" hidden="1" x14ac:dyDescent="0.2">
      <c r="M4147" s="9"/>
    </row>
    <row r="4148" spans="13:13" hidden="1" x14ac:dyDescent="0.2">
      <c r="M4148" s="9"/>
    </row>
    <row r="4149" spans="13:13" hidden="1" x14ac:dyDescent="0.2">
      <c r="M4149" s="9"/>
    </row>
    <row r="4150" spans="13:13" hidden="1" x14ac:dyDescent="0.2">
      <c r="M4150" s="9"/>
    </row>
    <row r="4151" spans="13:13" hidden="1" x14ac:dyDescent="0.2">
      <c r="M4151" s="9"/>
    </row>
    <row r="4152" spans="13:13" hidden="1" x14ac:dyDescent="0.2">
      <c r="M4152" s="9"/>
    </row>
    <row r="4153" spans="13:13" hidden="1" x14ac:dyDescent="0.2">
      <c r="M4153" s="9"/>
    </row>
    <row r="4154" spans="13:13" hidden="1" x14ac:dyDescent="0.2">
      <c r="M4154" s="9"/>
    </row>
    <row r="4155" spans="13:13" hidden="1" x14ac:dyDescent="0.2">
      <c r="M4155" s="9"/>
    </row>
    <row r="4156" spans="13:13" hidden="1" x14ac:dyDescent="0.2">
      <c r="M4156" s="9"/>
    </row>
    <row r="4157" spans="13:13" hidden="1" x14ac:dyDescent="0.2">
      <c r="M4157" s="9"/>
    </row>
    <row r="4158" spans="13:13" hidden="1" x14ac:dyDescent="0.2">
      <c r="M4158" s="9"/>
    </row>
    <row r="4159" spans="13:13" hidden="1" x14ac:dyDescent="0.2">
      <c r="M4159" s="9"/>
    </row>
    <row r="4160" spans="13:13" hidden="1" x14ac:dyDescent="0.2">
      <c r="M4160" s="9"/>
    </row>
    <row r="4161" spans="13:13" hidden="1" x14ac:dyDescent="0.2">
      <c r="M4161" s="9"/>
    </row>
    <row r="4162" spans="13:13" hidden="1" x14ac:dyDescent="0.2">
      <c r="M4162" s="9"/>
    </row>
    <row r="4163" spans="13:13" hidden="1" x14ac:dyDescent="0.2">
      <c r="M4163" s="9"/>
    </row>
    <row r="4164" spans="13:13" hidden="1" x14ac:dyDescent="0.2">
      <c r="M4164" s="9"/>
    </row>
    <row r="4165" spans="13:13" hidden="1" x14ac:dyDescent="0.2">
      <c r="M4165" s="9"/>
    </row>
    <row r="4166" spans="13:13" hidden="1" x14ac:dyDescent="0.2">
      <c r="M4166" s="9"/>
    </row>
    <row r="4167" spans="13:13" hidden="1" x14ac:dyDescent="0.2">
      <c r="M4167" s="9"/>
    </row>
    <row r="4168" spans="13:13" hidden="1" x14ac:dyDescent="0.2">
      <c r="M4168" s="9"/>
    </row>
    <row r="4169" spans="13:13" hidden="1" x14ac:dyDescent="0.2">
      <c r="M4169" s="9"/>
    </row>
    <row r="4170" spans="13:13" hidden="1" x14ac:dyDescent="0.2">
      <c r="M4170" s="9"/>
    </row>
    <row r="4171" spans="13:13" hidden="1" x14ac:dyDescent="0.2">
      <c r="M4171" s="9"/>
    </row>
    <row r="4172" spans="13:13" hidden="1" x14ac:dyDescent="0.2">
      <c r="M4172" s="9"/>
    </row>
    <row r="4173" spans="13:13" hidden="1" x14ac:dyDescent="0.2">
      <c r="M4173" s="9"/>
    </row>
    <row r="4174" spans="13:13" hidden="1" x14ac:dyDescent="0.2">
      <c r="M4174" s="9"/>
    </row>
    <row r="4175" spans="13:13" hidden="1" x14ac:dyDescent="0.2">
      <c r="M4175" s="9"/>
    </row>
    <row r="4176" spans="13:13" hidden="1" x14ac:dyDescent="0.2">
      <c r="M4176" s="9"/>
    </row>
    <row r="4177" spans="13:13" hidden="1" x14ac:dyDescent="0.2">
      <c r="M4177" s="9"/>
    </row>
    <row r="4178" spans="13:13" hidden="1" x14ac:dyDescent="0.2">
      <c r="M4178" s="9"/>
    </row>
    <row r="4179" spans="13:13" hidden="1" x14ac:dyDescent="0.2">
      <c r="M4179" s="9"/>
    </row>
    <row r="4180" spans="13:13" hidden="1" x14ac:dyDescent="0.2">
      <c r="M4180" s="9"/>
    </row>
    <row r="4181" spans="13:13" hidden="1" x14ac:dyDescent="0.2">
      <c r="M4181" s="9"/>
    </row>
    <row r="4182" spans="13:13" hidden="1" x14ac:dyDescent="0.2">
      <c r="M4182" s="9"/>
    </row>
    <row r="4183" spans="13:13" hidden="1" x14ac:dyDescent="0.2">
      <c r="M4183" s="9"/>
    </row>
    <row r="4184" spans="13:13" hidden="1" x14ac:dyDescent="0.2">
      <c r="M4184" s="9"/>
    </row>
    <row r="4185" spans="13:13" hidden="1" x14ac:dyDescent="0.2">
      <c r="M4185" s="9"/>
    </row>
    <row r="4186" spans="13:13" hidden="1" x14ac:dyDescent="0.2">
      <c r="M4186" s="9"/>
    </row>
    <row r="4187" spans="13:13" hidden="1" x14ac:dyDescent="0.2">
      <c r="M4187" s="9"/>
    </row>
    <row r="4188" spans="13:13" hidden="1" x14ac:dyDescent="0.2">
      <c r="M4188" s="9"/>
    </row>
    <row r="4189" spans="13:13" hidden="1" x14ac:dyDescent="0.2">
      <c r="M4189" s="9"/>
    </row>
    <row r="4190" spans="13:13" hidden="1" x14ac:dyDescent="0.2">
      <c r="M4190" s="9"/>
    </row>
    <row r="4191" spans="13:13" hidden="1" x14ac:dyDescent="0.2">
      <c r="M4191" s="9"/>
    </row>
    <row r="4192" spans="13:13" hidden="1" x14ac:dyDescent="0.2">
      <c r="M4192" s="9"/>
    </row>
    <row r="4193" spans="13:13" hidden="1" x14ac:dyDescent="0.2">
      <c r="M4193" s="9"/>
    </row>
    <row r="4194" spans="13:13" hidden="1" x14ac:dyDescent="0.2">
      <c r="M4194" s="9"/>
    </row>
    <row r="4195" spans="13:13" hidden="1" x14ac:dyDescent="0.2">
      <c r="M4195" s="9"/>
    </row>
    <row r="4196" spans="13:13" hidden="1" x14ac:dyDescent="0.2">
      <c r="M4196" s="9"/>
    </row>
    <row r="4197" spans="13:13" hidden="1" x14ac:dyDescent="0.2">
      <c r="M4197" s="9"/>
    </row>
    <row r="4198" spans="13:13" hidden="1" x14ac:dyDescent="0.2">
      <c r="M4198" s="9"/>
    </row>
    <row r="4199" spans="13:13" hidden="1" x14ac:dyDescent="0.2">
      <c r="M4199" s="9"/>
    </row>
    <row r="4200" spans="13:13" hidden="1" x14ac:dyDescent="0.2">
      <c r="M4200" s="9"/>
    </row>
    <row r="4201" spans="13:13" hidden="1" x14ac:dyDescent="0.2">
      <c r="M4201" s="9"/>
    </row>
    <row r="4202" spans="13:13" hidden="1" x14ac:dyDescent="0.2">
      <c r="M4202" s="9"/>
    </row>
    <row r="4203" spans="13:13" hidden="1" x14ac:dyDescent="0.2">
      <c r="M4203" s="9"/>
    </row>
    <row r="4204" spans="13:13" hidden="1" x14ac:dyDescent="0.2">
      <c r="M4204" s="9"/>
    </row>
    <row r="4205" spans="13:13" hidden="1" x14ac:dyDescent="0.2">
      <c r="M4205" s="9"/>
    </row>
    <row r="4206" spans="13:13" hidden="1" x14ac:dyDescent="0.2">
      <c r="M4206" s="9"/>
    </row>
    <row r="4207" spans="13:13" hidden="1" x14ac:dyDescent="0.2">
      <c r="M4207" s="9"/>
    </row>
    <row r="4208" spans="13:13" hidden="1" x14ac:dyDescent="0.2">
      <c r="M4208" s="9"/>
    </row>
    <row r="4209" spans="13:13" hidden="1" x14ac:dyDescent="0.2">
      <c r="M4209" s="9"/>
    </row>
    <row r="4210" spans="13:13" hidden="1" x14ac:dyDescent="0.2">
      <c r="M4210" s="9"/>
    </row>
    <row r="4211" spans="13:13" hidden="1" x14ac:dyDescent="0.2">
      <c r="M4211" s="9"/>
    </row>
    <row r="4212" spans="13:13" hidden="1" x14ac:dyDescent="0.2">
      <c r="M4212" s="9"/>
    </row>
    <row r="4213" spans="13:13" hidden="1" x14ac:dyDescent="0.2">
      <c r="M4213" s="9"/>
    </row>
    <row r="4214" spans="13:13" hidden="1" x14ac:dyDescent="0.2">
      <c r="M4214" s="9"/>
    </row>
    <row r="4215" spans="13:13" hidden="1" x14ac:dyDescent="0.2">
      <c r="M4215" s="9"/>
    </row>
    <row r="4216" spans="13:13" hidden="1" x14ac:dyDescent="0.2">
      <c r="M4216" s="9"/>
    </row>
    <row r="4217" spans="13:13" hidden="1" x14ac:dyDescent="0.2">
      <c r="M4217" s="9"/>
    </row>
    <row r="4218" spans="13:13" hidden="1" x14ac:dyDescent="0.2">
      <c r="M4218" s="9"/>
    </row>
    <row r="4219" spans="13:13" hidden="1" x14ac:dyDescent="0.2">
      <c r="M4219" s="9"/>
    </row>
    <row r="4220" spans="13:13" hidden="1" x14ac:dyDescent="0.2">
      <c r="M4220" s="9"/>
    </row>
    <row r="4221" spans="13:13" hidden="1" x14ac:dyDescent="0.2">
      <c r="M4221" s="9"/>
    </row>
    <row r="4222" spans="13:13" hidden="1" x14ac:dyDescent="0.2">
      <c r="M4222" s="9"/>
    </row>
    <row r="4223" spans="13:13" hidden="1" x14ac:dyDescent="0.2">
      <c r="M4223" s="9"/>
    </row>
    <row r="4224" spans="13:13" hidden="1" x14ac:dyDescent="0.2">
      <c r="M4224" s="9"/>
    </row>
    <row r="4225" spans="13:13" hidden="1" x14ac:dyDescent="0.2">
      <c r="M4225" s="9"/>
    </row>
    <row r="4226" spans="13:13" hidden="1" x14ac:dyDescent="0.2">
      <c r="M4226" s="9"/>
    </row>
    <row r="4227" spans="13:13" hidden="1" x14ac:dyDescent="0.2">
      <c r="M4227" s="9"/>
    </row>
    <row r="4228" spans="13:13" hidden="1" x14ac:dyDescent="0.2">
      <c r="M4228" s="9"/>
    </row>
    <row r="4229" spans="13:13" hidden="1" x14ac:dyDescent="0.2">
      <c r="M4229" s="9"/>
    </row>
    <row r="4230" spans="13:13" hidden="1" x14ac:dyDescent="0.2">
      <c r="M4230" s="9"/>
    </row>
    <row r="4231" spans="13:13" hidden="1" x14ac:dyDescent="0.2">
      <c r="M4231" s="9"/>
    </row>
    <row r="4232" spans="13:13" hidden="1" x14ac:dyDescent="0.2">
      <c r="M4232" s="9"/>
    </row>
    <row r="4233" spans="13:13" hidden="1" x14ac:dyDescent="0.2">
      <c r="M4233" s="9"/>
    </row>
    <row r="4234" spans="13:13" hidden="1" x14ac:dyDescent="0.2">
      <c r="M4234" s="9"/>
    </row>
    <row r="4235" spans="13:13" hidden="1" x14ac:dyDescent="0.2">
      <c r="M4235" s="9"/>
    </row>
    <row r="4236" spans="13:13" hidden="1" x14ac:dyDescent="0.2">
      <c r="M4236" s="9"/>
    </row>
    <row r="4237" spans="13:13" hidden="1" x14ac:dyDescent="0.2">
      <c r="M4237" s="9"/>
    </row>
    <row r="4238" spans="13:13" hidden="1" x14ac:dyDescent="0.2">
      <c r="M4238" s="9"/>
    </row>
    <row r="4239" spans="13:13" hidden="1" x14ac:dyDescent="0.2">
      <c r="M4239" s="9"/>
    </row>
    <row r="4240" spans="13:13" hidden="1" x14ac:dyDescent="0.2">
      <c r="M4240" s="9"/>
    </row>
    <row r="4241" spans="13:13" hidden="1" x14ac:dyDescent="0.2">
      <c r="M4241" s="9"/>
    </row>
    <row r="4242" spans="13:13" hidden="1" x14ac:dyDescent="0.2">
      <c r="M4242" s="9"/>
    </row>
    <row r="4243" spans="13:13" hidden="1" x14ac:dyDescent="0.2">
      <c r="M4243" s="9"/>
    </row>
    <row r="4244" spans="13:13" hidden="1" x14ac:dyDescent="0.2">
      <c r="M4244" s="9"/>
    </row>
    <row r="4245" spans="13:13" hidden="1" x14ac:dyDescent="0.2">
      <c r="M4245" s="9"/>
    </row>
    <row r="4246" spans="13:13" hidden="1" x14ac:dyDescent="0.2">
      <c r="M4246" s="9"/>
    </row>
    <row r="4247" spans="13:13" hidden="1" x14ac:dyDescent="0.2">
      <c r="M4247" s="9"/>
    </row>
    <row r="4248" spans="13:13" hidden="1" x14ac:dyDescent="0.2">
      <c r="M4248" s="9"/>
    </row>
    <row r="4249" spans="13:13" hidden="1" x14ac:dyDescent="0.2">
      <c r="M4249" s="9"/>
    </row>
    <row r="4250" spans="13:13" hidden="1" x14ac:dyDescent="0.2">
      <c r="M4250" s="9"/>
    </row>
    <row r="4251" spans="13:13" hidden="1" x14ac:dyDescent="0.2">
      <c r="M4251" s="9"/>
    </row>
    <row r="4252" spans="13:13" hidden="1" x14ac:dyDescent="0.2">
      <c r="M4252" s="9"/>
    </row>
    <row r="4253" spans="13:13" hidden="1" x14ac:dyDescent="0.2">
      <c r="M4253" s="9"/>
    </row>
    <row r="4254" spans="13:13" hidden="1" x14ac:dyDescent="0.2">
      <c r="M4254" s="9"/>
    </row>
    <row r="4255" spans="13:13" hidden="1" x14ac:dyDescent="0.2">
      <c r="M4255" s="9"/>
    </row>
    <row r="4256" spans="13:13" hidden="1" x14ac:dyDescent="0.2">
      <c r="M4256" s="9"/>
    </row>
    <row r="4257" spans="13:13" hidden="1" x14ac:dyDescent="0.2">
      <c r="M4257" s="9"/>
    </row>
    <row r="4258" spans="13:13" hidden="1" x14ac:dyDescent="0.2">
      <c r="M4258" s="9"/>
    </row>
    <row r="4259" spans="13:13" hidden="1" x14ac:dyDescent="0.2">
      <c r="M4259" s="9"/>
    </row>
    <row r="4260" spans="13:13" hidden="1" x14ac:dyDescent="0.2">
      <c r="M4260" s="9"/>
    </row>
    <row r="4261" spans="13:13" hidden="1" x14ac:dyDescent="0.2">
      <c r="M4261" s="9"/>
    </row>
    <row r="4262" spans="13:13" hidden="1" x14ac:dyDescent="0.2">
      <c r="M4262" s="9"/>
    </row>
    <row r="4263" spans="13:13" hidden="1" x14ac:dyDescent="0.2">
      <c r="M4263" s="9"/>
    </row>
    <row r="4264" spans="13:13" hidden="1" x14ac:dyDescent="0.2">
      <c r="M4264" s="9"/>
    </row>
    <row r="4265" spans="13:13" hidden="1" x14ac:dyDescent="0.2">
      <c r="M4265" s="9"/>
    </row>
    <row r="4266" spans="13:13" hidden="1" x14ac:dyDescent="0.2">
      <c r="M4266" s="9"/>
    </row>
    <row r="4267" spans="13:13" hidden="1" x14ac:dyDescent="0.2">
      <c r="M4267" s="9"/>
    </row>
    <row r="4268" spans="13:13" hidden="1" x14ac:dyDescent="0.2">
      <c r="M4268" s="9"/>
    </row>
    <row r="4269" spans="13:13" hidden="1" x14ac:dyDescent="0.2">
      <c r="M4269" s="9"/>
    </row>
    <row r="4270" spans="13:13" hidden="1" x14ac:dyDescent="0.2">
      <c r="M4270" s="9"/>
    </row>
    <row r="4271" spans="13:13" hidden="1" x14ac:dyDescent="0.2">
      <c r="M4271" s="9"/>
    </row>
    <row r="4272" spans="13:13" hidden="1" x14ac:dyDescent="0.2">
      <c r="M4272" s="9"/>
    </row>
    <row r="4273" spans="13:13" hidden="1" x14ac:dyDescent="0.2">
      <c r="M4273" s="9"/>
    </row>
    <row r="4274" spans="13:13" hidden="1" x14ac:dyDescent="0.2">
      <c r="M4274" s="9"/>
    </row>
    <row r="4275" spans="13:13" hidden="1" x14ac:dyDescent="0.2">
      <c r="M4275" s="9"/>
    </row>
    <row r="4276" spans="13:13" hidden="1" x14ac:dyDescent="0.2">
      <c r="M4276" s="9"/>
    </row>
    <row r="4277" spans="13:13" hidden="1" x14ac:dyDescent="0.2">
      <c r="M4277" s="9"/>
    </row>
    <row r="4278" spans="13:13" hidden="1" x14ac:dyDescent="0.2">
      <c r="M4278" s="9"/>
    </row>
    <row r="4279" spans="13:13" hidden="1" x14ac:dyDescent="0.2">
      <c r="M4279" s="9"/>
    </row>
    <row r="4280" spans="13:13" hidden="1" x14ac:dyDescent="0.2">
      <c r="M4280" s="9"/>
    </row>
    <row r="4281" spans="13:13" hidden="1" x14ac:dyDescent="0.2">
      <c r="M4281" s="9"/>
    </row>
    <row r="4282" spans="13:13" hidden="1" x14ac:dyDescent="0.2">
      <c r="M4282" s="9"/>
    </row>
    <row r="4283" spans="13:13" hidden="1" x14ac:dyDescent="0.2">
      <c r="M4283" s="9"/>
    </row>
    <row r="4284" spans="13:13" hidden="1" x14ac:dyDescent="0.2">
      <c r="M4284" s="9"/>
    </row>
    <row r="4285" spans="13:13" hidden="1" x14ac:dyDescent="0.2">
      <c r="M4285" s="9"/>
    </row>
    <row r="4286" spans="13:13" hidden="1" x14ac:dyDescent="0.2">
      <c r="M4286" s="9"/>
    </row>
    <row r="4287" spans="13:13" hidden="1" x14ac:dyDescent="0.2">
      <c r="M4287" s="9"/>
    </row>
    <row r="4288" spans="13:13" hidden="1" x14ac:dyDescent="0.2">
      <c r="M4288" s="9"/>
    </row>
    <row r="4289" spans="13:13" hidden="1" x14ac:dyDescent="0.2">
      <c r="M4289" s="9"/>
    </row>
    <row r="4290" spans="13:13" hidden="1" x14ac:dyDescent="0.2">
      <c r="M4290" s="9"/>
    </row>
    <row r="4291" spans="13:13" hidden="1" x14ac:dyDescent="0.2">
      <c r="M4291" s="9"/>
    </row>
    <row r="4292" spans="13:13" hidden="1" x14ac:dyDescent="0.2">
      <c r="M4292" s="9"/>
    </row>
    <row r="4293" spans="13:13" hidden="1" x14ac:dyDescent="0.2">
      <c r="M4293" s="9"/>
    </row>
    <row r="4294" spans="13:13" hidden="1" x14ac:dyDescent="0.2">
      <c r="M4294" s="9"/>
    </row>
    <row r="4295" spans="13:13" hidden="1" x14ac:dyDescent="0.2">
      <c r="M4295" s="9"/>
    </row>
    <row r="4296" spans="13:13" hidden="1" x14ac:dyDescent="0.2">
      <c r="M4296" s="9"/>
    </row>
    <row r="4297" spans="13:13" hidden="1" x14ac:dyDescent="0.2">
      <c r="M4297" s="9"/>
    </row>
    <row r="4298" spans="13:13" hidden="1" x14ac:dyDescent="0.2">
      <c r="M4298" s="9"/>
    </row>
    <row r="4299" spans="13:13" hidden="1" x14ac:dyDescent="0.2">
      <c r="M4299" s="9"/>
    </row>
    <row r="4300" spans="13:13" hidden="1" x14ac:dyDescent="0.2">
      <c r="M4300" s="9"/>
    </row>
    <row r="4301" spans="13:13" hidden="1" x14ac:dyDescent="0.2">
      <c r="M4301" s="9"/>
    </row>
    <row r="4302" spans="13:13" hidden="1" x14ac:dyDescent="0.2">
      <c r="M4302" s="9"/>
    </row>
    <row r="4303" spans="13:13" hidden="1" x14ac:dyDescent="0.2">
      <c r="M4303" s="9"/>
    </row>
    <row r="4304" spans="13:13" hidden="1" x14ac:dyDescent="0.2">
      <c r="M4304" s="9"/>
    </row>
    <row r="4305" spans="13:13" hidden="1" x14ac:dyDescent="0.2">
      <c r="M4305" s="9"/>
    </row>
    <row r="4306" spans="13:13" hidden="1" x14ac:dyDescent="0.2">
      <c r="M4306" s="9"/>
    </row>
    <row r="4307" spans="13:13" hidden="1" x14ac:dyDescent="0.2">
      <c r="M4307" s="9"/>
    </row>
    <row r="4308" spans="13:13" hidden="1" x14ac:dyDescent="0.2">
      <c r="M4308" s="9"/>
    </row>
    <row r="4309" spans="13:13" hidden="1" x14ac:dyDescent="0.2">
      <c r="M4309" s="9"/>
    </row>
    <row r="4310" spans="13:13" hidden="1" x14ac:dyDescent="0.2">
      <c r="M4310" s="9"/>
    </row>
    <row r="4311" spans="13:13" hidden="1" x14ac:dyDescent="0.2">
      <c r="M4311" s="9"/>
    </row>
    <row r="4312" spans="13:13" hidden="1" x14ac:dyDescent="0.2">
      <c r="M4312" s="9"/>
    </row>
    <row r="4313" spans="13:13" hidden="1" x14ac:dyDescent="0.2">
      <c r="M4313" s="9"/>
    </row>
    <row r="4314" spans="13:13" hidden="1" x14ac:dyDescent="0.2">
      <c r="M4314" s="9"/>
    </row>
    <row r="4315" spans="13:13" hidden="1" x14ac:dyDescent="0.2">
      <c r="M4315" s="9"/>
    </row>
    <row r="4316" spans="13:13" hidden="1" x14ac:dyDescent="0.2">
      <c r="M4316" s="9"/>
    </row>
    <row r="4317" spans="13:13" hidden="1" x14ac:dyDescent="0.2">
      <c r="M4317" s="9"/>
    </row>
    <row r="4318" spans="13:13" hidden="1" x14ac:dyDescent="0.2">
      <c r="M4318" s="9"/>
    </row>
    <row r="4319" spans="13:13" hidden="1" x14ac:dyDescent="0.2">
      <c r="M4319" s="9"/>
    </row>
    <row r="4320" spans="13:13" hidden="1" x14ac:dyDescent="0.2">
      <c r="M4320" s="9"/>
    </row>
    <row r="4321" spans="13:13" hidden="1" x14ac:dyDescent="0.2">
      <c r="M4321" s="9"/>
    </row>
    <row r="4322" spans="13:13" hidden="1" x14ac:dyDescent="0.2">
      <c r="M4322" s="9"/>
    </row>
    <row r="4323" spans="13:13" hidden="1" x14ac:dyDescent="0.2">
      <c r="M4323" s="9"/>
    </row>
    <row r="4324" spans="13:13" hidden="1" x14ac:dyDescent="0.2">
      <c r="M4324" s="9"/>
    </row>
    <row r="4325" spans="13:13" hidden="1" x14ac:dyDescent="0.2">
      <c r="M4325" s="9"/>
    </row>
    <row r="4326" spans="13:13" hidden="1" x14ac:dyDescent="0.2">
      <c r="M4326" s="9"/>
    </row>
    <row r="4327" spans="13:13" hidden="1" x14ac:dyDescent="0.2">
      <c r="M4327" s="9"/>
    </row>
    <row r="4328" spans="13:13" hidden="1" x14ac:dyDescent="0.2">
      <c r="M4328" s="9"/>
    </row>
    <row r="4329" spans="13:13" hidden="1" x14ac:dyDescent="0.2">
      <c r="M4329" s="9"/>
    </row>
    <row r="4330" spans="13:13" hidden="1" x14ac:dyDescent="0.2">
      <c r="M4330" s="9"/>
    </row>
    <row r="4331" spans="13:13" hidden="1" x14ac:dyDescent="0.2">
      <c r="M4331" s="9"/>
    </row>
    <row r="4332" spans="13:13" hidden="1" x14ac:dyDescent="0.2">
      <c r="M4332" s="9"/>
    </row>
    <row r="4333" spans="13:13" hidden="1" x14ac:dyDescent="0.2">
      <c r="M4333" s="9"/>
    </row>
    <row r="4334" spans="13:13" hidden="1" x14ac:dyDescent="0.2">
      <c r="M4334" s="9"/>
    </row>
    <row r="4335" spans="13:13" hidden="1" x14ac:dyDescent="0.2">
      <c r="M4335" s="9"/>
    </row>
    <row r="4336" spans="13:13" hidden="1" x14ac:dyDescent="0.2">
      <c r="M4336" s="9"/>
    </row>
    <row r="4337" spans="13:13" hidden="1" x14ac:dyDescent="0.2">
      <c r="M4337" s="9"/>
    </row>
    <row r="4338" spans="13:13" hidden="1" x14ac:dyDescent="0.2">
      <c r="M4338" s="9"/>
    </row>
    <row r="4339" spans="13:13" hidden="1" x14ac:dyDescent="0.2">
      <c r="M4339" s="9"/>
    </row>
    <row r="4340" spans="13:13" hidden="1" x14ac:dyDescent="0.2">
      <c r="M4340" s="9"/>
    </row>
    <row r="4341" spans="13:13" hidden="1" x14ac:dyDescent="0.2">
      <c r="M4341" s="9"/>
    </row>
    <row r="4342" spans="13:13" hidden="1" x14ac:dyDescent="0.2">
      <c r="M4342" s="9"/>
    </row>
    <row r="4343" spans="13:13" hidden="1" x14ac:dyDescent="0.2">
      <c r="M4343" s="9"/>
    </row>
    <row r="4344" spans="13:13" hidden="1" x14ac:dyDescent="0.2">
      <c r="M4344" s="9"/>
    </row>
    <row r="4345" spans="13:13" hidden="1" x14ac:dyDescent="0.2">
      <c r="M4345" s="9"/>
    </row>
    <row r="4346" spans="13:13" hidden="1" x14ac:dyDescent="0.2">
      <c r="M4346" s="9"/>
    </row>
    <row r="4347" spans="13:13" hidden="1" x14ac:dyDescent="0.2">
      <c r="M4347" s="9"/>
    </row>
    <row r="4348" spans="13:13" hidden="1" x14ac:dyDescent="0.2">
      <c r="M4348" s="9"/>
    </row>
    <row r="4349" spans="13:13" hidden="1" x14ac:dyDescent="0.2">
      <c r="M4349" s="9"/>
    </row>
    <row r="4350" spans="13:13" hidden="1" x14ac:dyDescent="0.2">
      <c r="M4350" s="9"/>
    </row>
    <row r="4351" spans="13:13" hidden="1" x14ac:dyDescent="0.2">
      <c r="M4351" s="9"/>
    </row>
    <row r="4352" spans="13:13" hidden="1" x14ac:dyDescent="0.2">
      <c r="M4352" s="9"/>
    </row>
    <row r="4353" spans="13:13" hidden="1" x14ac:dyDescent="0.2">
      <c r="M4353" s="9"/>
    </row>
    <row r="4354" spans="13:13" hidden="1" x14ac:dyDescent="0.2">
      <c r="M4354" s="9"/>
    </row>
    <row r="4355" spans="13:13" hidden="1" x14ac:dyDescent="0.2">
      <c r="M4355" s="9"/>
    </row>
    <row r="4356" spans="13:13" hidden="1" x14ac:dyDescent="0.2">
      <c r="M4356" s="9"/>
    </row>
    <row r="4357" spans="13:13" hidden="1" x14ac:dyDescent="0.2">
      <c r="M4357" s="9"/>
    </row>
    <row r="4358" spans="13:13" hidden="1" x14ac:dyDescent="0.2">
      <c r="M4358" s="9"/>
    </row>
    <row r="4359" spans="13:13" hidden="1" x14ac:dyDescent="0.2">
      <c r="M4359" s="9"/>
    </row>
    <row r="4360" spans="13:13" hidden="1" x14ac:dyDescent="0.2">
      <c r="M4360" s="9"/>
    </row>
    <row r="4361" spans="13:13" hidden="1" x14ac:dyDescent="0.2">
      <c r="M4361" s="9"/>
    </row>
    <row r="4362" spans="13:13" hidden="1" x14ac:dyDescent="0.2">
      <c r="M4362" s="9"/>
    </row>
    <row r="4363" spans="13:13" hidden="1" x14ac:dyDescent="0.2">
      <c r="M4363" s="9"/>
    </row>
    <row r="4364" spans="13:13" hidden="1" x14ac:dyDescent="0.2">
      <c r="M4364" s="9"/>
    </row>
    <row r="4365" spans="13:13" hidden="1" x14ac:dyDescent="0.2">
      <c r="M4365" s="9"/>
    </row>
    <row r="4366" spans="13:13" hidden="1" x14ac:dyDescent="0.2">
      <c r="M4366" s="9"/>
    </row>
    <row r="4367" spans="13:13" hidden="1" x14ac:dyDescent="0.2">
      <c r="M4367" s="9"/>
    </row>
    <row r="4368" spans="13:13" hidden="1" x14ac:dyDescent="0.2">
      <c r="M4368" s="9"/>
    </row>
    <row r="4369" spans="13:13" hidden="1" x14ac:dyDescent="0.2">
      <c r="M4369" s="9"/>
    </row>
    <row r="4370" spans="13:13" hidden="1" x14ac:dyDescent="0.2">
      <c r="M4370" s="9"/>
    </row>
    <row r="4371" spans="13:13" hidden="1" x14ac:dyDescent="0.2">
      <c r="M4371" s="9"/>
    </row>
    <row r="4372" spans="13:13" hidden="1" x14ac:dyDescent="0.2">
      <c r="M4372" s="9"/>
    </row>
    <row r="4373" spans="13:13" hidden="1" x14ac:dyDescent="0.2">
      <c r="M4373" s="9"/>
    </row>
    <row r="4374" spans="13:13" hidden="1" x14ac:dyDescent="0.2">
      <c r="M4374" s="9"/>
    </row>
    <row r="4375" spans="13:13" hidden="1" x14ac:dyDescent="0.2">
      <c r="M4375" s="9"/>
    </row>
    <row r="4376" spans="13:13" hidden="1" x14ac:dyDescent="0.2">
      <c r="M4376" s="9"/>
    </row>
    <row r="4377" spans="13:13" hidden="1" x14ac:dyDescent="0.2">
      <c r="M4377" s="9"/>
    </row>
    <row r="4378" spans="13:13" hidden="1" x14ac:dyDescent="0.2">
      <c r="M4378" s="9"/>
    </row>
    <row r="4379" spans="13:13" hidden="1" x14ac:dyDescent="0.2">
      <c r="M4379" s="9"/>
    </row>
    <row r="4380" spans="13:13" hidden="1" x14ac:dyDescent="0.2">
      <c r="M4380" s="9"/>
    </row>
    <row r="4381" spans="13:13" hidden="1" x14ac:dyDescent="0.2">
      <c r="M4381" s="9"/>
    </row>
    <row r="4382" spans="13:13" hidden="1" x14ac:dyDescent="0.2">
      <c r="M4382" s="9"/>
    </row>
    <row r="4383" spans="13:13" hidden="1" x14ac:dyDescent="0.2">
      <c r="M4383" s="9"/>
    </row>
    <row r="4384" spans="13:13" hidden="1" x14ac:dyDescent="0.2">
      <c r="M4384" s="9"/>
    </row>
    <row r="4385" spans="13:13" hidden="1" x14ac:dyDescent="0.2">
      <c r="M4385" s="9"/>
    </row>
    <row r="4386" spans="13:13" hidden="1" x14ac:dyDescent="0.2">
      <c r="M4386" s="9"/>
    </row>
    <row r="4387" spans="13:13" hidden="1" x14ac:dyDescent="0.2">
      <c r="M4387" s="9"/>
    </row>
    <row r="4388" spans="13:13" hidden="1" x14ac:dyDescent="0.2">
      <c r="M4388" s="9"/>
    </row>
    <row r="4389" spans="13:13" hidden="1" x14ac:dyDescent="0.2">
      <c r="M4389" s="9"/>
    </row>
    <row r="4390" spans="13:13" hidden="1" x14ac:dyDescent="0.2">
      <c r="M4390" s="9"/>
    </row>
    <row r="4391" spans="13:13" hidden="1" x14ac:dyDescent="0.2">
      <c r="M4391" s="9"/>
    </row>
    <row r="4392" spans="13:13" hidden="1" x14ac:dyDescent="0.2">
      <c r="M4392" s="9"/>
    </row>
    <row r="4393" spans="13:13" hidden="1" x14ac:dyDescent="0.2">
      <c r="M4393" s="9"/>
    </row>
    <row r="4394" spans="13:13" hidden="1" x14ac:dyDescent="0.2">
      <c r="M4394" s="9"/>
    </row>
    <row r="4395" spans="13:13" hidden="1" x14ac:dyDescent="0.2">
      <c r="M4395" s="9"/>
    </row>
    <row r="4396" spans="13:13" hidden="1" x14ac:dyDescent="0.2">
      <c r="M4396" s="9"/>
    </row>
    <row r="4397" spans="13:13" hidden="1" x14ac:dyDescent="0.2">
      <c r="M4397" s="9"/>
    </row>
    <row r="4398" spans="13:13" hidden="1" x14ac:dyDescent="0.2">
      <c r="M4398" s="9"/>
    </row>
    <row r="4399" spans="13:13" hidden="1" x14ac:dyDescent="0.2">
      <c r="M4399" s="9"/>
    </row>
    <row r="4400" spans="13:13" hidden="1" x14ac:dyDescent="0.2">
      <c r="M4400" s="9"/>
    </row>
    <row r="4401" spans="13:13" hidden="1" x14ac:dyDescent="0.2">
      <c r="M4401" s="9"/>
    </row>
    <row r="4402" spans="13:13" hidden="1" x14ac:dyDescent="0.2">
      <c r="M4402" s="9"/>
    </row>
    <row r="4403" spans="13:13" hidden="1" x14ac:dyDescent="0.2">
      <c r="M4403" s="9"/>
    </row>
    <row r="4404" spans="13:13" hidden="1" x14ac:dyDescent="0.2">
      <c r="M4404" s="9"/>
    </row>
    <row r="4405" spans="13:13" hidden="1" x14ac:dyDescent="0.2">
      <c r="M4405" s="9"/>
    </row>
    <row r="4406" spans="13:13" hidden="1" x14ac:dyDescent="0.2">
      <c r="M4406" s="9"/>
    </row>
    <row r="4407" spans="13:13" hidden="1" x14ac:dyDescent="0.2">
      <c r="M4407" s="9"/>
    </row>
    <row r="4408" spans="13:13" hidden="1" x14ac:dyDescent="0.2">
      <c r="M4408" s="9"/>
    </row>
    <row r="4409" spans="13:13" hidden="1" x14ac:dyDescent="0.2">
      <c r="M4409" s="9"/>
    </row>
    <row r="4410" spans="13:13" hidden="1" x14ac:dyDescent="0.2">
      <c r="M4410" s="9"/>
    </row>
    <row r="4411" spans="13:13" hidden="1" x14ac:dyDescent="0.2">
      <c r="M4411" s="9"/>
    </row>
    <row r="4412" spans="13:13" hidden="1" x14ac:dyDescent="0.2">
      <c r="M4412" s="9"/>
    </row>
    <row r="4413" spans="13:13" hidden="1" x14ac:dyDescent="0.2">
      <c r="M4413" s="9"/>
    </row>
    <row r="4414" spans="13:13" hidden="1" x14ac:dyDescent="0.2">
      <c r="M4414" s="9"/>
    </row>
    <row r="4415" spans="13:13" hidden="1" x14ac:dyDescent="0.2">
      <c r="M4415" s="9"/>
    </row>
    <row r="4416" spans="13:13" hidden="1" x14ac:dyDescent="0.2">
      <c r="M4416" s="9"/>
    </row>
    <row r="4417" spans="13:13" hidden="1" x14ac:dyDescent="0.2">
      <c r="M4417" s="9"/>
    </row>
    <row r="4418" spans="13:13" hidden="1" x14ac:dyDescent="0.2">
      <c r="M4418" s="9"/>
    </row>
    <row r="4419" spans="13:13" hidden="1" x14ac:dyDescent="0.2">
      <c r="M4419" s="9"/>
    </row>
    <row r="4420" spans="13:13" hidden="1" x14ac:dyDescent="0.2">
      <c r="M4420" s="9"/>
    </row>
    <row r="4421" spans="13:13" hidden="1" x14ac:dyDescent="0.2">
      <c r="M4421" s="9"/>
    </row>
    <row r="4422" spans="13:13" hidden="1" x14ac:dyDescent="0.2">
      <c r="M4422" s="9"/>
    </row>
    <row r="4423" spans="13:13" hidden="1" x14ac:dyDescent="0.2">
      <c r="M4423" s="9"/>
    </row>
    <row r="4424" spans="13:13" hidden="1" x14ac:dyDescent="0.2">
      <c r="M4424" s="9"/>
    </row>
    <row r="4425" spans="13:13" hidden="1" x14ac:dyDescent="0.2">
      <c r="M4425" s="9"/>
    </row>
    <row r="4426" spans="13:13" hidden="1" x14ac:dyDescent="0.2">
      <c r="M4426" s="9"/>
    </row>
    <row r="4427" spans="13:13" hidden="1" x14ac:dyDescent="0.2">
      <c r="M4427" s="9"/>
    </row>
    <row r="4428" spans="13:13" hidden="1" x14ac:dyDescent="0.2">
      <c r="M4428" s="9"/>
    </row>
    <row r="4429" spans="13:13" hidden="1" x14ac:dyDescent="0.2">
      <c r="M4429" s="9"/>
    </row>
    <row r="4430" spans="13:13" hidden="1" x14ac:dyDescent="0.2">
      <c r="M4430" s="9"/>
    </row>
    <row r="4431" spans="13:13" hidden="1" x14ac:dyDescent="0.2">
      <c r="M4431" s="9"/>
    </row>
    <row r="4432" spans="13:13" hidden="1" x14ac:dyDescent="0.2">
      <c r="M4432" s="9"/>
    </row>
    <row r="4433" spans="13:13" hidden="1" x14ac:dyDescent="0.2">
      <c r="M4433" s="9"/>
    </row>
    <row r="4434" spans="13:13" hidden="1" x14ac:dyDescent="0.2">
      <c r="M4434" s="9"/>
    </row>
    <row r="4435" spans="13:13" hidden="1" x14ac:dyDescent="0.2">
      <c r="M4435" s="9"/>
    </row>
    <row r="4436" spans="13:13" hidden="1" x14ac:dyDescent="0.2">
      <c r="M4436" s="9"/>
    </row>
    <row r="4437" spans="13:13" hidden="1" x14ac:dyDescent="0.2">
      <c r="M4437" s="9"/>
    </row>
    <row r="4438" spans="13:13" hidden="1" x14ac:dyDescent="0.2">
      <c r="M4438" s="9"/>
    </row>
    <row r="4439" spans="13:13" hidden="1" x14ac:dyDescent="0.2">
      <c r="M4439" s="9"/>
    </row>
    <row r="4440" spans="13:13" hidden="1" x14ac:dyDescent="0.2">
      <c r="M4440" s="9"/>
    </row>
    <row r="4441" spans="13:13" hidden="1" x14ac:dyDescent="0.2">
      <c r="M4441" s="9"/>
    </row>
    <row r="4442" spans="13:13" hidden="1" x14ac:dyDescent="0.2">
      <c r="M4442" s="9"/>
    </row>
    <row r="4443" spans="13:13" hidden="1" x14ac:dyDescent="0.2">
      <c r="M4443" s="9"/>
    </row>
    <row r="4444" spans="13:13" hidden="1" x14ac:dyDescent="0.2">
      <c r="M4444" s="9"/>
    </row>
    <row r="4445" spans="13:13" hidden="1" x14ac:dyDescent="0.2">
      <c r="M4445" s="9"/>
    </row>
    <row r="4446" spans="13:13" hidden="1" x14ac:dyDescent="0.2">
      <c r="M4446" s="9"/>
    </row>
    <row r="4447" spans="13:13" hidden="1" x14ac:dyDescent="0.2">
      <c r="M4447" s="9"/>
    </row>
    <row r="4448" spans="13:13" hidden="1" x14ac:dyDescent="0.2">
      <c r="M4448" s="9"/>
    </row>
    <row r="4449" spans="13:13" hidden="1" x14ac:dyDescent="0.2">
      <c r="M4449" s="9"/>
    </row>
    <row r="4450" spans="13:13" hidden="1" x14ac:dyDescent="0.2">
      <c r="M4450" s="9"/>
    </row>
    <row r="4451" spans="13:13" hidden="1" x14ac:dyDescent="0.2">
      <c r="M4451" s="9"/>
    </row>
    <row r="4452" spans="13:13" hidden="1" x14ac:dyDescent="0.2">
      <c r="M4452" s="9"/>
    </row>
    <row r="4453" spans="13:13" hidden="1" x14ac:dyDescent="0.2">
      <c r="M4453" s="9"/>
    </row>
    <row r="4454" spans="13:13" hidden="1" x14ac:dyDescent="0.2">
      <c r="M4454" s="9"/>
    </row>
    <row r="4455" spans="13:13" hidden="1" x14ac:dyDescent="0.2">
      <c r="M4455" s="9"/>
    </row>
    <row r="4456" spans="13:13" hidden="1" x14ac:dyDescent="0.2">
      <c r="M4456" s="9"/>
    </row>
    <row r="4457" spans="13:13" hidden="1" x14ac:dyDescent="0.2">
      <c r="M4457" s="9"/>
    </row>
    <row r="4458" spans="13:13" hidden="1" x14ac:dyDescent="0.2">
      <c r="M4458" s="9"/>
    </row>
    <row r="4459" spans="13:13" hidden="1" x14ac:dyDescent="0.2">
      <c r="M4459" s="9"/>
    </row>
    <row r="4460" spans="13:13" hidden="1" x14ac:dyDescent="0.2">
      <c r="M4460" s="9"/>
    </row>
    <row r="4461" spans="13:13" hidden="1" x14ac:dyDescent="0.2">
      <c r="M4461" s="9"/>
    </row>
    <row r="4462" spans="13:13" hidden="1" x14ac:dyDescent="0.2">
      <c r="M4462" s="9"/>
    </row>
    <row r="4463" spans="13:13" hidden="1" x14ac:dyDescent="0.2">
      <c r="M4463" s="9"/>
    </row>
    <row r="4464" spans="13:13" hidden="1" x14ac:dyDescent="0.2">
      <c r="M4464" s="9"/>
    </row>
    <row r="4465" spans="13:13" hidden="1" x14ac:dyDescent="0.2">
      <c r="M4465" s="9"/>
    </row>
    <row r="4466" spans="13:13" hidden="1" x14ac:dyDescent="0.2">
      <c r="M4466" s="9"/>
    </row>
    <row r="4467" spans="13:13" hidden="1" x14ac:dyDescent="0.2">
      <c r="M4467" s="9"/>
    </row>
    <row r="4468" spans="13:13" hidden="1" x14ac:dyDescent="0.2">
      <c r="M4468" s="9"/>
    </row>
    <row r="4469" spans="13:13" hidden="1" x14ac:dyDescent="0.2">
      <c r="M4469" s="9"/>
    </row>
    <row r="4470" spans="13:13" hidden="1" x14ac:dyDescent="0.2">
      <c r="M4470" s="9"/>
    </row>
    <row r="4471" spans="13:13" hidden="1" x14ac:dyDescent="0.2">
      <c r="M4471" s="9"/>
    </row>
    <row r="4472" spans="13:13" hidden="1" x14ac:dyDescent="0.2">
      <c r="M4472" s="9"/>
    </row>
    <row r="4473" spans="13:13" hidden="1" x14ac:dyDescent="0.2">
      <c r="M4473" s="9"/>
    </row>
    <row r="4474" spans="13:13" hidden="1" x14ac:dyDescent="0.2">
      <c r="M4474" s="9"/>
    </row>
    <row r="4475" spans="13:13" hidden="1" x14ac:dyDescent="0.2">
      <c r="M4475" s="9"/>
    </row>
    <row r="4476" spans="13:13" hidden="1" x14ac:dyDescent="0.2">
      <c r="M4476" s="9"/>
    </row>
    <row r="4477" spans="13:13" hidden="1" x14ac:dyDescent="0.2">
      <c r="M4477" s="9"/>
    </row>
    <row r="4478" spans="13:13" hidden="1" x14ac:dyDescent="0.2">
      <c r="M4478" s="9"/>
    </row>
    <row r="4479" spans="13:13" hidden="1" x14ac:dyDescent="0.2">
      <c r="M4479" s="9"/>
    </row>
    <row r="4480" spans="13:13" hidden="1" x14ac:dyDescent="0.2">
      <c r="M4480" s="9"/>
    </row>
    <row r="4481" spans="13:13" hidden="1" x14ac:dyDescent="0.2">
      <c r="M4481" s="9"/>
    </row>
    <row r="4482" spans="13:13" hidden="1" x14ac:dyDescent="0.2">
      <c r="M4482" s="9"/>
    </row>
    <row r="4483" spans="13:13" hidden="1" x14ac:dyDescent="0.2">
      <c r="M4483" s="9"/>
    </row>
    <row r="4484" spans="13:13" hidden="1" x14ac:dyDescent="0.2">
      <c r="M4484" s="9"/>
    </row>
    <row r="4485" spans="13:13" hidden="1" x14ac:dyDescent="0.2">
      <c r="M4485" s="9"/>
    </row>
    <row r="4486" spans="13:13" hidden="1" x14ac:dyDescent="0.2">
      <c r="M4486" s="9"/>
    </row>
    <row r="4487" spans="13:13" hidden="1" x14ac:dyDescent="0.2">
      <c r="M4487" s="9"/>
    </row>
    <row r="4488" spans="13:13" hidden="1" x14ac:dyDescent="0.2">
      <c r="M4488" s="9"/>
    </row>
    <row r="4489" spans="13:13" hidden="1" x14ac:dyDescent="0.2">
      <c r="M4489" s="9"/>
    </row>
    <row r="4490" spans="13:13" hidden="1" x14ac:dyDescent="0.2">
      <c r="M4490" s="9"/>
    </row>
    <row r="4491" spans="13:13" hidden="1" x14ac:dyDescent="0.2">
      <c r="M4491" s="9"/>
    </row>
    <row r="4492" spans="13:13" hidden="1" x14ac:dyDescent="0.2">
      <c r="M4492" s="9"/>
    </row>
    <row r="4493" spans="13:13" hidden="1" x14ac:dyDescent="0.2">
      <c r="M4493" s="9"/>
    </row>
    <row r="4494" spans="13:13" hidden="1" x14ac:dyDescent="0.2">
      <c r="M4494" s="9"/>
    </row>
    <row r="4495" spans="13:13" hidden="1" x14ac:dyDescent="0.2">
      <c r="M4495" s="9"/>
    </row>
    <row r="4496" spans="13:13" hidden="1" x14ac:dyDescent="0.2">
      <c r="M4496" s="9"/>
    </row>
    <row r="4497" spans="13:13" hidden="1" x14ac:dyDescent="0.2">
      <c r="M4497" s="9"/>
    </row>
    <row r="4498" spans="13:13" hidden="1" x14ac:dyDescent="0.2">
      <c r="M4498" s="9"/>
    </row>
    <row r="4499" spans="13:13" hidden="1" x14ac:dyDescent="0.2">
      <c r="M4499" s="9"/>
    </row>
    <row r="4500" spans="13:13" hidden="1" x14ac:dyDescent="0.2">
      <c r="M4500" s="9"/>
    </row>
    <row r="4501" spans="13:13" hidden="1" x14ac:dyDescent="0.2">
      <c r="M4501" s="9"/>
    </row>
    <row r="4502" spans="13:13" hidden="1" x14ac:dyDescent="0.2">
      <c r="M4502" s="9"/>
    </row>
    <row r="4503" spans="13:13" hidden="1" x14ac:dyDescent="0.2">
      <c r="M4503" s="9"/>
    </row>
    <row r="4504" spans="13:13" hidden="1" x14ac:dyDescent="0.2">
      <c r="M4504" s="9"/>
    </row>
    <row r="4505" spans="13:13" hidden="1" x14ac:dyDescent="0.2">
      <c r="M4505" s="9"/>
    </row>
    <row r="4506" spans="13:13" hidden="1" x14ac:dyDescent="0.2">
      <c r="M4506" s="9"/>
    </row>
    <row r="4507" spans="13:13" hidden="1" x14ac:dyDescent="0.2">
      <c r="M4507" s="9"/>
    </row>
    <row r="4508" spans="13:13" hidden="1" x14ac:dyDescent="0.2">
      <c r="M4508" s="9"/>
    </row>
    <row r="4509" spans="13:13" hidden="1" x14ac:dyDescent="0.2">
      <c r="M4509" s="9"/>
    </row>
    <row r="4510" spans="13:13" hidden="1" x14ac:dyDescent="0.2">
      <c r="M4510" s="9"/>
    </row>
    <row r="4511" spans="13:13" hidden="1" x14ac:dyDescent="0.2">
      <c r="M4511" s="9"/>
    </row>
    <row r="4512" spans="13:13" hidden="1" x14ac:dyDescent="0.2">
      <c r="M4512" s="9"/>
    </row>
    <row r="4513" spans="13:13" hidden="1" x14ac:dyDescent="0.2">
      <c r="M4513" s="9"/>
    </row>
    <row r="4514" spans="13:13" hidden="1" x14ac:dyDescent="0.2">
      <c r="M4514" s="9"/>
    </row>
    <row r="4515" spans="13:13" hidden="1" x14ac:dyDescent="0.2">
      <c r="M4515" s="9"/>
    </row>
    <row r="4516" spans="13:13" hidden="1" x14ac:dyDescent="0.2">
      <c r="M4516" s="9"/>
    </row>
    <row r="4517" spans="13:13" hidden="1" x14ac:dyDescent="0.2">
      <c r="M4517" s="9"/>
    </row>
    <row r="4518" spans="13:13" hidden="1" x14ac:dyDescent="0.2">
      <c r="M4518" s="9"/>
    </row>
    <row r="4519" spans="13:13" hidden="1" x14ac:dyDescent="0.2">
      <c r="M4519" s="9"/>
    </row>
    <row r="4520" spans="13:13" hidden="1" x14ac:dyDescent="0.2">
      <c r="M4520" s="9"/>
    </row>
    <row r="4521" spans="13:13" hidden="1" x14ac:dyDescent="0.2">
      <c r="M4521" s="9"/>
    </row>
    <row r="4522" spans="13:13" hidden="1" x14ac:dyDescent="0.2">
      <c r="M4522" s="9"/>
    </row>
    <row r="4523" spans="13:13" hidden="1" x14ac:dyDescent="0.2">
      <c r="M4523" s="9"/>
    </row>
    <row r="4524" spans="13:13" hidden="1" x14ac:dyDescent="0.2">
      <c r="M4524" s="9"/>
    </row>
    <row r="4525" spans="13:13" hidden="1" x14ac:dyDescent="0.2">
      <c r="M4525" s="9"/>
    </row>
    <row r="4526" spans="13:13" hidden="1" x14ac:dyDescent="0.2">
      <c r="M4526" s="9"/>
    </row>
    <row r="4527" spans="13:13" hidden="1" x14ac:dyDescent="0.2">
      <c r="M4527" s="9"/>
    </row>
    <row r="4528" spans="13:13" hidden="1" x14ac:dyDescent="0.2">
      <c r="M4528" s="9"/>
    </row>
    <row r="4529" spans="13:13" hidden="1" x14ac:dyDescent="0.2">
      <c r="M4529" s="9"/>
    </row>
    <row r="4530" spans="13:13" hidden="1" x14ac:dyDescent="0.2">
      <c r="M4530" s="9"/>
    </row>
    <row r="4531" spans="13:13" hidden="1" x14ac:dyDescent="0.2">
      <c r="M4531" s="9"/>
    </row>
    <row r="4532" spans="13:13" hidden="1" x14ac:dyDescent="0.2">
      <c r="M4532" s="9"/>
    </row>
    <row r="4533" spans="13:13" hidden="1" x14ac:dyDescent="0.2">
      <c r="M4533" s="9"/>
    </row>
    <row r="4534" spans="13:13" hidden="1" x14ac:dyDescent="0.2">
      <c r="M4534" s="9"/>
    </row>
    <row r="4535" spans="13:13" hidden="1" x14ac:dyDescent="0.2">
      <c r="M4535" s="9"/>
    </row>
    <row r="4536" spans="13:13" hidden="1" x14ac:dyDescent="0.2">
      <c r="M4536" s="9"/>
    </row>
    <row r="4537" spans="13:13" hidden="1" x14ac:dyDescent="0.2">
      <c r="M4537" s="9"/>
    </row>
    <row r="4538" spans="13:13" hidden="1" x14ac:dyDescent="0.2">
      <c r="M4538" s="9"/>
    </row>
    <row r="4539" spans="13:13" hidden="1" x14ac:dyDescent="0.2">
      <c r="M4539" s="9"/>
    </row>
    <row r="4540" spans="13:13" hidden="1" x14ac:dyDescent="0.2">
      <c r="M4540" s="9"/>
    </row>
    <row r="4541" spans="13:13" hidden="1" x14ac:dyDescent="0.2">
      <c r="M4541" s="9"/>
    </row>
    <row r="4542" spans="13:13" hidden="1" x14ac:dyDescent="0.2">
      <c r="M4542" s="9"/>
    </row>
    <row r="4543" spans="13:13" hidden="1" x14ac:dyDescent="0.2">
      <c r="M4543" s="9"/>
    </row>
    <row r="4544" spans="13:13" hidden="1" x14ac:dyDescent="0.2">
      <c r="M4544" s="9"/>
    </row>
    <row r="4545" spans="13:13" hidden="1" x14ac:dyDescent="0.2">
      <c r="M4545" s="9"/>
    </row>
    <row r="4546" spans="13:13" hidden="1" x14ac:dyDescent="0.2">
      <c r="M4546" s="9"/>
    </row>
    <row r="4547" spans="13:13" hidden="1" x14ac:dyDescent="0.2">
      <c r="M4547" s="9"/>
    </row>
    <row r="4548" spans="13:13" hidden="1" x14ac:dyDescent="0.2">
      <c r="M4548" s="9"/>
    </row>
    <row r="4549" spans="13:13" hidden="1" x14ac:dyDescent="0.2">
      <c r="M4549" s="9"/>
    </row>
    <row r="4550" spans="13:13" hidden="1" x14ac:dyDescent="0.2">
      <c r="M4550" s="9"/>
    </row>
    <row r="4551" spans="13:13" hidden="1" x14ac:dyDescent="0.2">
      <c r="M4551" s="9"/>
    </row>
    <row r="4552" spans="13:13" hidden="1" x14ac:dyDescent="0.2">
      <c r="M4552" s="9"/>
    </row>
    <row r="4553" spans="13:13" hidden="1" x14ac:dyDescent="0.2">
      <c r="M4553" s="9"/>
    </row>
    <row r="4554" spans="13:13" hidden="1" x14ac:dyDescent="0.2">
      <c r="M4554" s="9"/>
    </row>
    <row r="4555" spans="13:13" hidden="1" x14ac:dyDescent="0.2">
      <c r="M4555" s="9"/>
    </row>
    <row r="4556" spans="13:13" hidden="1" x14ac:dyDescent="0.2">
      <c r="M4556" s="9"/>
    </row>
    <row r="4557" spans="13:13" hidden="1" x14ac:dyDescent="0.2">
      <c r="M4557" s="9"/>
    </row>
    <row r="4558" spans="13:13" hidden="1" x14ac:dyDescent="0.2">
      <c r="M4558" s="9"/>
    </row>
    <row r="4559" spans="13:13" hidden="1" x14ac:dyDescent="0.2">
      <c r="M4559" s="9"/>
    </row>
    <row r="4560" spans="13:13" hidden="1" x14ac:dyDescent="0.2">
      <c r="M4560" s="9"/>
    </row>
    <row r="4561" spans="13:13" hidden="1" x14ac:dyDescent="0.2">
      <c r="M4561" s="9"/>
    </row>
    <row r="4562" spans="13:13" hidden="1" x14ac:dyDescent="0.2">
      <c r="M4562" s="9"/>
    </row>
    <row r="4563" spans="13:13" hidden="1" x14ac:dyDescent="0.2">
      <c r="M4563" s="9"/>
    </row>
    <row r="4564" spans="13:13" hidden="1" x14ac:dyDescent="0.2">
      <c r="M4564" s="9"/>
    </row>
    <row r="4565" spans="13:13" hidden="1" x14ac:dyDescent="0.2">
      <c r="M4565" s="9"/>
    </row>
    <row r="4566" spans="13:13" hidden="1" x14ac:dyDescent="0.2">
      <c r="M4566" s="9"/>
    </row>
    <row r="4567" spans="13:13" hidden="1" x14ac:dyDescent="0.2">
      <c r="M4567" s="9"/>
    </row>
    <row r="4568" spans="13:13" hidden="1" x14ac:dyDescent="0.2">
      <c r="M4568" s="9"/>
    </row>
    <row r="4569" spans="13:13" hidden="1" x14ac:dyDescent="0.2">
      <c r="M4569" s="9"/>
    </row>
    <row r="4570" spans="13:13" hidden="1" x14ac:dyDescent="0.2">
      <c r="M4570" s="9"/>
    </row>
    <row r="4571" spans="13:13" hidden="1" x14ac:dyDescent="0.2">
      <c r="M4571" s="9"/>
    </row>
    <row r="4572" spans="13:13" hidden="1" x14ac:dyDescent="0.2">
      <c r="M4572" s="9"/>
    </row>
    <row r="4573" spans="13:13" hidden="1" x14ac:dyDescent="0.2">
      <c r="M4573" s="9"/>
    </row>
    <row r="4574" spans="13:13" hidden="1" x14ac:dyDescent="0.2">
      <c r="M4574" s="9"/>
    </row>
    <row r="4575" spans="13:13" hidden="1" x14ac:dyDescent="0.2">
      <c r="M4575" s="9"/>
    </row>
    <row r="4576" spans="13:13" hidden="1" x14ac:dyDescent="0.2">
      <c r="M4576" s="9"/>
    </row>
    <row r="4577" spans="13:13" hidden="1" x14ac:dyDescent="0.2">
      <c r="M4577" s="9"/>
    </row>
    <row r="4578" spans="13:13" hidden="1" x14ac:dyDescent="0.2">
      <c r="M4578" s="9"/>
    </row>
    <row r="4579" spans="13:13" hidden="1" x14ac:dyDescent="0.2">
      <c r="M4579" s="9"/>
    </row>
    <row r="4580" spans="13:13" hidden="1" x14ac:dyDescent="0.2">
      <c r="M4580" s="9"/>
    </row>
    <row r="4581" spans="13:13" hidden="1" x14ac:dyDescent="0.2">
      <c r="M4581" s="9"/>
    </row>
    <row r="4582" spans="13:13" hidden="1" x14ac:dyDescent="0.2">
      <c r="M4582" s="9"/>
    </row>
    <row r="4583" spans="13:13" hidden="1" x14ac:dyDescent="0.2">
      <c r="M4583" s="9"/>
    </row>
    <row r="4584" spans="13:13" hidden="1" x14ac:dyDescent="0.2">
      <c r="M4584" s="9"/>
    </row>
    <row r="4585" spans="13:13" hidden="1" x14ac:dyDescent="0.2">
      <c r="M4585" s="9"/>
    </row>
    <row r="4586" spans="13:13" hidden="1" x14ac:dyDescent="0.2">
      <c r="M4586" s="9"/>
    </row>
    <row r="4587" spans="13:13" hidden="1" x14ac:dyDescent="0.2">
      <c r="M4587" s="9"/>
    </row>
    <row r="4588" spans="13:13" hidden="1" x14ac:dyDescent="0.2">
      <c r="M4588" s="9"/>
    </row>
    <row r="4589" spans="13:13" hidden="1" x14ac:dyDescent="0.2">
      <c r="M4589" s="9"/>
    </row>
    <row r="4590" spans="13:13" hidden="1" x14ac:dyDescent="0.2">
      <c r="M4590" s="9"/>
    </row>
    <row r="4591" spans="13:13" hidden="1" x14ac:dyDescent="0.2">
      <c r="M4591" s="9"/>
    </row>
    <row r="4592" spans="13:13" hidden="1" x14ac:dyDescent="0.2">
      <c r="M4592" s="9"/>
    </row>
    <row r="4593" spans="13:13" hidden="1" x14ac:dyDescent="0.2">
      <c r="M4593" s="9"/>
    </row>
    <row r="4594" spans="13:13" hidden="1" x14ac:dyDescent="0.2">
      <c r="M4594" s="9"/>
    </row>
    <row r="4595" spans="13:13" hidden="1" x14ac:dyDescent="0.2">
      <c r="M4595" s="9"/>
    </row>
    <row r="4596" spans="13:13" hidden="1" x14ac:dyDescent="0.2">
      <c r="M4596" s="9"/>
    </row>
    <row r="4597" spans="13:13" hidden="1" x14ac:dyDescent="0.2">
      <c r="M4597" s="9"/>
    </row>
    <row r="4598" spans="13:13" hidden="1" x14ac:dyDescent="0.2">
      <c r="M4598" s="9"/>
    </row>
    <row r="4599" spans="13:13" hidden="1" x14ac:dyDescent="0.2">
      <c r="M4599" s="9"/>
    </row>
    <row r="4600" spans="13:13" hidden="1" x14ac:dyDescent="0.2">
      <c r="M4600" s="9"/>
    </row>
    <row r="4601" spans="13:13" hidden="1" x14ac:dyDescent="0.2">
      <c r="M4601" s="9"/>
    </row>
    <row r="4602" spans="13:13" hidden="1" x14ac:dyDescent="0.2">
      <c r="M4602" s="9"/>
    </row>
    <row r="4603" spans="13:13" hidden="1" x14ac:dyDescent="0.2">
      <c r="M4603" s="9"/>
    </row>
    <row r="4604" spans="13:13" hidden="1" x14ac:dyDescent="0.2">
      <c r="M4604" s="9"/>
    </row>
    <row r="4605" spans="13:13" hidden="1" x14ac:dyDescent="0.2">
      <c r="M4605" s="9"/>
    </row>
    <row r="4606" spans="13:13" hidden="1" x14ac:dyDescent="0.2">
      <c r="M4606" s="9"/>
    </row>
    <row r="4607" spans="13:13" hidden="1" x14ac:dyDescent="0.2">
      <c r="M4607" s="9"/>
    </row>
    <row r="4608" spans="13:13" hidden="1" x14ac:dyDescent="0.2">
      <c r="M4608" s="9"/>
    </row>
    <row r="4609" spans="13:13" hidden="1" x14ac:dyDescent="0.2">
      <c r="M4609" s="9"/>
    </row>
    <row r="4610" spans="13:13" hidden="1" x14ac:dyDescent="0.2">
      <c r="M4610" s="9"/>
    </row>
    <row r="4611" spans="13:13" hidden="1" x14ac:dyDescent="0.2">
      <c r="M4611" s="9"/>
    </row>
    <row r="4612" spans="13:13" hidden="1" x14ac:dyDescent="0.2">
      <c r="M4612" s="9"/>
    </row>
    <row r="4613" spans="13:13" hidden="1" x14ac:dyDescent="0.2">
      <c r="M4613" s="9"/>
    </row>
    <row r="4614" spans="13:13" hidden="1" x14ac:dyDescent="0.2">
      <c r="M4614" s="9"/>
    </row>
    <row r="4615" spans="13:13" hidden="1" x14ac:dyDescent="0.2">
      <c r="M4615" s="9"/>
    </row>
    <row r="4616" spans="13:13" hidden="1" x14ac:dyDescent="0.2">
      <c r="M4616" s="9"/>
    </row>
    <row r="4617" spans="13:13" hidden="1" x14ac:dyDescent="0.2">
      <c r="M4617" s="9"/>
    </row>
    <row r="4618" spans="13:13" hidden="1" x14ac:dyDescent="0.2">
      <c r="M4618" s="9"/>
    </row>
    <row r="4619" spans="13:13" hidden="1" x14ac:dyDescent="0.2">
      <c r="M4619" s="9"/>
    </row>
    <row r="4620" spans="13:13" hidden="1" x14ac:dyDescent="0.2">
      <c r="M4620" s="9"/>
    </row>
    <row r="4621" spans="13:13" hidden="1" x14ac:dyDescent="0.2">
      <c r="M4621" s="9"/>
    </row>
    <row r="4622" spans="13:13" hidden="1" x14ac:dyDescent="0.2">
      <c r="M4622" s="9"/>
    </row>
    <row r="4623" spans="13:13" hidden="1" x14ac:dyDescent="0.2">
      <c r="M4623" s="9"/>
    </row>
    <row r="4624" spans="13:13" hidden="1" x14ac:dyDescent="0.2">
      <c r="M4624" s="9"/>
    </row>
    <row r="4625" spans="13:13" hidden="1" x14ac:dyDescent="0.2">
      <c r="M4625" s="9"/>
    </row>
    <row r="4626" spans="13:13" hidden="1" x14ac:dyDescent="0.2">
      <c r="M4626" s="9"/>
    </row>
    <row r="4627" spans="13:13" hidden="1" x14ac:dyDescent="0.2">
      <c r="M4627" s="9"/>
    </row>
    <row r="4628" spans="13:13" hidden="1" x14ac:dyDescent="0.2">
      <c r="M4628" s="9"/>
    </row>
    <row r="4629" spans="13:13" hidden="1" x14ac:dyDescent="0.2">
      <c r="M4629" s="9"/>
    </row>
    <row r="4630" spans="13:13" hidden="1" x14ac:dyDescent="0.2">
      <c r="M4630" s="9"/>
    </row>
    <row r="4631" spans="13:13" hidden="1" x14ac:dyDescent="0.2">
      <c r="M4631" s="9"/>
    </row>
    <row r="4632" spans="13:13" hidden="1" x14ac:dyDescent="0.2">
      <c r="M4632" s="9"/>
    </row>
    <row r="4633" spans="13:13" hidden="1" x14ac:dyDescent="0.2">
      <c r="M4633" s="9"/>
    </row>
    <row r="4634" spans="13:13" hidden="1" x14ac:dyDescent="0.2">
      <c r="M4634" s="9"/>
    </row>
    <row r="4635" spans="13:13" hidden="1" x14ac:dyDescent="0.2">
      <c r="M4635" s="9"/>
    </row>
    <row r="4636" spans="13:13" hidden="1" x14ac:dyDescent="0.2">
      <c r="M4636" s="9"/>
    </row>
    <row r="4637" spans="13:13" hidden="1" x14ac:dyDescent="0.2">
      <c r="M4637" s="9"/>
    </row>
    <row r="4638" spans="13:13" hidden="1" x14ac:dyDescent="0.2">
      <c r="M4638" s="9"/>
    </row>
    <row r="4639" spans="13:13" hidden="1" x14ac:dyDescent="0.2">
      <c r="M4639" s="9"/>
    </row>
    <row r="4640" spans="13:13" hidden="1" x14ac:dyDescent="0.2">
      <c r="M4640" s="9"/>
    </row>
    <row r="4641" spans="13:13" hidden="1" x14ac:dyDescent="0.2">
      <c r="M4641" s="9"/>
    </row>
    <row r="4642" spans="13:13" hidden="1" x14ac:dyDescent="0.2">
      <c r="M4642" s="9"/>
    </row>
    <row r="4643" spans="13:13" hidden="1" x14ac:dyDescent="0.2">
      <c r="M4643" s="9"/>
    </row>
    <row r="4644" spans="13:13" hidden="1" x14ac:dyDescent="0.2">
      <c r="M4644" s="9"/>
    </row>
    <row r="4645" spans="13:13" hidden="1" x14ac:dyDescent="0.2">
      <c r="M4645" s="9"/>
    </row>
    <row r="4646" spans="13:13" hidden="1" x14ac:dyDescent="0.2">
      <c r="M4646" s="9"/>
    </row>
    <row r="4647" spans="13:13" hidden="1" x14ac:dyDescent="0.2">
      <c r="M4647" s="9"/>
    </row>
    <row r="4648" spans="13:13" hidden="1" x14ac:dyDescent="0.2">
      <c r="M4648" s="9"/>
    </row>
    <row r="4649" spans="13:13" hidden="1" x14ac:dyDescent="0.2">
      <c r="M4649" s="9"/>
    </row>
    <row r="4650" spans="13:13" hidden="1" x14ac:dyDescent="0.2">
      <c r="M4650" s="9"/>
    </row>
    <row r="4651" spans="13:13" hidden="1" x14ac:dyDescent="0.2">
      <c r="M4651" s="9"/>
    </row>
    <row r="4652" spans="13:13" hidden="1" x14ac:dyDescent="0.2">
      <c r="M4652" s="9"/>
    </row>
    <row r="4653" spans="13:13" hidden="1" x14ac:dyDescent="0.2">
      <c r="M4653" s="9"/>
    </row>
    <row r="4654" spans="13:13" hidden="1" x14ac:dyDescent="0.2">
      <c r="M4654" s="9"/>
    </row>
    <row r="4655" spans="13:13" hidden="1" x14ac:dyDescent="0.2">
      <c r="M4655" s="9"/>
    </row>
    <row r="4656" spans="13:13" hidden="1" x14ac:dyDescent="0.2">
      <c r="M4656" s="9"/>
    </row>
    <row r="4657" spans="13:13" hidden="1" x14ac:dyDescent="0.2">
      <c r="M4657" s="9"/>
    </row>
    <row r="4658" spans="13:13" hidden="1" x14ac:dyDescent="0.2">
      <c r="M4658" s="9"/>
    </row>
    <row r="4659" spans="13:13" hidden="1" x14ac:dyDescent="0.2">
      <c r="M4659" s="9"/>
    </row>
    <row r="4660" spans="13:13" hidden="1" x14ac:dyDescent="0.2">
      <c r="M4660" s="9"/>
    </row>
    <row r="4661" spans="13:13" hidden="1" x14ac:dyDescent="0.2">
      <c r="M4661" s="9"/>
    </row>
    <row r="4662" spans="13:13" hidden="1" x14ac:dyDescent="0.2">
      <c r="M4662" s="9"/>
    </row>
    <row r="4663" spans="13:13" hidden="1" x14ac:dyDescent="0.2">
      <c r="M4663" s="9"/>
    </row>
    <row r="4664" spans="13:13" hidden="1" x14ac:dyDescent="0.2">
      <c r="M4664" s="9"/>
    </row>
    <row r="4665" spans="13:13" hidden="1" x14ac:dyDescent="0.2">
      <c r="M4665" s="9"/>
    </row>
    <row r="4666" spans="13:13" hidden="1" x14ac:dyDescent="0.2">
      <c r="M4666" s="9"/>
    </row>
    <row r="4667" spans="13:13" hidden="1" x14ac:dyDescent="0.2">
      <c r="M4667" s="9"/>
    </row>
    <row r="4668" spans="13:13" hidden="1" x14ac:dyDescent="0.2">
      <c r="M4668" s="9"/>
    </row>
    <row r="4669" spans="13:13" hidden="1" x14ac:dyDescent="0.2">
      <c r="M4669" s="9"/>
    </row>
    <row r="4670" spans="13:13" hidden="1" x14ac:dyDescent="0.2">
      <c r="M4670" s="9"/>
    </row>
    <row r="4671" spans="13:13" hidden="1" x14ac:dyDescent="0.2">
      <c r="M4671" s="9"/>
    </row>
    <row r="4672" spans="13:13" hidden="1" x14ac:dyDescent="0.2">
      <c r="M4672" s="9"/>
    </row>
    <row r="4673" spans="13:13" hidden="1" x14ac:dyDescent="0.2">
      <c r="M4673" s="9"/>
    </row>
    <row r="4674" spans="13:13" hidden="1" x14ac:dyDescent="0.2">
      <c r="M4674" s="9"/>
    </row>
    <row r="4675" spans="13:13" hidden="1" x14ac:dyDescent="0.2">
      <c r="M4675" s="9"/>
    </row>
    <row r="4676" spans="13:13" hidden="1" x14ac:dyDescent="0.2">
      <c r="M4676" s="9"/>
    </row>
    <row r="4677" spans="13:13" hidden="1" x14ac:dyDescent="0.2">
      <c r="M4677" s="9"/>
    </row>
    <row r="4678" spans="13:13" hidden="1" x14ac:dyDescent="0.2">
      <c r="M4678" s="9"/>
    </row>
    <row r="4679" spans="13:13" hidden="1" x14ac:dyDescent="0.2">
      <c r="M4679" s="9"/>
    </row>
    <row r="4680" spans="13:13" hidden="1" x14ac:dyDescent="0.2">
      <c r="M4680" s="9"/>
    </row>
    <row r="4681" spans="13:13" hidden="1" x14ac:dyDescent="0.2">
      <c r="M4681" s="9"/>
    </row>
    <row r="4682" spans="13:13" hidden="1" x14ac:dyDescent="0.2">
      <c r="M4682" s="9"/>
    </row>
    <row r="4683" spans="13:13" hidden="1" x14ac:dyDescent="0.2">
      <c r="M4683" s="9"/>
    </row>
    <row r="4684" spans="13:13" hidden="1" x14ac:dyDescent="0.2">
      <c r="M4684" s="9"/>
    </row>
    <row r="4685" spans="13:13" hidden="1" x14ac:dyDescent="0.2">
      <c r="M4685" s="9"/>
    </row>
    <row r="4686" spans="13:13" hidden="1" x14ac:dyDescent="0.2">
      <c r="M4686" s="9"/>
    </row>
    <row r="4687" spans="13:13" hidden="1" x14ac:dyDescent="0.2">
      <c r="M4687" s="9"/>
    </row>
    <row r="4688" spans="13:13" hidden="1" x14ac:dyDescent="0.2">
      <c r="M4688" s="9"/>
    </row>
    <row r="4689" spans="13:13" hidden="1" x14ac:dyDescent="0.2">
      <c r="M4689" s="9"/>
    </row>
    <row r="4690" spans="13:13" hidden="1" x14ac:dyDescent="0.2">
      <c r="M4690" s="9"/>
    </row>
    <row r="4691" spans="13:13" hidden="1" x14ac:dyDescent="0.2">
      <c r="M4691" s="9"/>
    </row>
    <row r="4692" spans="13:13" hidden="1" x14ac:dyDescent="0.2">
      <c r="M4692" s="9"/>
    </row>
    <row r="4693" spans="13:13" hidden="1" x14ac:dyDescent="0.2">
      <c r="M4693" s="9"/>
    </row>
    <row r="4694" spans="13:13" hidden="1" x14ac:dyDescent="0.2">
      <c r="M4694" s="9"/>
    </row>
    <row r="4695" spans="13:13" hidden="1" x14ac:dyDescent="0.2">
      <c r="M4695" s="9"/>
    </row>
    <row r="4696" spans="13:13" hidden="1" x14ac:dyDescent="0.2">
      <c r="M4696" s="9"/>
    </row>
    <row r="4697" spans="13:13" hidden="1" x14ac:dyDescent="0.2">
      <c r="M4697" s="9"/>
    </row>
    <row r="4698" spans="13:13" hidden="1" x14ac:dyDescent="0.2">
      <c r="M4698" s="9"/>
    </row>
    <row r="4699" spans="13:13" hidden="1" x14ac:dyDescent="0.2">
      <c r="M4699" s="9"/>
    </row>
    <row r="4700" spans="13:13" hidden="1" x14ac:dyDescent="0.2">
      <c r="M4700" s="9"/>
    </row>
    <row r="4701" spans="13:13" hidden="1" x14ac:dyDescent="0.2">
      <c r="M4701" s="9"/>
    </row>
    <row r="4702" spans="13:13" hidden="1" x14ac:dyDescent="0.2">
      <c r="M4702" s="9"/>
    </row>
    <row r="4703" spans="13:13" hidden="1" x14ac:dyDescent="0.2">
      <c r="M4703" s="9"/>
    </row>
    <row r="4704" spans="13:13" hidden="1" x14ac:dyDescent="0.2">
      <c r="M4704" s="9"/>
    </row>
    <row r="4705" spans="13:13" hidden="1" x14ac:dyDescent="0.2">
      <c r="M4705" s="9"/>
    </row>
    <row r="4706" spans="13:13" hidden="1" x14ac:dyDescent="0.2">
      <c r="M4706" s="9"/>
    </row>
    <row r="4707" spans="13:13" hidden="1" x14ac:dyDescent="0.2">
      <c r="M4707" s="9"/>
    </row>
    <row r="4708" spans="13:13" hidden="1" x14ac:dyDescent="0.2">
      <c r="M4708" s="9"/>
    </row>
    <row r="4709" spans="13:13" hidden="1" x14ac:dyDescent="0.2">
      <c r="M4709" s="9"/>
    </row>
    <row r="4710" spans="13:13" hidden="1" x14ac:dyDescent="0.2">
      <c r="M4710" s="9"/>
    </row>
    <row r="4711" spans="13:13" hidden="1" x14ac:dyDescent="0.2">
      <c r="M4711" s="9"/>
    </row>
    <row r="4712" spans="13:13" hidden="1" x14ac:dyDescent="0.2">
      <c r="M4712" s="9"/>
    </row>
    <row r="4713" spans="13:13" hidden="1" x14ac:dyDescent="0.2">
      <c r="M4713" s="9"/>
    </row>
    <row r="4714" spans="13:13" hidden="1" x14ac:dyDescent="0.2">
      <c r="M4714" s="9"/>
    </row>
    <row r="4715" spans="13:13" hidden="1" x14ac:dyDescent="0.2">
      <c r="M4715" s="9"/>
    </row>
    <row r="4716" spans="13:13" hidden="1" x14ac:dyDescent="0.2">
      <c r="M4716" s="9"/>
    </row>
    <row r="4717" spans="13:13" hidden="1" x14ac:dyDescent="0.2">
      <c r="M4717" s="9"/>
    </row>
    <row r="4718" spans="13:13" hidden="1" x14ac:dyDescent="0.2">
      <c r="M4718" s="9"/>
    </row>
    <row r="4719" spans="13:13" hidden="1" x14ac:dyDescent="0.2">
      <c r="M4719" s="9"/>
    </row>
    <row r="4720" spans="13:13" hidden="1" x14ac:dyDescent="0.2">
      <c r="M4720" s="9"/>
    </row>
    <row r="4721" spans="13:13" hidden="1" x14ac:dyDescent="0.2">
      <c r="M4721" s="9"/>
    </row>
    <row r="4722" spans="13:13" hidden="1" x14ac:dyDescent="0.2">
      <c r="M4722" s="9"/>
    </row>
    <row r="4723" spans="13:13" hidden="1" x14ac:dyDescent="0.2">
      <c r="M4723" s="9"/>
    </row>
    <row r="4724" spans="13:13" hidden="1" x14ac:dyDescent="0.2">
      <c r="M4724" s="9"/>
    </row>
    <row r="4725" spans="13:13" hidden="1" x14ac:dyDescent="0.2">
      <c r="M4725" s="9"/>
    </row>
    <row r="4726" spans="13:13" hidden="1" x14ac:dyDescent="0.2">
      <c r="M4726" s="9"/>
    </row>
    <row r="4727" spans="13:13" hidden="1" x14ac:dyDescent="0.2">
      <c r="M4727" s="9"/>
    </row>
    <row r="4728" spans="13:13" hidden="1" x14ac:dyDescent="0.2">
      <c r="M4728" s="9"/>
    </row>
    <row r="4729" spans="13:13" hidden="1" x14ac:dyDescent="0.2">
      <c r="M4729" s="9"/>
    </row>
    <row r="4730" spans="13:13" hidden="1" x14ac:dyDescent="0.2">
      <c r="M4730" s="9"/>
    </row>
    <row r="4731" spans="13:13" hidden="1" x14ac:dyDescent="0.2">
      <c r="M4731" s="9"/>
    </row>
    <row r="4732" spans="13:13" hidden="1" x14ac:dyDescent="0.2">
      <c r="M4732" s="9"/>
    </row>
    <row r="4733" spans="13:13" hidden="1" x14ac:dyDescent="0.2">
      <c r="M4733" s="9"/>
    </row>
    <row r="4734" spans="13:13" hidden="1" x14ac:dyDescent="0.2">
      <c r="M4734" s="9"/>
    </row>
    <row r="4735" spans="13:13" hidden="1" x14ac:dyDescent="0.2">
      <c r="M4735" s="9"/>
    </row>
    <row r="4736" spans="13:13" hidden="1" x14ac:dyDescent="0.2">
      <c r="M4736" s="9"/>
    </row>
    <row r="4737" spans="13:13" hidden="1" x14ac:dyDescent="0.2">
      <c r="M4737" s="9"/>
    </row>
    <row r="4738" spans="13:13" hidden="1" x14ac:dyDescent="0.2">
      <c r="M4738" s="9"/>
    </row>
    <row r="4739" spans="13:13" hidden="1" x14ac:dyDescent="0.2">
      <c r="M4739" s="9"/>
    </row>
    <row r="4740" spans="13:13" hidden="1" x14ac:dyDescent="0.2">
      <c r="M4740" s="9"/>
    </row>
    <row r="4741" spans="13:13" hidden="1" x14ac:dyDescent="0.2">
      <c r="M4741" s="9"/>
    </row>
    <row r="4742" spans="13:13" hidden="1" x14ac:dyDescent="0.2">
      <c r="M4742" s="9"/>
    </row>
    <row r="4743" spans="13:13" hidden="1" x14ac:dyDescent="0.2">
      <c r="M4743" s="9"/>
    </row>
    <row r="4744" spans="13:13" hidden="1" x14ac:dyDescent="0.2">
      <c r="M4744" s="9"/>
    </row>
    <row r="4745" spans="13:13" hidden="1" x14ac:dyDescent="0.2">
      <c r="M4745" s="9"/>
    </row>
    <row r="4746" spans="13:13" hidden="1" x14ac:dyDescent="0.2">
      <c r="M4746" s="9"/>
    </row>
    <row r="4747" spans="13:13" hidden="1" x14ac:dyDescent="0.2">
      <c r="M4747" s="9"/>
    </row>
    <row r="4748" spans="13:13" hidden="1" x14ac:dyDescent="0.2">
      <c r="M4748" s="9"/>
    </row>
    <row r="4749" spans="13:13" hidden="1" x14ac:dyDescent="0.2">
      <c r="M4749" s="9"/>
    </row>
    <row r="4750" spans="13:13" hidden="1" x14ac:dyDescent="0.2">
      <c r="M4750" s="9"/>
    </row>
    <row r="4751" spans="13:13" hidden="1" x14ac:dyDescent="0.2">
      <c r="M4751" s="9"/>
    </row>
    <row r="4752" spans="13:13" hidden="1" x14ac:dyDescent="0.2">
      <c r="M4752" s="9"/>
    </row>
    <row r="4753" spans="13:13" hidden="1" x14ac:dyDescent="0.2">
      <c r="M4753" s="9"/>
    </row>
    <row r="4754" spans="13:13" hidden="1" x14ac:dyDescent="0.2">
      <c r="M4754" s="9"/>
    </row>
    <row r="4755" spans="13:13" hidden="1" x14ac:dyDescent="0.2">
      <c r="M4755" s="9"/>
    </row>
    <row r="4756" spans="13:13" hidden="1" x14ac:dyDescent="0.2">
      <c r="M4756" s="9"/>
    </row>
    <row r="4757" spans="13:13" hidden="1" x14ac:dyDescent="0.2">
      <c r="M4757" s="9"/>
    </row>
    <row r="4758" spans="13:13" hidden="1" x14ac:dyDescent="0.2">
      <c r="M4758" s="9"/>
    </row>
    <row r="4759" spans="13:13" hidden="1" x14ac:dyDescent="0.2">
      <c r="M4759" s="9"/>
    </row>
    <row r="4760" spans="13:13" hidden="1" x14ac:dyDescent="0.2">
      <c r="M4760" s="9"/>
    </row>
    <row r="4761" spans="13:13" hidden="1" x14ac:dyDescent="0.2">
      <c r="M4761" s="9"/>
    </row>
    <row r="4762" spans="13:13" hidden="1" x14ac:dyDescent="0.2">
      <c r="M4762" s="9"/>
    </row>
    <row r="4763" spans="13:13" hidden="1" x14ac:dyDescent="0.2">
      <c r="M4763" s="9"/>
    </row>
    <row r="4764" spans="13:13" hidden="1" x14ac:dyDescent="0.2">
      <c r="M4764" s="9"/>
    </row>
    <row r="4765" spans="13:13" hidden="1" x14ac:dyDescent="0.2">
      <c r="M4765" s="9"/>
    </row>
    <row r="4766" spans="13:13" hidden="1" x14ac:dyDescent="0.2">
      <c r="M4766" s="9"/>
    </row>
    <row r="4767" spans="13:13" hidden="1" x14ac:dyDescent="0.2">
      <c r="M4767" s="9"/>
    </row>
    <row r="4768" spans="13:13" hidden="1" x14ac:dyDescent="0.2">
      <c r="M4768" s="9"/>
    </row>
    <row r="4769" spans="13:13" hidden="1" x14ac:dyDescent="0.2">
      <c r="M4769" s="9"/>
    </row>
    <row r="4770" spans="13:13" hidden="1" x14ac:dyDescent="0.2">
      <c r="M4770" s="9"/>
    </row>
    <row r="4771" spans="13:13" hidden="1" x14ac:dyDescent="0.2">
      <c r="M4771" s="9"/>
    </row>
    <row r="4772" spans="13:13" hidden="1" x14ac:dyDescent="0.2">
      <c r="M4772" s="9"/>
    </row>
    <row r="4773" spans="13:13" hidden="1" x14ac:dyDescent="0.2">
      <c r="M4773" s="9"/>
    </row>
    <row r="4774" spans="13:13" hidden="1" x14ac:dyDescent="0.2">
      <c r="M4774" s="9"/>
    </row>
    <row r="4775" spans="13:13" hidden="1" x14ac:dyDescent="0.2">
      <c r="M4775" s="9"/>
    </row>
    <row r="4776" spans="13:13" hidden="1" x14ac:dyDescent="0.2">
      <c r="M4776" s="9"/>
    </row>
    <row r="4777" spans="13:13" hidden="1" x14ac:dyDescent="0.2">
      <c r="M4777" s="9"/>
    </row>
    <row r="4778" spans="13:13" hidden="1" x14ac:dyDescent="0.2">
      <c r="M4778" s="9"/>
    </row>
    <row r="4779" spans="13:13" hidden="1" x14ac:dyDescent="0.2">
      <c r="M4779" s="9"/>
    </row>
    <row r="4780" spans="13:13" hidden="1" x14ac:dyDescent="0.2">
      <c r="M4780" s="9"/>
    </row>
    <row r="4781" spans="13:13" hidden="1" x14ac:dyDescent="0.2">
      <c r="M4781" s="9"/>
    </row>
    <row r="4782" spans="13:13" hidden="1" x14ac:dyDescent="0.2">
      <c r="M4782" s="9"/>
    </row>
    <row r="4783" spans="13:13" hidden="1" x14ac:dyDescent="0.2">
      <c r="M4783" s="9"/>
    </row>
    <row r="4784" spans="13:13" hidden="1" x14ac:dyDescent="0.2">
      <c r="M4784" s="9"/>
    </row>
    <row r="4785" spans="13:13" hidden="1" x14ac:dyDescent="0.2">
      <c r="M4785" s="9"/>
    </row>
    <row r="4786" spans="13:13" hidden="1" x14ac:dyDescent="0.2">
      <c r="M4786" s="9"/>
    </row>
    <row r="4787" spans="13:13" hidden="1" x14ac:dyDescent="0.2">
      <c r="M4787" s="9"/>
    </row>
    <row r="4788" spans="13:13" hidden="1" x14ac:dyDescent="0.2">
      <c r="M4788" s="9"/>
    </row>
    <row r="4789" spans="13:13" hidden="1" x14ac:dyDescent="0.2">
      <c r="M4789" s="9"/>
    </row>
    <row r="4790" spans="13:13" hidden="1" x14ac:dyDescent="0.2">
      <c r="M4790" s="9"/>
    </row>
    <row r="4791" spans="13:13" hidden="1" x14ac:dyDescent="0.2">
      <c r="M4791" s="9"/>
    </row>
    <row r="4792" spans="13:13" hidden="1" x14ac:dyDescent="0.2">
      <c r="M4792" s="9"/>
    </row>
    <row r="4793" spans="13:13" hidden="1" x14ac:dyDescent="0.2">
      <c r="M4793" s="9"/>
    </row>
    <row r="4794" spans="13:13" hidden="1" x14ac:dyDescent="0.2">
      <c r="M4794" s="9"/>
    </row>
    <row r="4795" spans="13:13" hidden="1" x14ac:dyDescent="0.2">
      <c r="M4795" s="9"/>
    </row>
    <row r="4796" spans="13:13" hidden="1" x14ac:dyDescent="0.2">
      <c r="M4796" s="9"/>
    </row>
    <row r="4797" spans="13:13" hidden="1" x14ac:dyDescent="0.2">
      <c r="M4797" s="9"/>
    </row>
    <row r="4798" spans="13:13" hidden="1" x14ac:dyDescent="0.2">
      <c r="M4798" s="9"/>
    </row>
    <row r="4799" spans="13:13" hidden="1" x14ac:dyDescent="0.2">
      <c r="M4799" s="9"/>
    </row>
    <row r="4800" spans="13:13" hidden="1" x14ac:dyDescent="0.2">
      <c r="M4800" s="9"/>
    </row>
    <row r="4801" spans="13:13" hidden="1" x14ac:dyDescent="0.2">
      <c r="M4801" s="9"/>
    </row>
    <row r="4802" spans="13:13" hidden="1" x14ac:dyDescent="0.2">
      <c r="M4802" s="9"/>
    </row>
    <row r="4803" spans="13:13" hidden="1" x14ac:dyDescent="0.2">
      <c r="M4803" s="9"/>
    </row>
    <row r="4804" spans="13:13" hidden="1" x14ac:dyDescent="0.2">
      <c r="M4804" s="9"/>
    </row>
    <row r="4805" spans="13:13" hidden="1" x14ac:dyDescent="0.2">
      <c r="M4805" s="9"/>
    </row>
    <row r="4806" spans="13:13" hidden="1" x14ac:dyDescent="0.2">
      <c r="M4806" s="9"/>
    </row>
    <row r="4807" spans="13:13" hidden="1" x14ac:dyDescent="0.2">
      <c r="M4807" s="9"/>
    </row>
    <row r="4808" spans="13:13" hidden="1" x14ac:dyDescent="0.2">
      <c r="M4808" s="9"/>
    </row>
    <row r="4809" spans="13:13" hidden="1" x14ac:dyDescent="0.2">
      <c r="M4809" s="9"/>
    </row>
    <row r="4810" spans="13:13" hidden="1" x14ac:dyDescent="0.2">
      <c r="M4810" s="9"/>
    </row>
    <row r="4811" spans="13:13" hidden="1" x14ac:dyDescent="0.2">
      <c r="M4811" s="9"/>
    </row>
    <row r="4812" spans="13:13" hidden="1" x14ac:dyDescent="0.2">
      <c r="M4812" s="9"/>
    </row>
    <row r="4813" spans="13:13" hidden="1" x14ac:dyDescent="0.2">
      <c r="M4813" s="9"/>
    </row>
    <row r="4814" spans="13:13" hidden="1" x14ac:dyDescent="0.2">
      <c r="M4814" s="9"/>
    </row>
    <row r="4815" spans="13:13" hidden="1" x14ac:dyDescent="0.2">
      <c r="M4815" s="9"/>
    </row>
    <row r="4816" spans="13:13" hidden="1" x14ac:dyDescent="0.2">
      <c r="M4816" s="9"/>
    </row>
    <row r="4817" spans="13:13" hidden="1" x14ac:dyDescent="0.2">
      <c r="M4817" s="9"/>
    </row>
    <row r="4818" spans="13:13" hidden="1" x14ac:dyDescent="0.2">
      <c r="M4818" s="9"/>
    </row>
    <row r="4819" spans="13:13" hidden="1" x14ac:dyDescent="0.2">
      <c r="M4819" s="9"/>
    </row>
    <row r="4820" spans="13:13" hidden="1" x14ac:dyDescent="0.2">
      <c r="M4820" s="9"/>
    </row>
    <row r="4821" spans="13:13" hidden="1" x14ac:dyDescent="0.2">
      <c r="M4821" s="9"/>
    </row>
    <row r="4822" spans="13:13" hidden="1" x14ac:dyDescent="0.2">
      <c r="M4822" s="9"/>
    </row>
    <row r="4823" spans="13:13" hidden="1" x14ac:dyDescent="0.2">
      <c r="M4823" s="9"/>
    </row>
    <row r="4824" spans="13:13" hidden="1" x14ac:dyDescent="0.2">
      <c r="M4824" s="9"/>
    </row>
    <row r="4825" spans="13:13" hidden="1" x14ac:dyDescent="0.2">
      <c r="M4825" s="9"/>
    </row>
    <row r="4826" spans="13:13" hidden="1" x14ac:dyDescent="0.2">
      <c r="M4826" s="9"/>
    </row>
    <row r="4827" spans="13:13" hidden="1" x14ac:dyDescent="0.2">
      <c r="M4827" s="9"/>
    </row>
    <row r="4828" spans="13:13" hidden="1" x14ac:dyDescent="0.2">
      <c r="M4828" s="9"/>
    </row>
    <row r="4829" spans="13:13" hidden="1" x14ac:dyDescent="0.2">
      <c r="M4829" s="9"/>
    </row>
    <row r="4830" spans="13:13" hidden="1" x14ac:dyDescent="0.2">
      <c r="M4830" s="9"/>
    </row>
    <row r="4831" spans="13:13" hidden="1" x14ac:dyDescent="0.2">
      <c r="M4831" s="9"/>
    </row>
    <row r="4832" spans="13:13" hidden="1" x14ac:dyDescent="0.2">
      <c r="M4832" s="9"/>
    </row>
    <row r="4833" spans="13:13" hidden="1" x14ac:dyDescent="0.2">
      <c r="M4833" s="9"/>
    </row>
    <row r="4834" spans="13:13" hidden="1" x14ac:dyDescent="0.2">
      <c r="M4834" s="9"/>
    </row>
    <row r="4835" spans="13:13" hidden="1" x14ac:dyDescent="0.2">
      <c r="M4835" s="9"/>
    </row>
    <row r="4836" spans="13:13" hidden="1" x14ac:dyDescent="0.2">
      <c r="M4836" s="9"/>
    </row>
    <row r="4837" spans="13:13" hidden="1" x14ac:dyDescent="0.2">
      <c r="M4837" s="9"/>
    </row>
    <row r="4838" spans="13:13" hidden="1" x14ac:dyDescent="0.2">
      <c r="M4838" s="9"/>
    </row>
    <row r="4839" spans="13:13" hidden="1" x14ac:dyDescent="0.2">
      <c r="M4839" s="9"/>
    </row>
    <row r="4840" spans="13:13" hidden="1" x14ac:dyDescent="0.2">
      <c r="M4840" s="9"/>
    </row>
    <row r="4841" spans="13:13" hidden="1" x14ac:dyDescent="0.2">
      <c r="M4841" s="9"/>
    </row>
    <row r="4842" spans="13:13" hidden="1" x14ac:dyDescent="0.2">
      <c r="M4842" s="9"/>
    </row>
    <row r="4843" spans="13:13" hidden="1" x14ac:dyDescent="0.2">
      <c r="M4843" s="9"/>
    </row>
    <row r="4844" spans="13:13" hidden="1" x14ac:dyDescent="0.2">
      <c r="M4844" s="9"/>
    </row>
    <row r="4845" spans="13:13" hidden="1" x14ac:dyDescent="0.2">
      <c r="M4845" s="9"/>
    </row>
    <row r="4846" spans="13:13" hidden="1" x14ac:dyDescent="0.2">
      <c r="M4846" s="9"/>
    </row>
    <row r="4847" spans="13:13" hidden="1" x14ac:dyDescent="0.2">
      <c r="M4847" s="9"/>
    </row>
    <row r="4848" spans="13:13" hidden="1" x14ac:dyDescent="0.2">
      <c r="M4848" s="9"/>
    </row>
    <row r="4849" spans="13:13" hidden="1" x14ac:dyDescent="0.2">
      <c r="M4849" s="9"/>
    </row>
    <row r="4850" spans="13:13" hidden="1" x14ac:dyDescent="0.2">
      <c r="M4850" s="9"/>
    </row>
    <row r="4851" spans="13:13" hidden="1" x14ac:dyDescent="0.2">
      <c r="M4851" s="9"/>
    </row>
    <row r="4852" spans="13:13" hidden="1" x14ac:dyDescent="0.2">
      <c r="M4852" s="9"/>
    </row>
    <row r="4853" spans="13:13" hidden="1" x14ac:dyDescent="0.2">
      <c r="M4853" s="9"/>
    </row>
    <row r="4854" spans="13:13" hidden="1" x14ac:dyDescent="0.2">
      <c r="M4854" s="9"/>
    </row>
    <row r="4855" spans="13:13" hidden="1" x14ac:dyDescent="0.2">
      <c r="M4855" s="9"/>
    </row>
    <row r="4856" spans="13:13" hidden="1" x14ac:dyDescent="0.2">
      <c r="M4856" s="9"/>
    </row>
    <row r="4857" spans="13:13" hidden="1" x14ac:dyDescent="0.2">
      <c r="M4857" s="9"/>
    </row>
    <row r="4858" spans="13:13" hidden="1" x14ac:dyDescent="0.2">
      <c r="M4858" s="9"/>
    </row>
    <row r="4859" spans="13:13" hidden="1" x14ac:dyDescent="0.2">
      <c r="M4859" s="9"/>
    </row>
    <row r="4860" spans="13:13" hidden="1" x14ac:dyDescent="0.2">
      <c r="M4860" s="9"/>
    </row>
    <row r="4861" spans="13:13" hidden="1" x14ac:dyDescent="0.2">
      <c r="M4861" s="9"/>
    </row>
    <row r="4862" spans="13:13" hidden="1" x14ac:dyDescent="0.2">
      <c r="M4862" s="9"/>
    </row>
    <row r="4863" spans="13:13" hidden="1" x14ac:dyDescent="0.2">
      <c r="M4863" s="9"/>
    </row>
    <row r="4864" spans="13:13" hidden="1" x14ac:dyDescent="0.2">
      <c r="M4864" s="9"/>
    </row>
    <row r="4865" spans="13:13" hidden="1" x14ac:dyDescent="0.2">
      <c r="M4865" s="9"/>
    </row>
    <row r="4866" spans="13:13" hidden="1" x14ac:dyDescent="0.2">
      <c r="M4866" s="9"/>
    </row>
    <row r="4867" spans="13:13" hidden="1" x14ac:dyDescent="0.2">
      <c r="M4867" s="9"/>
    </row>
    <row r="4868" spans="13:13" hidden="1" x14ac:dyDescent="0.2">
      <c r="M4868" s="9"/>
    </row>
    <row r="4869" spans="13:13" hidden="1" x14ac:dyDescent="0.2">
      <c r="M4869" s="9"/>
    </row>
    <row r="4870" spans="13:13" hidden="1" x14ac:dyDescent="0.2">
      <c r="M4870" s="9"/>
    </row>
    <row r="4871" spans="13:13" hidden="1" x14ac:dyDescent="0.2">
      <c r="M4871" s="9"/>
    </row>
    <row r="4872" spans="13:13" hidden="1" x14ac:dyDescent="0.2">
      <c r="M4872" s="9"/>
    </row>
    <row r="4873" spans="13:13" hidden="1" x14ac:dyDescent="0.2">
      <c r="M4873" s="9"/>
    </row>
    <row r="4874" spans="13:13" hidden="1" x14ac:dyDescent="0.2">
      <c r="M4874" s="9"/>
    </row>
    <row r="4875" spans="13:13" hidden="1" x14ac:dyDescent="0.2">
      <c r="M4875" s="9"/>
    </row>
    <row r="4876" spans="13:13" hidden="1" x14ac:dyDescent="0.2">
      <c r="M4876" s="9"/>
    </row>
    <row r="4877" spans="13:13" hidden="1" x14ac:dyDescent="0.2">
      <c r="M4877" s="9"/>
    </row>
    <row r="4878" spans="13:13" hidden="1" x14ac:dyDescent="0.2">
      <c r="M4878" s="9"/>
    </row>
    <row r="4879" spans="13:13" hidden="1" x14ac:dyDescent="0.2">
      <c r="M4879" s="9"/>
    </row>
    <row r="4880" spans="13:13" hidden="1" x14ac:dyDescent="0.2">
      <c r="M4880" s="9"/>
    </row>
    <row r="4881" spans="13:13" hidden="1" x14ac:dyDescent="0.2">
      <c r="M4881" s="9"/>
    </row>
    <row r="4882" spans="13:13" hidden="1" x14ac:dyDescent="0.2">
      <c r="M4882" s="9"/>
    </row>
    <row r="4883" spans="13:13" hidden="1" x14ac:dyDescent="0.2">
      <c r="M4883" s="9"/>
    </row>
    <row r="4884" spans="13:13" hidden="1" x14ac:dyDescent="0.2">
      <c r="M4884" s="9"/>
    </row>
    <row r="4885" spans="13:13" hidden="1" x14ac:dyDescent="0.2">
      <c r="M4885" s="9"/>
    </row>
    <row r="4886" spans="13:13" hidden="1" x14ac:dyDescent="0.2">
      <c r="M4886" s="9"/>
    </row>
    <row r="4887" spans="13:13" hidden="1" x14ac:dyDescent="0.2">
      <c r="M4887" s="9"/>
    </row>
    <row r="4888" spans="13:13" hidden="1" x14ac:dyDescent="0.2">
      <c r="M4888" s="9"/>
    </row>
    <row r="4889" spans="13:13" hidden="1" x14ac:dyDescent="0.2">
      <c r="M4889" s="9"/>
    </row>
    <row r="4890" spans="13:13" hidden="1" x14ac:dyDescent="0.2">
      <c r="M4890" s="9"/>
    </row>
    <row r="4891" spans="13:13" hidden="1" x14ac:dyDescent="0.2">
      <c r="M4891" s="9"/>
    </row>
    <row r="4892" spans="13:13" hidden="1" x14ac:dyDescent="0.2">
      <c r="M4892" s="9"/>
    </row>
    <row r="4893" spans="13:13" hidden="1" x14ac:dyDescent="0.2">
      <c r="M4893" s="9"/>
    </row>
    <row r="4894" spans="13:13" hidden="1" x14ac:dyDescent="0.2">
      <c r="M4894" s="9"/>
    </row>
    <row r="4895" spans="13:13" hidden="1" x14ac:dyDescent="0.2">
      <c r="M4895" s="9"/>
    </row>
    <row r="4896" spans="13:13" hidden="1" x14ac:dyDescent="0.2">
      <c r="M4896" s="9"/>
    </row>
    <row r="4897" spans="13:13" hidden="1" x14ac:dyDescent="0.2">
      <c r="M4897" s="9"/>
    </row>
    <row r="4898" spans="13:13" hidden="1" x14ac:dyDescent="0.2">
      <c r="M4898" s="9"/>
    </row>
    <row r="4899" spans="13:13" hidden="1" x14ac:dyDescent="0.2">
      <c r="M4899" s="9"/>
    </row>
    <row r="4900" spans="13:13" hidden="1" x14ac:dyDescent="0.2">
      <c r="M4900" s="9"/>
    </row>
    <row r="4901" spans="13:13" hidden="1" x14ac:dyDescent="0.2">
      <c r="M4901" s="9"/>
    </row>
    <row r="4902" spans="13:13" hidden="1" x14ac:dyDescent="0.2">
      <c r="M4902" s="9"/>
    </row>
    <row r="4903" spans="13:13" hidden="1" x14ac:dyDescent="0.2">
      <c r="M4903" s="9"/>
    </row>
    <row r="4904" spans="13:13" hidden="1" x14ac:dyDescent="0.2">
      <c r="M4904" s="9"/>
    </row>
    <row r="4905" spans="13:13" hidden="1" x14ac:dyDescent="0.2">
      <c r="M4905" s="9"/>
    </row>
    <row r="4906" spans="13:13" hidden="1" x14ac:dyDescent="0.2">
      <c r="M4906" s="9"/>
    </row>
    <row r="4907" spans="13:13" hidden="1" x14ac:dyDescent="0.2">
      <c r="M4907" s="9"/>
    </row>
    <row r="4908" spans="13:13" hidden="1" x14ac:dyDescent="0.2">
      <c r="M4908" s="9"/>
    </row>
    <row r="4909" spans="13:13" hidden="1" x14ac:dyDescent="0.2">
      <c r="M4909" s="9"/>
    </row>
    <row r="4910" spans="13:13" hidden="1" x14ac:dyDescent="0.2">
      <c r="M4910" s="9"/>
    </row>
    <row r="4911" spans="13:13" hidden="1" x14ac:dyDescent="0.2">
      <c r="M4911" s="9"/>
    </row>
    <row r="4912" spans="13:13" hidden="1" x14ac:dyDescent="0.2">
      <c r="M4912" s="9"/>
    </row>
    <row r="4913" spans="13:13" hidden="1" x14ac:dyDescent="0.2">
      <c r="M4913" s="9"/>
    </row>
    <row r="4914" spans="13:13" hidden="1" x14ac:dyDescent="0.2">
      <c r="M4914" s="9"/>
    </row>
    <row r="4915" spans="13:13" hidden="1" x14ac:dyDescent="0.2">
      <c r="M4915" s="9"/>
    </row>
    <row r="4916" spans="13:13" hidden="1" x14ac:dyDescent="0.2">
      <c r="M4916" s="9"/>
    </row>
    <row r="4917" spans="13:13" hidden="1" x14ac:dyDescent="0.2">
      <c r="M4917" s="9"/>
    </row>
    <row r="4918" spans="13:13" hidden="1" x14ac:dyDescent="0.2">
      <c r="M4918" s="9"/>
    </row>
    <row r="4919" spans="13:13" hidden="1" x14ac:dyDescent="0.2">
      <c r="M4919" s="9"/>
    </row>
    <row r="4920" spans="13:13" hidden="1" x14ac:dyDescent="0.2">
      <c r="M4920" s="9"/>
    </row>
    <row r="4921" spans="13:13" hidden="1" x14ac:dyDescent="0.2">
      <c r="M4921" s="9"/>
    </row>
    <row r="4922" spans="13:13" hidden="1" x14ac:dyDescent="0.2">
      <c r="M4922" s="9"/>
    </row>
    <row r="4923" spans="13:13" hidden="1" x14ac:dyDescent="0.2">
      <c r="M4923" s="9"/>
    </row>
    <row r="4924" spans="13:13" hidden="1" x14ac:dyDescent="0.2">
      <c r="M4924" s="9"/>
    </row>
    <row r="4925" spans="13:13" hidden="1" x14ac:dyDescent="0.2">
      <c r="M4925" s="9"/>
    </row>
    <row r="4926" spans="13:13" hidden="1" x14ac:dyDescent="0.2">
      <c r="M4926" s="9"/>
    </row>
    <row r="4927" spans="13:13" hidden="1" x14ac:dyDescent="0.2">
      <c r="M4927" s="9"/>
    </row>
    <row r="4928" spans="13:13" hidden="1" x14ac:dyDescent="0.2">
      <c r="M4928" s="9"/>
    </row>
    <row r="4929" spans="13:13" hidden="1" x14ac:dyDescent="0.2">
      <c r="M4929" s="9"/>
    </row>
    <row r="4930" spans="13:13" hidden="1" x14ac:dyDescent="0.2">
      <c r="M4930" s="9"/>
    </row>
    <row r="4931" spans="13:13" hidden="1" x14ac:dyDescent="0.2">
      <c r="M4931" s="9"/>
    </row>
    <row r="4932" spans="13:13" hidden="1" x14ac:dyDescent="0.2">
      <c r="M4932" s="9"/>
    </row>
    <row r="4933" spans="13:13" hidden="1" x14ac:dyDescent="0.2">
      <c r="M4933" s="9"/>
    </row>
    <row r="4934" spans="13:13" hidden="1" x14ac:dyDescent="0.2">
      <c r="M4934" s="9"/>
    </row>
    <row r="4935" spans="13:13" hidden="1" x14ac:dyDescent="0.2">
      <c r="M4935" s="9"/>
    </row>
    <row r="4936" spans="13:13" hidden="1" x14ac:dyDescent="0.2">
      <c r="M4936" s="9"/>
    </row>
    <row r="4937" spans="13:13" hidden="1" x14ac:dyDescent="0.2">
      <c r="M4937" s="9"/>
    </row>
    <row r="4938" spans="13:13" hidden="1" x14ac:dyDescent="0.2">
      <c r="M4938" s="9"/>
    </row>
    <row r="4939" spans="13:13" hidden="1" x14ac:dyDescent="0.2">
      <c r="M4939" s="9"/>
    </row>
    <row r="4940" spans="13:13" hidden="1" x14ac:dyDescent="0.2">
      <c r="M4940" s="9"/>
    </row>
    <row r="4941" spans="13:13" hidden="1" x14ac:dyDescent="0.2">
      <c r="M4941" s="9"/>
    </row>
    <row r="4942" spans="13:13" hidden="1" x14ac:dyDescent="0.2">
      <c r="M4942" s="9"/>
    </row>
    <row r="4943" spans="13:13" hidden="1" x14ac:dyDescent="0.2">
      <c r="M4943" s="9"/>
    </row>
    <row r="4944" spans="13:13" hidden="1" x14ac:dyDescent="0.2">
      <c r="M4944" s="9"/>
    </row>
    <row r="4945" spans="13:13" hidden="1" x14ac:dyDescent="0.2">
      <c r="M4945" s="9"/>
    </row>
    <row r="4946" spans="13:13" hidden="1" x14ac:dyDescent="0.2">
      <c r="M4946" s="9"/>
    </row>
    <row r="4947" spans="13:13" hidden="1" x14ac:dyDescent="0.2">
      <c r="M4947" s="9"/>
    </row>
    <row r="4948" spans="13:13" hidden="1" x14ac:dyDescent="0.2">
      <c r="M4948" s="9"/>
    </row>
    <row r="4949" spans="13:13" hidden="1" x14ac:dyDescent="0.2">
      <c r="M4949" s="9"/>
    </row>
    <row r="4950" spans="13:13" hidden="1" x14ac:dyDescent="0.2">
      <c r="M4950" s="9"/>
    </row>
    <row r="4951" spans="13:13" hidden="1" x14ac:dyDescent="0.2">
      <c r="M4951" s="9"/>
    </row>
    <row r="4952" spans="13:13" hidden="1" x14ac:dyDescent="0.2">
      <c r="M4952" s="9"/>
    </row>
    <row r="4953" spans="13:13" hidden="1" x14ac:dyDescent="0.2">
      <c r="M4953" s="9"/>
    </row>
    <row r="4954" spans="13:13" hidden="1" x14ac:dyDescent="0.2">
      <c r="M4954" s="9"/>
    </row>
    <row r="4955" spans="13:13" hidden="1" x14ac:dyDescent="0.2">
      <c r="M4955" s="9"/>
    </row>
    <row r="4956" spans="13:13" hidden="1" x14ac:dyDescent="0.2">
      <c r="M4956" s="9"/>
    </row>
    <row r="4957" spans="13:13" hidden="1" x14ac:dyDescent="0.2">
      <c r="M4957" s="9"/>
    </row>
    <row r="4958" spans="13:13" hidden="1" x14ac:dyDescent="0.2">
      <c r="M4958" s="9"/>
    </row>
    <row r="4959" spans="13:13" hidden="1" x14ac:dyDescent="0.2">
      <c r="M4959" s="9"/>
    </row>
    <row r="4960" spans="13:13" hidden="1" x14ac:dyDescent="0.2">
      <c r="M4960" s="9"/>
    </row>
    <row r="4961" spans="13:13" hidden="1" x14ac:dyDescent="0.2">
      <c r="M4961" s="9"/>
    </row>
    <row r="4962" spans="13:13" hidden="1" x14ac:dyDescent="0.2">
      <c r="M4962" s="9"/>
    </row>
    <row r="4963" spans="13:13" hidden="1" x14ac:dyDescent="0.2">
      <c r="M4963" s="9"/>
    </row>
    <row r="4964" spans="13:13" hidden="1" x14ac:dyDescent="0.2">
      <c r="M4964" s="9"/>
    </row>
    <row r="4965" spans="13:13" hidden="1" x14ac:dyDescent="0.2">
      <c r="M4965" s="9"/>
    </row>
    <row r="4966" spans="13:13" hidden="1" x14ac:dyDescent="0.2">
      <c r="M4966" s="9"/>
    </row>
    <row r="4967" spans="13:13" hidden="1" x14ac:dyDescent="0.2">
      <c r="M4967" s="9"/>
    </row>
    <row r="4968" spans="13:13" hidden="1" x14ac:dyDescent="0.2">
      <c r="M4968" s="9"/>
    </row>
    <row r="4969" spans="13:13" hidden="1" x14ac:dyDescent="0.2">
      <c r="M4969" s="9"/>
    </row>
    <row r="4970" spans="13:13" hidden="1" x14ac:dyDescent="0.2">
      <c r="M4970" s="9"/>
    </row>
    <row r="4971" spans="13:13" hidden="1" x14ac:dyDescent="0.2">
      <c r="M4971" s="9"/>
    </row>
    <row r="4972" spans="13:13" hidden="1" x14ac:dyDescent="0.2">
      <c r="M4972" s="9"/>
    </row>
    <row r="4973" spans="13:13" hidden="1" x14ac:dyDescent="0.2">
      <c r="M4973" s="9"/>
    </row>
    <row r="4974" spans="13:13" hidden="1" x14ac:dyDescent="0.2">
      <c r="M4974" s="9"/>
    </row>
    <row r="4975" spans="13:13" hidden="1" x14ac:dyDescent="0.2">
      <c r="M4975" s="9"/>
    </row>
    <row r="4976" spans="13:13" hidden="1" x14ac:dyDescent="0.2">
      <c r="M4976" s="9"/>
    </row>
    <row r="4977" spans="13:13" hidden="1" x14ac:dyDescent="0.2">
      <c r="M4977" s="9"/>
    </row>
    <row r="4978" spans="13:13" hidden="1" x14ac:dyDescent="0.2">
      <c r="M4978" s="9"/>
    </row>
    <row r="4979" spans="13:13" hidden="1" x14ac:dyDescent="0.2">
      <c r="M4979" s="9"/>
    </row>
    <row r="4980" spans="13:13" hidden="1" x14ac:dyDescent="0.2">
      <c r="M4980" s="9"/>
    </row>
    <row r="4981" spans="13:13" hidden="1" x14ac:dyDescent="0.2">
      <c r="M4981" s="9"/>
    </row>
    <row r="4982" spans="13:13" hidden="1" x14ac:dyDescent="0.2">
      <c r="M4982" s="9"/>
    </row>
    <row r="4983" spans="13:13" hidden="1" x14ac:dyDescent="0.2">
      <c r="M4983" s="9"/>
    </row>
    <row r="4984" spans="13:13" hidden="1" x14ac:dyDescent="0.2">
      <c r="M4984" s="9"/>
    </row>
    <row r="4985" spans="13:13" hidden="1" x14ac:dyDescent="0.2">
      <c r="M4985" s="9"/>
    </row>
    <row r="4986" spans="13:13" hidden="1" x14ac:dyDescent="0.2">
      <c r="M4986" s="9"/>
    </row>
    <row r="4987" spans="13:13" hidden="1" x14ac:dyDescent="0.2">
      <c r="M4987" s="9"/>
    </row>
    <row r="4988" spans="13:13" hidden="1" x14ac:dyDescent="0.2">
      <c r="M4988" s="9"/>
    </row>
    <row r="4989" spans="13:13" hidden="1" x14ac:dyDescent="0.2">
      <c r="M4989" s="9"/>
    </row>
    <row r="4990" spans="13:13" hidden="1" x14ac:dyDescent="0.2">
      <c r="M4990" s="9"/>
    </row>
    <row r="4991" spans="13:13" hidden="1" x14ac:dyDescent="0.2">
      <c r="M4991" s="9"/>
    </row>
    <row r="4992" spans="13:13" hidden="1" x14ac:dyDescent="0.2">
      <c r="M4992" s="9"/>
    </row>
    <row r="4993" spans="13:13" hidden="1" x14ac:dyDescent="0.2">
      <c r="M4993" s="9"/>
    </row>
    <row r="4994" spans="13:13" hidden="1" x14ac:dyDescent="0.2">
      <c r="M4994" s="9"/>
    </row>
    <row r="4995" spans="13:13" hidden="1" x14ac:dyDescent="0.2">
      <c r="M4995" s="9"/>
    </row>
    <row r="4996" spans="13:13" hidden="1" x14ac:dyDescent="0.2">
      <c r="M4996" s="9"/>
    </row>
    <row r="4997" spans="13:13" hidden="1" x14ac:dyDescent="0.2">
      <c r="M4997" s="9"/>
    </row>
    <row r="4998" spans="13:13" hidden="1" x14ac:dyDescent="0.2">
      <c r="M4998" s="9"/>
    </row>
    <row r="4999" spans="13:13" hidden="1" x14ac:dyDescent="0.2">
      <c r="M4999" s="9"/>
    </row>
    <row r="5000" spans="13:13" hidden="1" x14ac:dyDescent="0.2">
      <c r="M5000" s="9"/>
    </row>
    <row r="5001" spans="13:13" hidden="1" x14ac:dyDescent="0.2">
      <c r="M5001" s="9"/>
    </row>
    <row r="5002" spans="13:13" hidden="1" x14ac:dyDescent="0.2">
      <c r="M5002" s="9"/>
    </row>
    <row r="5003" spans="13:13" hidden="1" x14ac:dyDescent="0.2">
      <c r="M5003" s="9"/>
    </row>
    <row r="5004" spans="13:13" hidden="1" x14ac:dyDescent="0.2">
      <c r="M5004" s="9"/>
    </row>
    <row r="5005" spans="13:13" hidden="1" x14ac:dyDescent="0.2">
      <c r="M5005" s="9"/>
    </row>
    <row r="5006" spans="13:13" hidden="1" x14ac:dyDescent="0.2">
      <c r="M5006" s="9"/>
    </row>
    <row r="5007" spans="13:13" hidden="1" x14ac:dyDescent="0.2">
      <c r="M5007" s="9"/>
    </row>
    <row r="5008" spans="13:13" hidden="1" x14ac:dyDescent="0.2">
      <c r="M5008" s="9"/>
    </row>
    <row r="5009" spans="13:13" hidden="1" x14ac:dyDescent="0.2">
      <c r="M5009" s="9"/>
    </row>
    <row r="5010" spans="13:13" hidden="1" x14ac:dyDescent="0.2">
      <c r="M5010" s="9"/>
    </row>
    <row r="5011" spans="13:13" hidden="1" x14ac:dyDescent="0.2">
      <c r="M5011" s="9"/>
    </row>
    <row r="5012" spans="13:13" hidden="1" x14ac:dyDescent="0.2">
      <c r="M5012" s="9"/>
    </row>
    <row r="5013" spans="13:13" hidden="1" x14ac:dyDescent="0.2">
      <c r="M5013" s="9"/>
    </row>
    <row r="5014" spans="13:13" hidden="1" x14ac:dyDescent="0.2">
      <c r="M5014" s="9"/>
    </row>
    <row r="5015" spans="13:13" hidden="1" x14ac:dyDescent="0.2">
      <c r="M5015" s="9"/>
    </row>
    <row r="5016" spans="13:13" hidden="1" x14ac:dyDescent="0.2">
      <c r="M5016" s="9"/>
    </row>
    <row r="5017" spans="13:13" hidden="1" x14ac:dyDescent="0.2">
      <c r="M5017" s="9"/>
    </row>
    <row r="5018" spans="13:13" hidden="1" x14ac:dyDescent="0.2">
      <c r="M5018" s="9"/>
    </row>
    <row r="5019" spans="13:13" hidden="1" x14ac:dyDescent="0.2">
      <c r="M5019" s="9"/>
    </row>
    <row r="5020" spans="13:13" hidden="1" x14ac:dyDescent="0.2">
      <c r="M5020" s="9"/>
    </row>
    <row r="5021" spans="13:13" hidden="1" x14ac:dyDescent="0.2">
      <c r="M5021" s="9"/>
    </row>
    <row r="5022" spans="13:13" hidden="1" x14ac:dyDescent="0.2">
      <c r="M5022" s="9"/>
    </row>
    <row r="5023" spans="13:13" hidden="1" x14ac:dyDescent="0.2">
      <c r="M5023" s="9"/>
    </row>
    <row r="5024" spans="13:13" hidden="1" x14ac:dyDescent="0.2">
      <c r="M5024" s="9"/>
    </row>
    <row r="5025" spans="13:13" hidden="1" x14ac:dyDescent="0.2">
      <c r="M5025" s="9"/>
    </row>
    <row r="5026" spans="13:13" hidden="1" x14ac:dyDescent="0.2">
      <c r="M5026" s="9"/>
    </row>
    <row r="5027" spans="13:13" hidden="1" x14ac:dyDescent="0.2">
      <c r="M5027" s="9"/>
    </row>
    <row r="5028" spans="13:13" hidden="1" x14ac:dyDescent="0.2">
      <c r="M5028" s="9"/>
    </row>
    <row r="5029" spans="13:13" hidden="1" x14ac:dyDescent="0.2">
      <c r="M5029" s="9"/>
    </row>
    <row r="5030" spans="13:13" hidden="1" x14ac:dyDescent="0.2">
      <c r="M5030" s="9"/>
    </row>
    <row r="5031" spans="13:13" hidden="1" x14ac:dyDescent="0.2">
      <c r="M5031" s="9"/>
    </row>
    <row r="5032" spans="13:13" hidden="1" x14ac:dyDescent="0.2">
      <c r="M5032" s="9"/>
    </row>
    <row r="5033" spans="13:13" hidden="1" x14ac:dyDescent="0.2">
      <c r="M5033" s="9"/>
    </row>
    <row r="5034" spans="13:13" hidden="1" x14ac:dyDescent="0.2">
      <c r="M5034" s="9"/>
    </row>
    <row r="5035" spans="13:13" hidden="1" x14ac:dyDescent="0.2">
      <c r="M5035" s="9"/>
    </row>
    <row r="5036" spans="13:13" hidden="1" x14ac:dyDescent="0.2">
      <c r="M5036" s="9"/>
    </row>
    <row r="5037" spans="13:13" hidden="1" x14ac:dyDescent="0.2">
      <c r="M5037" s="9"/>
    </row>
    <row r="5038" spans="13:13" hidden="1" x14ac:dyDescent="0.2">
      <c r="M5038" s="9"/>
    </row>
    <row r="5039" spans="13:13" hidden="1" x14ac:dyDescent="0.2">
      <c r="M5039" s="9"/>
    </row>
    <row r="5040" spans="13:13" hidden="1" x14ac:dyDescent="0.2">
      <c r="M5040" s="9"/>
    </row>
    <row r="5041" spans="13:13" hidden="1" x14ac:dyDescent="0.2">
      <c r="M5041" s="9"/>
    </row>
    <row r="5042" spans="13:13" hidden="1" x14ac:dyDescent="0.2">
      <c r="M5042" s="9"/>
    </row>
    <row r="5043" spans="13:13" hidden="1" x14ac:dyDescent="0.2">
      <c r="M5043" s="9"/>
    </row>
    <row r="5044" spans="13:13" hidden="1" x14ac:dyDescent="0.2">
      <c r="M5044" s="9"/>
    </row>
    <row r="5045" spans="13:13" hidden="1" x14ac:dyDescent="0.2">
      <c r="M5045" s="9"/>
    </row>
    <row r="5046" spans="13:13" hidden="1" x14ac:dyDescent="0.2">
      <c r="M5046" s="9"/>
    </row>
    <row r="5047" spans="13:13" hidden="1" x14ac:dyDescent="0.2">
      <c r="M5047" s="9"/>
    </row>
    <row r="5048" spans="13:13" hidden="1" x14ac:dyDescent="0.2">
      <c r="M5048" s="9"/>
    </row>
    <row r="5049" spans="13:13" hidden="1" x14ac:dyDescent="0.2">
      <c r="M5049" s="9"/>
    </row>
    <row r="5050" spans="13:13" hidden="1" x14ac:dyDescent="0.2">
      <c r="M5050" s="9"/>
    </row>
    <row r="5051" spans="13:13" hidden="1" x14ac:dyDescent="0.2">
      <c r="M5051" s="9"/>
    </row>
    <row r="5052" spans="13:13" hidden="1" x14ac:dyDescent="0.2">
      <c r="M5052" s="9"/>
    </row>
    <row r="5053" spans="13:13" hidden="1" x14ac:dyDescent="0.2">
      <c r="M5053" s="9"/>
    </row>
    <row r="5054" spans="13:13" hidden="1" x14ac:dyDescent="0.2">
      <c r="M5054" s="9"/>
    </row>
    <row r="5055" spans="13:13" hidden="1" x14ac:dyDescent="0.2">
      <c r="M5055" s="9"/>
    </row>
    <row r="5056" spans="13:13" hidden="1" x14ac:dyDescent="0.2">
      <c r="M5056" s="9"/>
    </row>
    <row r="5057" spans="13:13" hidden="1" x14ac:dyDescent="0.2">
      <c r="M5057" s="9"/>
    </row>
    <row r="5058" spans="13:13" hidden="1" x14ac:dyDescent="0.2">
      <c r="M5058" s="9"/>
    </row>
    <row r="5059" spans="13:13" hidden="1" x14ac:dyDescent="0.2">
      <c r="M5059" s="9"/>
    </row>
    <row r="5060" spans="13:13" hidden="1" x14ac:dyDescent="0.2">
      <c r="M5060" s="9"/>
    </row>
    <row r="5061" spans="13:13" hidden="1" x14ac:dyDescent="0.2">
      <c r="M5061" s="9"/>
    </row>
    <row r="5062" spans="13:13" hidden="1" x14ac:dyDescent="0.2">
      <c r="M5062" s="9"/>
    </row>
    <row r="5063" spans="13:13" hidden="1" x14ac:dyDescent="0.2">
      <c r="M5063" s="9"/>
    </row>
    <row r="5064" spans="13:13" hidden="1" x14ac:dyDescent="0.2">
      <c r="M5064" s="9"/>
    </row>
    <row r="5065" spans="13:13" hidden="1" x14ac:dyDescent="0.2">
      <c r="M5065" s="9"/>
    </row>
    <row r="5066" spans="13:13" hidden="1" x14ac:dyDescent="0.2">
      <c r="M5066" s="9"/>
    </row>
    <row r="5067" spans="13:13" hidden="1" x14ac:dyDescent="0.2">
      <c r="M5067" s="9"/>
    </row>
    <row r="5068" spans="13:13" hidden="1" x14ac:dyDescent="0.2">
      <c r="M5068" s="9"/>
    </row>
    <row r="5069" spans="13:13" hidden="1" x14ac:dyDescent="0.2">
      <c r="M5069" s="9"/>
    </row>
    <row r="5070" spans="13:13" hidden="1" x14ac:dyDescent="0.2">
      <c r="M5070" s="9"/>
    </row>
    <row r="5071" spans="13:13" hidden="1" x14ac:dyDescent="0.2">
      <c r="M5071" s="9"/>
    </row>
    <row r="5072" spans="13:13" hidden="1" x14ac:dyDescent="0.2">
      <c r="M5072" s="9"/>
    </row>
    <row r="5073" spans="13:13" hidden="1" x14ac:dyDescent="0.2">
      <c r="M5073" s="9"/>
    </row>
    <row r="5074" spans="13:13" hidden="1" x14ac:dyDescent="0.2">
      <c r="M5074" s="9"/>
    </row>
    <row r="5075" spans="13:13" hidden="1" x14ac:dyDescent="0.2">
      <c r="M5075" s="9"/>
    </row>
    <row r="5076" spans="13:13" hidden="1" x14ac:dyDescent="0.2">
      <c r="M5076" s="9"/>
    </row>
    <row r="5077" spans="13:13" hidden="1" x14ac:dyDescent="0.2">
      <c r="M5077" s="9"/>
    </row>
    <row r="5078" spans="13:13" hidden="1" x14ac:dyDescent="0.2">
      <c r="M5078" s="9"/>
    </row>
    <row r="5079" spans="13:13" hidden="1" x14ac:dyDescent="0.2">
      <c r="M5079" s="9"/>
    </row>
    <row r="5080" spans="13:13" hidden="1" x14ac:dyDescent="0.2">
      <c r="M5080" s="9"/>
    </row>
    <row r="5081" spans="13:13" hidden="1" x14ac:dyDescent="0.2">
      <c r="M5081" s="9"/>
    </row>
    <row r="5082" spans="13:13" hidden="1" x14ac:dyDescent="0.2">
      <c r="M5082" s="9"/>
    </row>
    <row r="5083" spans="13:13" hidden="1" x14ac:dyDescent="0.2">
      <c r="M5083" s="9"/>
    </row>
    <row r="5084" spans="13:13" hidden="1" x14ac:dyDescent="0.2">
      <c r="M5084" s="9"/>
    </row>
    <row r="5085" spans="13:13" hidden="1" x14ac:dyDescent="0.2">
      <c r="M5085" s="9"/>
    </row>
    <row r="5086" spans="13:13" hidden="1" x14ac:dyDescent="0.2">
      <c r="M5086" s="9"/>
    </row>
    <row r="5087" spans="13:13" hidden="1" x14ac:dyDescent="0.2">
      <c r="M5087" s="9"/>
    </row>
    <row r="5088" spans="13:13" hidden="1" x14ac:dyDescent="0.2">
      <c r="M5088" s="9"/>
    </row>
    <row r="5089" spans="13:13" hidden="1" x14ac:dyDescent="0.2">
      <c r="M5089" s="9"/>
    </row>
    <row r="5090" spans="13:13" hidden="1" x14ac:dyDescent="0.2">
      <c r="M5090" s="9"/>
    </row>
    <row r="5091" spans="13:13" hidden="1" x14ac:dyDescent="0.2">
      <c r="M5091" s="9"/>
    </row>
    <row r="5092" spans="13:13" hidden="1" x14ac:dyDescent="0.2">
      <c r="M5092" s="9"/>
    </row>
    <row r="5093" spans="13:13" hidden="1" x14ac:dyDescent="0.2">
      <c r="M5093" s="9"/>
    </row>
    <row r="5094" spans="13:13" hidden="1" x14ac:dyDescent="0.2">
      <c r="M5094" s="9"/>
    </row>
    <row r="5095" spans="13:13" hidden="1" x14ac:dyDescent="0.2">
      <c r="M5095" s="9"/>
    </row>
    <row r="5096" spans="13:13" hidden="1" x14ac:dyDescent="0.2">
      <c r="M5096" s="9"/>
    </row>
    <row r="5097" spans="13:13" hidden="1" x14ac:dyDescent="0.2">
      <c r="M5097" s="9"/>
    </row>
    <row r="5098" spans="13:13" hidden="1" x14ac:dyDescent="0.2">
      <c r="M5098" s="9"/>
    </row>
    <row r="5099" spans="13:13" hidden="1" x14ac:dyDescent="0.2">
      <c r="M5099" s="9"/>
    </row>
    <row r="5100" spans="13:13" hidden="1" x14ac:dyDescent="0.2">
      <c r="M5100" s="9"/>
    </row>
    <row r="5101" spans="13:13" hidden="1" x14ac:dyDescent="0.2">
      <c r="M5101" s="9"/>
    </row>
    <row r="5102" spans="13:13" hidden="1" x14ac:dyDescent="0.2">
      <c r="M5102" s="9"/>
    </row>
    <row r="5103" spans="13:13" hidden="1" x14ac:dyDescent="0.2">
      <c r="M5103" s="9"/>
    </row>
    <row r="5104" spans="13:13" hidden="1" x14ac:dyDescent="0.2">
      <c r="M5104" s="9"/>
    </row>
    <row r="5105" spans="13:13" hidden="1" x14ac:dyDescent="0.2">
      <c r="M5105" s="9"/>
    </row>
    <row r="5106" spans="13:13" hidden="1" x14ac:dyDescent="0.2">
      <c r="M5106" s="9"/>
    </row>
    <row r="5107" spans="13:13" hidden="1" x14ac:dyDescent="0.2">
      <c r="M5107" s="9"/>
    </row>
    <row r="5108" spans="13:13" hidden="1" x14ac:dyDescent="0.2">
      <c r="M5108" s="9"/>
    </row>
    <row r="5109" spans="13:13" hidden="1" x14ac:dyDescent="0.2">
      <c r="M5109" s="9"/>
    </row>
    <row r="5110" spans="13:13" hidden="1" x14ac:dyDescent="0.2">
      <c r="M5110" s="9"/>
    </row>
    <row r="5111" spans="13:13" hidden="1" x14ac:dyDescent="0.2">
      <c r="M5111" s="9"/>
    </row>
    <row r="5112" spans="13:13" hidden="1" x14ac:dyDescent="0.2">
      <c r="M5112" s="9"/>
    </row>
    <row r="5113" spans="13:13" hidden="1" x14ac:dyDescent="0.2">
      <c r="M5113" s="9"/>
    </row>
    <row r="5114" spans="13:13" hidden="1" x14ac:dyDescent="0.2">
      <c r="M5114" s="9"/>
    </row>
    <row r="5115" spans="13:13" hidden="1" x14ac:dyDescent="0.2">
      <c r="M5115" s="9"/>
    </row>
    <row r="5116" spans="13:13" hidden="1" x14ac:dyDescent="0.2">
      <c r="M5116" s="9"/>
    </row>
    <row r="5117" spans="13:13" hidden="1" x14ac:dyDescent="0.2">
      <c r="M5117" s="9"/>
    </row>
    <row r="5118" spans="13:13" hidden="1" x14ac:dyDescent="0.2">
      <c r="M5118" s="9"/>
    </row>
    <row r="5119" spans="13:13" hidden="1" x14ac:dyDescent="0.2">
      <c r="M5119" s="9"/>
    </row>
    <row r="5120" spans="13:13" hidden="1" x14ac:dyDescent="0.2">
      <c r="M5120" s="9"/>
    </row>
    <row r="5121" spans="13:13" hidden="1" x14ac:dyDescent="0.2">
      <c r="M5121" s="9"/>
    </row>
    <row r="5122" spans="13:13" hidden="1" x14ac:dyDescent="0.2">
      <c r="M5122" s="9"/>
    </row>
    <row r="5123" spans="13:13" hidden="1" x14ac:dyDescent="0.2">
      <c r="M5123" s="9"/>
    </row>
    <row r="5124" spans="13:13" hidden="1" x14ac:dyDescent="0.2">
      <c r="M5124" s="9"/>
    </row>
    <row r="5125" spans="13:13" hidden="1" x14ac:dyDescent="0.2">
      <c r="M5125" s="9"/>
    </row>
    <row r="5126" spans="13:13" hidden="1" x14ac:dyDescent="0.2">
      <c r="M5126" s="9"/>
    </row>
    <row r="5127" spans="13:13" hidden="1" x14ac:dyDescent="0.2">
      <c r="M5127" s="9"/>
    </row>
    <row r="5128" spans="13:13" hidden="1" x14ac:dyDescent="0.2">
      <c r="M5128" s="9"/>
    </row>
    <row r="5129" spans="13:13" hidden="1" x14ac:dyDescent="0.2">
      <c r="M5129" s="9"/>
    </row>
    <row r="5130" spans="13:13" hidden="1" x14ac:dyDescent="0.2">
      <c r="M5130" s="9"/>
    </row>
    <row r="5131" spans="13:13" hidden="1" x14ac:dyDescent="0.2">
      <c r="M5131" s="9"/>
    </row>
    <row r="5132" spans="13:13" hidden="1" x14ac:dyDescent="0.2">
      <c r="M5132" s="9"/>
    </row>
    <row r="5133" spans="13:13" hidden="1" x14ac:dyDescent="0.2">
      <c r="M5133" s="9"/>
    </row>
    <row r="5134" spans="13:13" hidden="1" x14ac:dyDescent="0.2">
      <c r="M5134" s="9"/>
    </row>
    <row r="5135" spans="13:13" hidden="1" x14ac:dyDescent="0.2">
      <c r="M5135" s="9"/>
    </row>
    <row r="5136" spans="13:13" hidden="1" x14ac:dyDescent="0.2">
      <c r="M5136" s="9"/>
    </row>
    <row r="5137" spans="13:13" hidden="1" x14ac:dyDescent="0.2">
      <c r="M5137" s="9"/>
    </row>
    <row r="5138" spans="13:13" hidden="1" x14ac:dyDescent="0.2">
      <c r="M5138" s="9"/>
    </row>
    <row r="5139" spans="13:13" hidden="1" x14ac:dyDescent="0.2">
      <c r="M5139" s="9"/>
    </row>
    <row r="5140" spans="13:13" hidden="1" x14ac:dyDescent="0.2">
      <c r="M5140" s="9"/>
    </row>
    <row r="5141" spans="13:13" hidden="1" x14ac:dyDescent="0.2">
      <c r="M5141" s="9"/>
    </row>
    <row r="5142" spans="13:13" hidden="1" x14ac:dyDescent="0.2">
      <c r="M5142" s="9"/>
    </row>
    <row r="5143" spans="13:13" hidden="1" x14ac:dyDescent="0.2">
      <c r="M5143" s="9"/>
    </row>
    <row r="5144" spans="13:13" hidden="1" x14ac:dyDescent="0.2">
      <c r="M5144" s="9"/>
    </row>
    <row r="5145" spans="13:13" hidden="1" x14ac:dyDescent="0.2">
      <c r="M5145" s="9"/>
    </row>
    <row r="5146" spans="13:13" hidden="1" x14ac:dyDescent="0.2">
      <c r="M5146" s="9"/>
    </row>
    <row r="5147" spans="13:13" hidden="1" x14ac:dyDescent="0.2">
      <c r="M5147" s="9"/>
    </row>
    <row r="5148" spans="13:13" hidden="1" x14ac:dyDescent="0.2">
      <c r="M5148" s="9"/>
    </row>
    <row r="5149" spans="13:13" hidden="1" x14ac:dyDescent="0.2">
      <c r="M5149" s="9"/>
    </row>
    <row r="5150" spans="13:13" hidden="1" x14ac:dyDescent="0.2">
      <c r="M5150" s="9"/>
    </row>
    <row r="5151" spans="13:13" hidden="1" x14ac:dyDescent="0.2">
      <c r="M5151" s="9"/>
    </row>
    <row r="5152" spans="13:13" hidden="1" x14ac:dyDescent="0.2">
      <c r="M5152" s="9"/>
    </row>
    <row r="5153" spans="13:13" hidden="1" x14ac:dyDescent="0.2">
      <c r="M5153" s="9"/>
    </row>
    <row r="5154" spans="13:13" hidden="1" x14ac:dyDescent="0.2">
      <c r="M5154" s="9"/>
    </row>
    <row r="5155" spans="13:13" hidden="1" x14ac:dyDescent="0.2">
      <c r="M5155" s="9"/>
    </row>
    <row r="5156" spans="13:13" hidden="1" x14ac:dyDescent="0.2">
      <c r="M5156" s="9"/>
    </row>
    <row r="5157" spans="13:13" hidden="1" x14ac:dyDescent="0.2">
      <c r="M5157" s="9"/>
    </row>
    <row r="5158" spans="13:13" hidden="1" x14ac:dyDescent="0.2">
      <c r="M5158" s="9"/>
    </row>
    <row r="5159" spans="13:13" hidden="1" x14ac:dyDescent="0.2">
      <c r="M5159" s="9"/>
    </row>
    <row r="5160" spans="13:13" hidden="1" x14ac:dyDescent="0.2">
      <c r="M5160" s="9"/>
    </row>
    <row r="5161" spans="13:13" hidden="1" x14ac:dyDescent="0.2">
      <c r="M5161" s="9"/>
    </row>
    <row r="5162" spans="13:13" hidden="1" x14ac:dyDescent="0.2">
      <c r="M5162" s="9"/>
    </row>
    <row r="5163" spans="13:13" hidden="1" x14ac:dyDescent="0.2">
      <c r="M5163" s="9"/>
    </row>
    <row r="5164" spans="13:13" hidden="1" x14ac:dyDescent="0.2">
      <c r="M5164" s="9"/>
    </row>
    <row r="5165" spans="13:13" hidden="1" x14ac:dyDescent="0.2">
      <c r="M5165" s="9"/>
    </row>
    <row r="5166" spans="13:13" hidden="1" x14ac:dyDescent="0.2">
      <c r="M5166" s="9"/>
    </row>
    <row r="5167" spans="13:13" hidden="1" x14ac:dyDescent="0.2">
      <c r="M5167" s="9"/>
    </row>
    <row r="5168" spans="13:13" hidden="1" x14ac:dyDescent="0.2">
      <c r="M5168" s="9"/>
    </row>
    <row r="5169" spans="13:13" hidden="1" x14ac:dyDescent="0.2">
      <c r="M5169" s="9"/>
    </row>
    <row r="5170" spans="13:13" hidden="1" x14ac:dyDescent="0.2">
      <c r="M5170" s="9"/>
    </row>
    <row r="5171" spans="13:13" hidden="1" x14ac:dyDescent="0.2">
      <c r="M5171" s="9"/>
    </row>
    <row r="5172" spans="13:13" hidden="1" x14ac:dyDescent="0.2">
      <c r="M5172" s="9"/>
    </row>
    <row r="5173" spans="13:13" hidden="1" x14ac:dyDescent="0.2">
      <c r="M5173" s="9"/>
    </row>
    <row r="5174" spans="13:13" hidden="1" x14ac:dyDescent="0.2">
      <c r="M5174" s="9"/>
    </row>
    <row r="5175" spans="13:13" hidden="1" x14ac:dyDescent="0.2">
      <c r="M5175" s="9"/>
    </row>
    <row r="5176" spans="13:13" hidden="1" x14ac:dyDescent="0.2">
      <c r="M5176" s="9"/>
    </row>
    <row r="5177" spans="13:13" hidden="1" x14ac:dyDescent="0.2">
      <c r="M5177" s="9"/>
    </row>
    <row r="5178" spans="13:13" hidden="1" x14ac:dyDescent="0.2">
      <c r="M5178" s="9"/>
    </row>
    <row r="5179" spans="13:13" hidden="1" x14ac:dyDescent="0.2">
      <c r="M5179" s="9"/>
    </row>
    <row r="5180" spans="13:13" hidden="1" x14ac:dyDescent="0.2">
      <c r="M5180" s="9"/>
    </row>
    <row r="5181" spans="13:13" hidden="1" x14ac:dyDescent="0.2">
      <c r="M5181" s="9"/>
    </row>
    <row r="5182" spans="13:13" hidden="1" x14ac:dyDescent="0.2">
      <c r="M5182" s="9"/>
    </row>
    <row r="5183" spans="13:13" hidden="1" x14ac:dyDescent="0.2">
      <c r="M5183" s="9"/>
    </row>
    <row r="5184" spans="13:13" hidden="1" x14ac:dyDescent="0.2">
      <c r="M5184" s="9"/>
    </row>
    <row r="5185" spans="13:13" hidden="1" x14ac:dyDescent="0.2">
      <c r="M5185" s="9"/>
    </row>
    <row r="5186" spans="13:13" hidden="1" x14ac:dyDescent="0.2">
      <c r="M5186" s="9"/>
    </row>
    <row r="5187" spans="13:13" hidden="1" x14ac:dyDescent="0.2">
      <c r="M5187" s="9"/>
    </row>
    <row r="5188" spans="13:13" hidden="1" x14ac:dyDescent="0.2">
      <c r="M5188" s="9"/>
    </row>
    <row r="5189" spans="13:13" hidden="1" x14ac:dyDescent="0.2">
      <c r="M5189" s="9"/>
    </row>
    <row r="5190" spans="13:13" hidden="1" x14ac:dyDescent="0.2">
      <c r="M5190" s="9"/>
    </row>
    <row r="5191" spans="13:13" hidden="1" x14ac:dyDescent="0.2">
      <c r="M5191" s="9"/>
    </row>
    <row r="5192" spans="13:13" hidden="1" x14ac:dyDescent="0.2">
      <c r="M5192" s="9"/>
    </row>
    <row r="5193" spans="13:13" hidden="1" x14ac:dyDescent="0.2">
      <c r="M5193" s="9"/>
    </row>
    <row r="5194" spans="13:13" hidden="1" x14ac:dyDescent="0.2">
      <c r="M5194" s="9"/>
    </row>
    <row r="5195" spans="13:13" hidden="1" x14ac:dyDescent="0.2">
      <c r="M5195" s="9"/>
    </row>
    <row r="5196" spans="13:13" hidden="1" x14ac:dyDescent="0.2">
      <c r="M5196" s="9"/>
    </row>
    <row r="5197" spans="13:13" hidden="1" x14ac:dyDescent="0.2">
      <c r="M5197" s="9"/>
    </row>
    <row r="5198" spans="13:13" hidden="1" x14ac:dyDescent="0.2">
      <c r="M5198" s="9"/>
    </row>
    <row r="5199" spans="13:13" hidden="1" x14ac:dyDescent="0.2">
      <c r="M5199" s="9"/>
    </row>
    <row r="5200" spans="13:13" hidden="1" x14ac:dyDescent="0.2">
      <c r="M5200" s="9"/>
    </row>
    <row r="5201" spans="13:13" hidden="1" x14ac:dyDescent="0.2">
      <c r="M5201" s="9"/>
    </row>
    <row r="5202" spans="13:13" hidden="1" x14ac:dyDescent="0.2">
      <c r="M5202" s="9"/>
    </row>
    <row r="5203" spans="13:13" hidden="1" x14ac:dyDescent="0.2">
      <c r="M5203" s="9"/>
    </row>
    <row r="5204" spans="13:13" hidden="1" x14ac:dyDescent="0.2">
      <c r="M5204" s="9"/>
    </row>
    <row r="5205" spans="13:13" hidden="1" x14ac:dyDescent="0.2">
      <c r="M5205" s="9"/>
    </row>
    <row r="5206" spans="13:13" hidden="1" x14ac:dyDescent="0.2">
      <c r="M5206" s="9"/>
    </row>
    <row r="5207" spans="13:13" hidden="1" x14ac:dyDescent="0.2">
      <c r="M5207" s="9"/>
    </row>
    <row r="5208" spans="13:13" hidden="1" x14ac:dyDescent="0.2">
      <c r="M5208" s="9"/>
    </row>
    <row r="5209" spans="13:13" hidden="1" x14ac:dyDescent="0.2">
      <c r="M5209" s="9"/>
    </row>
    <row r="5210" spans="13:13" hidden="1" x14ac:dyDescent="0.2">
      <c r="M5210" s="9"/>
    </row>
    <row r="5211" spans="13:13" hidden="1" x14ac:dyDescent="0.2">
      <c r="M5211" s="9"/>
    </row>
    <row r="5212" spans="13:13" hidden="1" x14ac:dyDescent="0.2">
      <c r="M5212" s="9"/>
    </row>
    <row r="5213" spans="13:13" hidden="1" x14ac:dyDescent="0.2">
      <c r="M5213" s="9"/>
    </row>
    <row r="5214" spans="13:13" hidden="1" x14ac:dyDescent="0.2">
      <c r="M5214" s="9"/>
    </row>
    <row r="5215" spans="13:13" hidden="1" x14ac:dyDescent="0.2">
      <c r="M5215" s="9"/>
    </row>
    <row r="5216" spans="13:13" hidden="1" x14ac:dyDescent="0.2">
      <c r="M5216" s="9"/>
    </row>
    <row r="5217" spans="13:13" hidden="1" x14ac:dyDescent="0.2">
      <c r="M5217" s="9"/>
    </row>
    <row r="5218" spans="13:13" hidden="1" x14ac:dyDescent="0.2">
      <c r="M5218" s="9"/>
    </row>
    <row r="5219" spans="13:13" hidden="1" x14ac:dyDescent="0.2">
      <c r="M5219" s="9"/>
    </row>
    <row r="5220" spans="13:13" hidden="1" x14ac:dyDescent="0.2">
      <c r="M5220" s="9"/>
    </row>
    <row r="5221" spans="13:13" hidden="1" x14ac:dyDescent="0.2">
      <c r="M5221" s="9"/>
    </row>
    <row r="5222" spans="13:13" hidden="1" x14ac:dyDescent="0.2">
      <c r="M5222" s="9"/>
    </row>
    <row r="5223" spans="13:13" hidden="1" x14ac:dyDescent="0.2">
      <c r="M5223" s="9"/>
    </row>
    <row r="5224" spans="13:13" hidden="1" x14ac:dyDescent="0.2">
      <c r="M5224" s="9"/>
    </row>
    <row r="5225" spans="13:13" hidden="1" x14ac:dyDescent="0.2">
      <c r="M5225" s="9"/>
    </row>
    <row r="5226" spans="13:13" hidden="1" x14ac:dyDescent="0.2">
      <c r="M5226" s="9"/>
    </row>
    <row r="5227" spans="13:13" hidden="1" x14ac:dyDescent="0.2">
      <c r="M5227" s="9"/>
    </row>
    <row r="5228" spans="13:13" hidden="1" x14ac:dyDescent="0.2">
      <c r="M5228" s="9"/>
    </row>
    <row r="5229" spans="13:13" hidden="1" x14ac:dyDescent="0.2">
      <c r="M5229" s="9"/>
    </row>
    <row r="5230" spans="13:13" hidden="1" x14ac:dyDescent="0.2">
      <c r="M5230" s="9"/>
    </row>
    <row r="5231" spans="13:13" hidden="1" x14ac:dyDescent="0.2">
      <c r="M5231" s="9"/>
    </row>
    <row r="5232" spans="13:13" hidden="1" x14ac:dyDescent="0.2">
      <c r="M5232" s="9"/>
    </row>
    <row r="5233" spans="13:13" hidden="1" x14ac:dyDescent="0.2">
      <c r="M5233" s="9"/>
    </row>
    <row r="5234" spans="13:13" hidden="1" x14ac:dyDescent="0.2">
      <c r="M5234" s="9"/>
    </row>
    <row r="5235" spans="13:13" hidden="1" x14ac:dyDescent="0.2">
      <c r="M5235" s="9"/>
    </row>
    <row r="5236" spans="13:13" hidden="1" x14ac:dyDescent="0.2">
      <c r="M5236" s="9"/>
    </row>
    <row r="5237" spans="13:13" hidden="1" x14ac:dyDescent="0.2">
      <c r="M5237" s="9"/>
    </row>
    <row r="5238" spans="13:13" hidden="1" x14ac:dyDescent="0.2">
      <c r="M5238" s="9"/>
    </row>
    <row r="5239" spans="13:13" hidden="1" x14ac:dyDescent="0.2">
      <c r="M5239" s="9"/>
    </row>
    <row r="5240" spans="13:13" hidden="1" x14ac:dyDescent="0.2">
      <c r="M5240" s="9"/>
    </row>
    <row r="5241" spans="13:13" hidden="1" x14ac:dyDescent="0.2">
      <c r="M5241" s="9"/>
    </row>
    <row r="5242" spans="13:13" hidden="1" x14ac:dyDescent="0.2">
      <c r="M5242" s="9"/>
    </row>
    <row r="5243" spans="13:13" hidden="1" x14ac:dyDescent="0.2">
      <c r="M5243" s="9"/>
    </row>
    <row r="5244" spans="13:13" hidden="1" x14ac:dyDescent="0.2">
      <c r="M5244" s="9"/>
    </row>
    <row r="5245" spans="13:13" hidden="1" x14ac:dyDescent="0.2">
      <c r="M5245" s="9"/>
    </row>
    <row r="5246" spans="13:13" hidden="1" x14ac:dyDescent="0.2">
      <c r="M5246" s="9"/>
    </row>
    <row r="5247" spans="13:13" hidden="1" x14ac:dyDescent="0.2">
      <c r="M5247" s="9"/>
    </row>
    <row r="5248" spans="13:13" hidden="1" x14ac:dyDescent="0.2">
      <c r="M5248" s="9"/>
    </row>
    <row r="5249" spans="13:13" hidden="1" x14ac:dyDescent="0.2">
      <c r="M5249" s="9"/>
    </row>
    <row r="5250" spans="13:13" hidden="1" x14ac:dyDescent="0.2">
      <c r="M5250" s="9"/>
    </row>
    <row r="5251" spans="13:13" hidden="1" x14ac:dyDescent="0.2">
      <c r="M5251" s="9"/>
    </row>
    <row r="5252" spans="13:13" hidden="1" x14ac:dyDescent="0.2">
      <c r="M5252" s="9"/>
    </row>
    <row r="5253" spans="13:13" hidden="1" x14ac:dyDescent="0.2">
      <c r="M5253" s="9"/>
    </row>
    <row r="5254" spans="13:13" hidden="1" x14ac:dyDescent="0.2">
      <c r="M5254" s="9"/>
    </row>
    <row r="5255" spans="13:13" hidden="1" x14ac:dyDescent="0.2">
      <c r="M5255" s="9"/>
    </row>
    <row r="5256" spans="13:13" hidden="1" x14ac:dyDescent="0.2">
      <c r="M5256" s="9"/>
    </row>
    <row r="5257" spans="13:13" hidden="1" x14ac:dyDescent="0.2">
      <c r="M5257" s="9"/>
    </row>
    <row r="5258" spans="13:13" hidden="1" x14ac:dyDescent="0.2">
      <c r="M5258" s="9"/>
    </row>
    <row r="5259" spans="13:13" hidden="1" x14ac:dyDescent="0.2">
      <c r="M5259" s="9"/>
    </row>
    <row r="5260" spans="13:13" hidden="1" x14ac:dyDescent="0.2">
      <c r="M5260" s="9"/>
    </row>
    <row r="5261" spans="13:13" hidden="1" x14ac:dyDescent="0.2">
      <c r="M5261" s="9"/>
    </row>
    <row r="5262" spans="13:13" hidden="1" x14ac:dyDescent="0.2">
      <c r="M5262" s="9"/>
    </row>
    <row r="5263" spans="13:13" hidden="1" x14ac:dyDescent="0.2">
      <c r="M5263" s="9"/>
    </row>
    <row r="5264" spans="13:13" hidden="1" x14ac:dyDescent="0.2">
      <c r="M5264" s="9"/>
    </row>
    <row r="5265" spans="13:13" hidden="1" x14ac:dyDescent="0.2">
      <c r="M5265" s="9"/>
    </row>
    <row r="5266" spans="13:13" hidden="1" x14ac:dyDescent="0.2">
      <c r="M5266" s="9"/>
    </row>
    <row r="5267" spans="13:13" hidden="1" x14ac:dyDescent="0.2">
      <c r="M5267" s="9"/>
    </row>
    <row r="5268" spans="13:13" hidden="1" x14ac:dyDescent="0.2">
      <c r="M5268" s="9"/>
    </row>
    <row r="5269" spans="13:13" hidden="1" x14ac:dyDescent="0.2">
      <c r="M5269" s="9"/>
    </row>
    <row r="5270" spans="13:13" hidden="1" x14ac:dyDescent="0.2">
      <c r="M5270" s="9"/>
    </row>
    <row r="5271" spans="13:13" hidden="1" x14ac:dyDescent="0.2">
      <c r="M5271" s="9"/>
    </row>
    <row r="5272" spans="13:13" hidden="1" x14ac:dyDescent="0.2">
      <c r="M5272" s="9"/>
    </row>
    <row r="5273" spans="13:13" hidden="1" x14ac:dyDescent="0.2">
      <c r="M5273" s="9"/>
    </row>
    <row r="5274" spans="13:13" hidden="1" x14ac:dyDescent="0.2">
      <c r="M5274" s="9"/>
    </row>
    <row r="5275" spans="13:13" hidden="1" x14ac:dyDescent="0.2">
      <c r="M5275" s="9"/>
    </row>
    <row r="5276" spans="13:13" hidden="1" x14ac:dyDescent="0.2">
      <c r="M5276" s="9"/>
    </row>
    <row r="5277" spans="13:13" hidden="1" x14ac:dyDescent="0.2">
      <c r="M5277" s="9"/>
    </row>
    <row r="5278" spans="13:13" hidden="1" x14ac:dyDescent="0.2">
      <c r="M5278" s="9"/>
    </row>
    <row r="5279" spans="13:13" hidden="1" x14ac:dyDescent="0.2">
      <c r="M5279" s="9"/>
    </row>
    <row r="5280" spans="13:13" hidden="1" x14ac:dyDescent="0.2">
      <c r="M5280" s="9"/>
    </row>
    <row r="5281" spans="13:13" hidden="1" x14ac:dyDescent="0.2">
      <c r="M5281" s="9"/>
    </row>
    <row r="5282" spans="13:13" hidden="1" x14ac:dyDescent="0.2">
      <c r="M5282" s="9"/>
    </row>
    <row r="5283" spans="13:13" hidden="1" x14ac:dyDescent="0.2">
      <c r="M5283" s="9"/>
    </row>
    <row r="5284" spans="13:13" hidden="1" x14ac:dyDescent="0.2">
      <c r="M5284" s="9"/>
    </row>
    <row r="5285" spans="13:13" hidden="1" x14ac:dyDescent="0.2">
      <c r="M5285" s="9"/>
    </row>
    <row r="5286" spans="13:13" hidden="1" x14ac:dyDescent="0.2">
      <c r="M5286" s="9"/>
    </row>
    <row r="5287" spans="13:13" hidden="1" x14ac:dyDescent="0.2">
      <c r="M5287" s="9"/>
    </row>
    <row r="5288" spans="13:13" hidden="1" x14ac:dyDescent="0.2">
      <c r="M5288" s="9"/>
    </row>
    <row r="5289" spans="13:13" hidden="1" x14ac:dyDescent="0.2">
      <c r="M5289" s="9"/>
    </row>
    <row r="5290" spans="13:13" hidden="1" x14ac:dyDescent="0.2">
      <c r="M5290" s="9"/>
    </row>
    <row r="5291" spans="13:13" hidden="1" x14ac:dyDescent="0.2">
      <c r="M5291" s="9"/>
    </row>
    <row r="5292" spans="13:13" hidden="1" x14ac:dyDescent="0.2">
      <c r="M5292" s="9"/>
    </row>
    <row r="5293" spans="13:13" hidden="1" x14ac:dyDescent="0.2">
      <c r="M5293" s="9"/>
    </row>
    <row r="5294" spans="13:13" hidden="1" x14ac:dyDescent="0.2">
      <c r="M5294" s="9"/>
    </row>
    <row r="5295" spans="13:13" hidden="1" x14ac:dyDescent="0.2">
      <c r="M5295" s="9"/>
    </row>
    <row r="5296" spans="13:13" hidden="1" x14ac:dyDescent="0.2">
      <c r="M5296" s="9"/>
    </row>
    <row r="5297" spans="13:13" hidden="1" x14ac:dyDescent="0.2">
      <c r="M5297" s="9"/>
    </row>
    <row r="5298" spans="13:13" hidden="1" x14ac:dyDescent="0.2">
      <c r="M5298" s="9"/>
    </row>
    <row r="5299" spans="13:13" hidden="1" x14ac:dyDescent="0.2">
      <c r="M5299" s="9"/>
    </row>
    <row r="5300" spans="13:13" hidden="1" x14ac:dyDescent="0.2">
      <c r="M5300" s="9"/>
    </row>
    <row r="5301" spans="13:13" hidden="1" x14ac:dyDescent="0.2">
      <c r="M5301" s="9"/>
    </row>
    <row r="5302" spans="13:13" hidden="1" x14ac:dyDescent="0.2">
      <c r="M5302" s="9"/>
    </row>
    <row r="5303" spans="13:13" hidden="1" x14ac:dyDescent="0.2">
      <c r="M5303" s="9"/>
    </row>
    <row r="5304" spans="13:13" hidden="1" x14ac:dyDescent="0.2">
      <c r="M5304" s="9"/>
    </row>
    <row r="5305" spans="13:13" hidden="1" x14ac:dyDescent="0.2">
      <c r="M5305" s="9"/>
    </row>
    <row r="5306" spans="13:13" hidden="1" x14ac:dyDescent="0.2">
      <c r="M5306" s="9"/>
    </row>
    <row r="5307" spans="13:13" hidden="1" x14ac:dyDescent="0.2">
      <c r="M5307" s="9"/>
    </row>
    <row r="5308" spans="13:13" hidden="1" x14ac:dyDescent="0.2">
      <c r="M5308" s="9"/>
    </row>
    <row r="5309" spans="13:13" hidden="1" x14ac:dyDescent="0.2">
      <c r="M5309" s="9"/>
    </row>
    <row r="5310" spans="13:13" hidden="1" x14ac:dyDescent="0.2">
      <c r="M5310" s="9"/>
    </row>
    <row r="5311" spans="13:13" hidden="1" x14ac:dyDescent="0.2">
      <c r="M5311" s="9"/>
    </row>
    <row r="5312" spans="13:13" hidden="1" x14ac:dyDescent="0.2">
      <c r="M5312" s="9"/>
    </row>
    <row r="5313" spans="13:13" hidden="1" x14ac:dyDescent="0.2">
      <c r="M5313" s="9"/>
    </row>
    <row r="5314" spans="13:13" hidden="1" x14ac:dyDescent="0.2">
      <c r="M5314" s="9"/>
    </row>
    <row r="5315" spans="13:13" hidden="1" x14ac:dyDescent="0.2">
      <c r="M5315" s="9"/>
    </row>
    <row r="5316" spans="13:13" hidden="1" x14ac:dyDescent="0.2">
      <c r="M5316" s="9"/>
    </row>
    <row r="5317" spans="13:13" hidden="1" x14ac:dyDescent="0.2">
      <c r="M5317" s="9"/>
    </row>
    <row r="5318" spans="13:13" hidden="1" x14ac:dyDescent="0.2">
      <c r="M5318" s="9"/>
    </row>
    <row r="5319" spans="13:13" hidden="1" x14ac:dyDescent="0.2">
      <c r="M5319" s="9"/>
    </row>
    <row r="5320" spans="13:13" hidden="1" x14ac:dyDescent="0.2">
      <c r="M5320" s="9"/>
    </row>
    <row r="5321" spans="13:13" hidden="1" x14ac:dyDescent="0.2">
      <c r="M5321" s="9"/>
    </row>
    <row r="5322" spans="13:13" hidden="1" x14ac:dyDescent="0.2">
      <c r="M5322" s="9"/>
    </row>
    <row r="5323" spans="13:13" hidden="1" x14ac:dyDescent="0.2">
      <c r="M5323" s="9"/>
    </row>
    <row r="5324" spans="13:13" hidden="1" x14ac:dyDescent="0.2">
      <c r="M5324" s="9"/>
    </row>
    <row r="5325" spans="13:13" hidden="1" x14ac:dyDescent="0.2">
      <c r="M5325" s="9"/>
    </row>
    <row r="5326" spans="13:13" hidden="1" x14ac:dyDescent="0.2">
      <c r="M5326" s="9"/>
    </row>
    <row r="5327" spans="13:13" hidden="1" x14ac:dyDescent="0.2">
      <c r="M5327" s="9"/>
    </row>
    <row r="5328" spans="13:13" hidden="1" x14ac:dyDescent="0.2">
      <c r="M5328" s="9"/>
    </row>
    <row r="5329" spans="13:13" hidden="1" x14ac:dyDescent="0.2">
      <c r="M5329" s="9"/>
    </row>
    <row r="5330" spans="13:13" hidden="1" x14ac:dyDescent="0.2">
      <c r="M5330" s="9"/>
    </row>
    <row r="5331" spans="13:13" hidden="1" x14ac:dyDescent="0.2">
      <c r="M5331" s="9"/>
    </row>
    <row r="5332" spans="13:13" hidden="1" x14ac:dyDescent="0.2">
      <c r="M5332" s="9"/>
    </row>
    <row r="5333" spans="13:13" hidden="1" x14ac:dyDescent="0.2">
      <c r="M5333" s="9"/>
    </row>
    <row r="5334" spans="13:13" hidden="1" x14ac:dyDescent="0.2">
      <c r="M5334" s="9"/>
    </row>
    <row r="5335" spans="13:13" hidden="1" x14ac:dyDescent="0.2">
      <c r="M5335" s="9"/>
    </row>
    <row r="5336" spans="13:13" hidden="1" x14ac:dyDescent="0.2">
      <c r="M5336" s="9"/>
    </row>
    <row r="5337" spans="13:13" hidden="1" x14ac:dyDescent="0.2">
      <c r="M5337" s="9"/>
    </row>
    <row r="5338" spans="13:13" hidden="1" x14ac:dyDescent="0.2">
      <c r="M5338" s="9"/>
    </row>
    <row r="5339" spans="13:13" hidden="1" x14ac:dyDescent="0.2">
      <c r="M5339" s="9"/>
    </row>
    <row r="5340" spans="13:13" hidden="1" x14ac:dyDescent="0.2">
      <c r="M5340" s="9"/>
    </row>
    <row r="5341" spans="13:13" hidden="1" x14ac:dyDescent="0.2">
      <c r="M5341" s="9"/>
    </row>
    <row r="5342" spans="13:13" hidden="1" x14ac:dyDescent="0.2">
      <c r="M5342" s="9"/>
    </row>
    <row r="5343" spans="13:13" hidden="1" x14ac:dyDescent="0.2">
      <c r="M5343" s="9"/>
    </row>
    <row r="5344" spans="13:13" hidden="1" x14ac:dyDescent="0.2">
      <c r="M5344" s="9"/>
    </row>
    <row r="5345" spans="13:13" hidden="1" x14ac:dyDescent="0.2">
      <c r="M5345" s="9"/>
    </row>
    <row r="5346" spans="13:13" hidden="1" x14ac:dyDescent="0.2">
      <c r="M5346" s="9"/>
    </row>
    <row r="5347" spans="13:13" hidden="1" x14ac:dyDescent="0.2">
      <c r="M5347" s="9"/>
    </row>
    <row r="5348" spans="13:13" hidden="1" x14ac:dyDescent="0.2">
      <c r="M5348" s="9"/>
    </row>
    <row r="5349" spans="13:13" hidden="1" x14ac:dyDescent="0.2">
      <c r="M5349" s="9"/>
    </row>
    <row r="5350" spans="13:13" hidden="1" x14ac:dyDescent="0.2">
      <c r="M5350" s="9"/>
    </row>
    <row r="5351" spans="13:13" hidden="1" x14ac:dyDescent="0.2">
      <c r="M5351" s="9"/>
    </row>
    <row r="5352" spans="13:13" hidden="1" x14ac:dyDescent="0.2">
      <c r="M5352" s="9"/>
    </row>
    <row r="5353" spans="13:13" hidden="1" x14ac:dyDescent="0.2">
      <c r="M5353" s="9"/>
    </row>
    <row r="5354" spans="13:13" hidden="1" x14ac:dyDescent="0.2">
      <c r="M5354" s="9"/>
    </row>
    <row r="5355" spans="13:13" hidden="1" x14ac:dyDescent="0.2">
      <c r="M5355" s="9"/>
    </row>
    <row r="5356" spans="13:13" hidden="1" x14ac:dyDescent="0.2">
      <c r="M5356" s="9"/>
    </row>
    <row r="5357" spans="13:13" hidden="1" x14ac:dyDescent="0.2">
      <c r="M5357" s="9"/>
    </row>
    <row r="5358" spans="13:13" hidden="1" x14ac:dyDescent="0.2">
      <c r="M5358" s="9"/>
    </row>
    <row r="5359" spans="13:13" hidden="1" x14ac:dyDescent="0.2">
      <c r="M5359" s="9"/>
    </row>
    <row r="5360" spans="13:13" hidden="1" x14ac:dyDescent="0.2">
      <c r="M5360" s="9"/>
    </row>
    <row r="5361" spans="13:13" hidden="1" x14ac:dyDescent="0.2">
      <c r="M5361" s="9"/>
    </row>
    <row r="5362" spans="13:13" hidden="1" x14ac:dyDescent="0.2">
      <c r="M5362" s="9"/>
    </row>
    <row r="5363" spans="13:13" hidden="1" x14ac:dyDescent="0.2">
      <c r="M5363" s="9"/>
    </row>
    <row r="5364" spans="13:13" hidden="1" x14ac:dyDescent="0.2">
      <c r="M5364" s="9"/>
    </row>
    <row r="5365" spans="13:13" hidden="1" x14ac:dyDescent="0.2">
      <c r="M5365" s="9"/>
    </row>
    <row r="5366" spans="13:13" hidden="1" x14ac:dyDescent="0.2">
      <c r="M5366" s="9"/>
    </row>
    <row r="5367" spans="13:13" hidden="1" x14ac:dyDescent="0.2">
      <c r="M5367" s="9"/>
    </row>
    <row r="5368" spans="13:13" hidden="1" x14ac:dyDescent="0.2">
      <c r="M5368" s="9"/>
    </row>
    <row r="5369" spans="13:13" hidden="1" x14ac:dyDescent="0.2">
      <c r="M5369" s="9"/>
    </row>
    <row r="5370" spans="13:13" hidden="1" x14ac:dyDescent="0.2">
      <c r="M5370" s="9"/>
    </row>
    <row r="5371" spans="13:13" hidden="1" x14ac:dyDescent="0.2">
      <c r="M5371" s="9"/>
    </row>
    <row r="5372" spans="13:13" hidden="1" x14ac:dyDescent="0.2">
      <c r="M5372" s="9"/>
    </row>
    <row r="5373" spans="13:13" hidden="1" x14ac:dyDescent="0.2">
      <c r="M5373" s="9"/>
    </row>
    <row r="5374" spans="13:13" hidden="1" x14ac:dyDescent="0.2">
      <c r="M5374" s="9"/>
    </row>
    <row r="5375" spans="13:13" hidden="1" x14ac:dyDescent="0.2">
      <c r="M5375" s="9"/>
    </row>
    <row r="5376" spans="13:13" hidden="1" x14ac:dyDescent="0.2">
      <c r="M5376" s="9"/>
    </row>
    <row r="5377" spans="13:13" hidden="1" x14ac:dyDescent="0.2">
      <c r="M5377" s="9"/>
    </row>
    <row r="5378" spans="13:13" hidden="1" x14ac:dyDescent="0.2">
      <c r="M5378" s="9"/>
    </row>
    <row r="5379" spans="13:13" hidden="1" x14ac:dyDescent="0.2">
      <c r="M5379" s="9"/>
    </row>
    <row r="5380" spans="13:13" hidden="1" x14ac:dyDescent="0.2">
      <c r="M5380" s="9"/>
    </row>
    <row r="5381" spans="13:13" hidden="1" x14ac:dyDescent="0.2">
      <c r="M5381" s="9"/>
    </row>
    <row r="5382" spans="13:13" hidden="1" x14ac:dyDescent="0.2">
      <c r="M5382" s="9"/>
    </row>
    <row r="5383" spans="13:13" hidden="1" x14ac:dyDescent="0.2">
      <c r="M5383" s="9"/>
    </row>
    <row r="5384" spans="13:13" hidden="1" x14ac:dyDescent="0.2">
      <c r="M5384" s="9"/>
    </row>
    <row r="5385" spans="13:13" hidden="1" x14ac:dyDescent="0.2">
      <c r="M5385" s="9"/>
    </row>
    <row r="5386" spans="13:13" hidden="1" x14ac:dyDescent="0.2">
      <c r="M5386" s="9"/>
    </row>
    <row r="5387" spans="13:13" hidden="1" x14ac:dyDescent="0.2">
      <c r="M5387" s="9"/>
    </row>
    <row r="5388" spans="13:13" hidden="1" x14ac:dyDescent="0.2">
      <c r="M5388" s="9"/>
    </row>
    <row r="5389" spans="13:13" hidden="1" x14ac:dyDescent="0.2">
      <c r="M5389" s="9"/>
    </row>
    <row r="5390" spans="13:13" hidden="1" x14ac:dyDescent="0.2">
      <c r="M5390" s="9"/>
    </row>
    <row r="5391" spans="13:13" hidden="1" x14ac:dyDescent="0.2">
      <c r="M5391" s="9"/>
    </row>
    <row r="5392" spans="13:13" hidden="1" x14ac:dyDescent="0.2">
      <c r="M5392" s="9"/>
    </row>
    <row r="5393" spans="13:13" hidden="1" x14ac:dyDescent="0.2">
      <c r="M5393" s="9"/>
    </row>
    <row r="5394" spans="13:13" hidden="1" x14ac:dyDescent="0.2">
      <c r="M5394" s="9"/>
    </row>
    <row r="5395" spans="13:13" hidden="1" x14ac:dyDescent="0.2">
      <c r="M5395" s="9"/>
    </row>
    <row r="5396" spans="13:13" hidden="1" x14ac:dyDescent="0.2">
      <c r="M5396" s="9"/>
    </row>
    <row r="5397" spans="13:13" hidden="1" x14ac:dyDescent="0.2">
      <c r="M5397" s="9"/>
    </row>
    <row r="5398" spans="13:13" hidden="1" x14ac:dyDescent="0.2">
      <c r="M5398" s="9"/>
    </row>
    <row r="5399" spans="13:13" hidden="1" x14ac:dyDescent="0.2">
      <c r="M5399" s="9"/>
    </row>
    <row r="5400" spans="13:13" hidden="1" x14ac:dyDescent="0.2">
      <c r="M5400" s="9"/>
    </row>
    <row r="5401" spans="13:13" hidden="1" x14ac:dyDescent="0.2">
      <c r="M5401" s="9"/>
    </row>
    <row r="5402" spans="13:13" hidden="1" x14ac:dyDescent="0.2">
      <c r="M5402" s="9"/>
    </row>
    <row r="5403" spans="13:13" hidden="1" x14ac:dyDescent="0.2">
      <c r="M5403" s="9"/>
    </row>
    <row r="5404" spans="13:13" hidden="1" x14ac:dyDescent="0.2">
      <c r="M5404" s="9"/>
    </row>
    <row r="5405" spans="13:13" hidden="1" x14ac:dyDescent="0.2">
      <c r="M5405" s="9"/>
    </row>
    <row r="5406" spans="13:13" hidden="1" x14ac:dyDescent="0.2">
      <c r="M5406" s="9"/>
    </row>
    <row r="5407" spans="13:13" hidden="1" x14ac:dyDescent="0.2">
      <c r="M5407" s="9"/>
    </row>
    <row r="5408" spans="13:13" hidden="1" x14ac:dyDescent="0.2">
      <c r="M5408" s="9"/>
    </row>
    <row r="5409" spans="13:13" hidden="1" x14ac:dyDescent="0.2">
      <c r="M5409" s="9"/>
    </row>
    <row r="5410" spans="13:13" hidden="1" x14ac:dyDescent="0.2">
      <c r="M5410" s="9"/>
    </row>
    <row r="5411" spans="13:13" hidden="1" x14ac:dyDescent="0.2">
      <c r="M5411" s="9"/>
    </row>
    <row r="5412" spans="13:13" hidden="1" x14ac:dyDescent="0.2">
      <c r="M5412" s="9"/>
    </row>
    <row r="5413" spans="13:13" hidden="1" x14ac:dyDescent="0.2">
      <c r="M5413" s="9"/>
    </row>
    <row r="5414" spans="13:13" hidden="1" x14ac:dyDescent="0.2">
      <c r="M5414" s="9"/>
    </row>
    <row r="5415" spans="13:13" hidden="1" x14ac:dyDescent="0.2">
      <c r="M5415" s="9"/>
    </row>
    <row r="5416" spans="13:13" hidden="1" x14ac:dyDescent="0.2">
      <c r="M5416" s="9"/>
    </row>
    <row r="5417" spans="13:13" hidden="1" x14ac:dyDescent="0.2">
      <c r="M5417" s="9"/>
    </row>
    <row r="5418" spans="13:13" hidden="1" x14ac:dyDescent="0.2">
      <c r="M5418" s="9"/>
    </row>
    <row r="5419" spans="13:13" hidden="1" x14ac:dyDescent="0.2">
      <c r="M5419" s="9"/>
    </row>
    <row r="5420" spans="13:13" hidden="1" x14ac:dyDescent="0.2">
      <c r="M5420" s="9"/>
    </row>
    <row r="5421" spans="13:13" hidden="1" x14ac:dyDescent="0.2">
      <c r="M5421" s="9"/>
    </row>
    <row r="5422" spans="13:13" hidden="1" x14ac:dyDescent="0.2">
      <c r="M5422" s="9"/>
    </row>
    <row r="5423" spans="13:13" hidden="1" x14ac:dyDescent="0.2">
      <c r="M5423" s="9"/>
    </row>
    <row r="5424" spans="13:13" hidden="1" x14ac:dyDescent="0.2">
      <c r="M5424" s="9"/>
    </row>
    <row r="5425" spans="13:13" hidden="1" x14ac:dyDescent="0.2">
      <c r="M5425" s="9"/>
    </row>
    <row r="5426" spans="13:13" hidden="1" x14ac:dyDescent="0.2">
      <c r="M5426" s="9"/>
    </row>
    <row r="5427" spans="13:13" hidden="1" x14ac:dyDescent="0.2">
      <c r="M5427" s="9"/>
    </row>
    <row r="5428" spans="13:13" hidden="1" x14ac:dyDescent="0.2">
      <c r="M5428" s="9"/>
    </row>
    <row r="5429" spans="13:13" hidden="1" x14ac:dyDescent="0.2">
      <c r="M5429" s="9"/>
    </row>
    <row r="5430" spans="13:13" hidden="1" x14ac:dyDescent="0.2">
      <c r="M5430" s="9"/>
    </row>
    <row r="5431" spans="13:13" hidden="1" x14ac:dyDescent="0.2">
      <c r="M5431" s="9"/>
    </row>
    <row r="5432" spans="13:13" hidden="1" x14ac:dyDescent="0.2">
      <c r="M5432" s="9"/>
    </row>
    <row r="5433" spans="13:13" hidden="1" x14ac:dyDescent="0.2">
      <c r="M5433" s="9"/>
    </row>
    <row r="5434" spans="13:13" hidden="1" x14ac:dyDescent="0.2">
      <c r="M5434" s="9"/>
    </row>
    <row r="5435" spans="13:13" hidden="1" x14ac:dyDescent="0.2">
      <c r="M5435" s="9"/>
    </row>
    <row r="5436" spans="13:13" hidden="1" x14ac:dyDescent="0.2">
      <c r="M5436" s="9"/>
    </row>
    <row r="5437" spans="13:13" hidden="1" x14ac:dyDescent="0.2">
      <c r="M5437" s="9"/>
    </row>
    <row r="5438" spans="13:13" hidden="1" x14ac:dyDescent="0.2">
      <c r="M5438" s="9"/>
    </row>
    <row r="5439" spans="13:13" hidden="1" x14ac:dyDescent="0.2">
      <c r="M5439" s="9"/>
    </row>
    <row r="5440" spans="13:13" hidden="1" x14ac:dyDescent="0.2">
      <c r="M5440" s="9"/>
    </row>
    <row r="5441" spans="13:13" hidden="1" x14ac:dyDescent="0.2">
      <c r="M5441" s="9"/>
    </row>
    <row r="5442" spans="13:13" hidden="1" x14ac:dyDescent="0.2">
      <c r="M5442" s="9"/>
    </row>
    <row r="5443" spans="13:13" hidden="1" x14ac:dyDescent="0.2">
      <c r="M5443" s="9"/>
    </row>
    <row r="5444" spans="13:13" hidden="1" x14ac:dyDescent="0.2">
      <c r="M5444" s="9"/>
    </row>
    <row r="5445" spans="13:13" hidden="1" x14ac:dyDescent="0.2">
      <c r="M5445" s="9"/>
    </row>
    <row r="5446" spans="13:13" hidden="1" x14ac:dyDescent="0.2">
      <c r="M5446" s="9"/>
    </row>
    <row r="5447" spans="13:13" hidden="1" x14ac:dyDescent="0.2">
      <c r="M5447" s="9"/>
    </row>
    <row r="5448" spans="13:13" hidden="1" x14ac:dyDescent="0.2">
      <c r="M5448" s="9"/>
    </row>
    <row r="5449" spans="13:13" hidden="1" x14ac:dyDescent="0.2">
      <c r="M5449" s="9"/>
    </row>
    <row r="5450" spans="13:13" hidden="1" x14ac:dyDescent="0.2">
      <c r="M5450" s="9"/>
    </row>
    <row r="5451" spans="13:13" hidden="1" x14ac:dyDescent="0.2">
      <c r="M5451" s="9"/>
    </row>
    <row r="5452" spans="13:13" hidden="1" x14ac:dyDescent="0.2">
      <c r="M5452" s="9"/>
    </row>
    <row r="5453" spans="13:13" hidden="1" x14ac:dyDescent="0.2">
      <c r="M5453" s="9"/>
    </row>
    <row r="5454" spans="13:13" hidden="1" x14ac:dyDescent="0.2">
      <c r="M5454" s="9"/>
    </row>
    <row r="5455" spans="13:13" hidden="1" x14ac:dyDescent="0.2">
      <c r="M5455" s="9"/>
    </row>
    <row r="5456" spans="13:13" hidden="1" x14ac:dyDescent="0.2">
      <c r="M5456" s="9"/>
    </row>
    <row r="5457" spans="13:13" hidden="1" x14ac:dyDescent="0.2">
      <c r="M5457" s="9"/>
    </row>
    <row r="5458" spans="13:13" hidden="1" x14ac:dyDescent="0.2">
      <c r="M5458" s="9"/>
    </row>
    <row r="5459" spans="13:13" hidden="1" x14ac:dyDescent="0.2">
      <c r="M5459" s="9"/>
    </row>
    <row r="5460" spans="13:13" hidden="1" x14ac:dyDescent="0.2">
      <c r="M5460" s="9"/>
    </row>
    <row r="5461" spans="13:13" hidden="1" x14ac:dyDescent="0.2">
      <c r="M5461" s="9"/>
    </row>
    <row r="5462" spans="13:13" hidden="1" x14ac:dyDescent="0.2">
      <c r="M5462" s="9"/>
    </row>
    <row r="5463" spans="13:13" hidden="1" x14ac:dyDescent="0.2">
      <c r="M5463" s="9"/>
    </row>
    <row r="5464" spans="13:13" hidden="1" x14ac:dyDescent="0.2">
      <c r="M5464" s="9"/>
    </row>
    <row r="5465" spans="13:13" hidden="1" x14ac:dyDescent="0.2">
      <c r="M5465" s="9"/>
    </row>
    <row r="5466" spans="13:13" hidden="1" x14ac:dyDescent="0.2">
      <c r="M5466" s="9"/>
    </row>
    <row r="5467" spans="13:13" hidden="1" x14ac:dyDescent="0.2">
      <c r="M5467" s="9"/>
    </row>
    <row r="5468" spans="13:13" hidden="1" x14ac:dyDescent="0.2">
      <c r="M5468" s="9"/>
    </row>
    <row r="5469" spans="13:13" hidden="1" x14ac:dyDescent="0.2">
      <c r="M5469" s="9"/>
    </row>
    <row r="5470" spans="13:13" hidden="1" x14ac:dyDescent="0.2">
      <c r="M5470" s="9"/>
    </row>
    <row r="5471" spans="13:13" hidden="1" x14ac:dyDescent="0.2">
      <c r="M5471" s="9"/>
    </row>
    <row r="5472" spans="13:13" hidden="1" x14ac:dyDescent="0.2">
      <c r="M5472" s="9"/>
    </row>
    <row r="5473" spans="13:13" hidden="1" x14ac:dyDescent="0.2">
      <c r="M5473" s="9"/>
    </row>
    <row r="5474" spans="13:13" hidden="1" x14ac:dyDescent="0.2">
      <c r="M5474" s="9"/>
    </row>
    <row r="5475" spans="13:13" hidden="1" x14ac:dyDescent="0.2">
      <c r="M5475" s="9"/>
    </row>
    <row r="5476" spans="13:13" hidden="1" x14ac:dyDescent="0.2">
      <c r="M5476" s="9"/>
    </row>
    <row r="5477" spans="13:13" hidden="1" x14ac:dyDescent="0.2">
      <c r="M5477" s="9"/>
    </row>
    <row r="5478" spans="13:13" hidden="1" x14ac:dyDescent="0.2">
      <c r="M5478" s="9"/>
    </row>
    <row r="5479" spans="13:13" hidden="1" x14ac:dyDescent="0.2">
      <c r="M5479" s="9"/>
    </row>
    <row r="5480" spans="13:13" hidden="1" x14ac:dyDescent="0.2">
      <c r="M5480" s="9"/>
    </row>
    <row r="5481" spans="13:13" hidden="1" x14ac:dyDescent="0.2">
      <c r="M5481" s="9"/>
    </row>
    <row r="5482" spans="13:13" hidden="1" x14ac:dyDescent="0.2">
      <c r="M5482" s="9"/>
    </row>
    <row r="5483" spans="13:13" hidden="1" x14ac:dyDescent="0.2">
      <c r="M5483" s="9"/>
    </row>
    <row r="5484" spans="13:13" hidden="1" x14ac:dyDescent="0.2">
      <c r="M5484" s="9"/>
    </row>
    <row r="5485" spans="13:13" hidden="1" x14ac:dyDescent="0.2">
      <c r="M5485" s="9"/>
    </row>
    <row r="5486" spans="13:13" hidden="1" x14ac:dyDescent="0.2">
      <c r="M5486" s="9"/>
    </row>
    <row r="5487" spans="13:13" hidden="1" x14ac:dyDescent="0.2">
      <c r="M5487" s="9"/>
    </row>
    <row r="5488" spans="13:13" hidden="1" x14ac:dyDescent="0.2">
      <c r="M5488" s="9"/>
    </row>
    <row r="5489" spans="13:13" hidden="1" x14ac:dyDescent="0.2">
      <c r="M5489" s="9"/>
    </row>
    <row r="5490" spans="13:13" hidden="1" x14ac:dyDescent="0.2">
      <c r="M5490" s="9"/>
    </row>
    <row r="5491" spans="13:13" hidden="1" x14ac:dyDescent="0.2">
      <c r="M5491" s="9"/>
    </row>
    <row r="5492" spans="13:13" hidden="1" x14ac:dyDescent="0.2">
      <c r="M5492" s="9"/>
    </row>
    <row r="5493" spans="13:13" hidden="1" x14ac:dyDescent="0.2">
      <c r="M5493" s="9"/>
    </row>
    <row r="5494" spans="13:13" hidden="1" x14ac:dyDescent="0.2">
      <c r="M5494" s="9"/>
    </row>
    <row r="5495" spans="13:13" hidden="1" x14ac:dyDescent="0.2">
      <c r="M5495" s="9"/>
    </row>
    <row r="5496" spans="13:13" hidden="1" x14ac:dyDescent="0.2">
      <c r="M5496" s="9"/>
    </row>
    <row r="5497" spans="13:13" hidden="1" x14ac:dyDescent="0.2">
      <c r="M5497" s="9"/>
    </row>
    <row r="5498" spans="13:13" hidden="1" x14ac:dyDescent="0.2">
      <c r="M5498" s="9"/>
    </row>
    <row r="5499" spans="13:13" hidden="1" x14ac:dyDescent="0.2">
      <c r="M5499" s="9"/>
    </row>
    <row r="5500" spans="13:13" hidden="1" x14ac:dyDescent="0.2">
      <c r="M5500" s="9"/>
    </row>
    <row r="5501" spans="13:13" hidden="1" x14ac:dyDescent="0.2">
      <c r="M5501" s="9"/>
    </row>
    <row r="5502" spans="13:13" hidden="1" x14ac:dyDescent="0.2">
      <c r="M5502" s="9"/>
    </row>
    <row r="5503" spans="13:13" hidden="1" x14ac:dyDescent="0.2">
      <c r="M5503" s="9"/>
    </row>
    <row r="5504" spans="13:13" hidden="1" x14ac:dyDescent="0.2">
      <c r="M5504" s="9"/>
    </row>
    <row r="5505" spans="13:13" hidden="1" x14ac:dyDescent="0.2">
      <c r="M5505" s="9"/>
    </row>
    <row r="5506" spans="13:13" hidden="1" x14ac:dyDescent="0.2">
      <c r="M5506" s="9"/>
    </row>
    <row r="5507" spans="13:13" hidden="1" x14ac:dyDescent="0.2">
      <c r="M5507" s="9"/>
    </row>
    <row r="5508" spans="13:13" hidden="1" x14ac:dyDescent="0.2">
      <c r="M5508" s="9"/>
    </row>
    <row r="5509" spans="13:13" hidden="1" x14ac:dyDescent="0.2">
      <c r="M5509" s="9"/>
    </row>
    <row r="5510" spans="13:13" hidden="1" x14ac:dyDescent="0.2">
      <c r="M5510" s="9"/>
    </row>
    <row r="5511" spans="13:13" hidden="1" x14ac:dyDescent="0.2">
      <c r="M5511" s="9"/>
    </row>
    <row r="5512" spans="13:13" hidden="1" x14ac:dyDescent="0.2">
      <c r="M5512" s="9"/>
    </row>
    <row r="5513" spans="13:13" hidden="1" x14ac:dyDescent="0.2">
      <c r="M5513" s="9"/>
    </row>
    <row r="5514" spans="13:13" hidden="1" x14ac:dyDescent="0.2">
      <c r="M5514" s="9"/>
    </row>
    <row r="5515" spans="13:13" hidden="1" x14ac:dyDescent="0.2">
      <c r="M5515" s="9"/>
    </row>
    <row r="5516" spans="13:13" hidden="1" x14ac:dyDescent="0.2">
      <c r="M5516" s="9"/>
    </row>
    <row r="5517" spans="13:13" hidden="1" x14ac:dyDescent="0.2">
      <c r="M5517" s="9"/>
    </row>
    <row r="5518" spans="13:13" hidden="1" x14ac:dyDescent="0.2">
      <c r="M5518" s="9"/>
    </row>
    <row r="5519" spans="13:13" hidden="1" x14ac:dyDescent="0.2">
      <c r="M5519" s="9"/>
    </row>
    <row r="5520" spans="13:13" hidden="1" x14ac:dyDescent="0.2">
      <c r="M5520" s="9"/>
    </row>
    <row r="5521" spans="13:13" hidden="1" x14ac:dyDescent="0.2">
      <c r="M5521" s="9"/>
    </row>
    <row r="5522" spans="13:13" hidden="1" x14ac:dyDescent="0.2">
      <c r="M5522" s="9"/>
    </row>
    <row r="5523" spans="13:13" hidden="1" x14ac:dyDescent="0.2">
      <c r="M5523" s="9"/>
    </row>
    <row r="5524" spans="13:13" hidden="1" x14ac:dyDescent="0.2">
      <c r="M5524" s="9"/>
    </row>
    <row r="5525" spans="13:13" hidden="1" x14ac:dyDescent="0.2">
      <c r="M5525" s="9"/>
    </row>
    <row r="5526" spans="13:13" hidden="1" x14ac:dyDescent="0.2">
      <c r="M5526" s="9"/>
    </row>
    <row r="5527" spans="13:13" hidden="1" x14ac:dyDescent="0.2">
      <c r="M5527" s="9"/>
    </row>
    <row r="5528" spans="13:13" hidden="1" x14ac:dyDescent="0.2">
      <c r="M5528" s="9"/>
    </row>
    <row r="5529" spans="13:13" hidden="1" x14ac:dyDescent="0.2">
      <c r="M5529" s="9"/>
    </row>
    <row r="5530" spans="13:13" hidden="1" x14ac:dyDescent="0.2">
      <c r="M5530" s="9"/>
    </row>
    <row r="5531" spans="13:13" hidden="1" x14ac:dyDescent="0.2">
      <c r="M5531" s="9"/>
    </row>
    <row r="5532" spans="13:13" hidden="1" x14ac:dyDescent="0.2">
      <c r="M5532" s="9"/>
    </row>
    <row r="5533" spans="13:13" hidden="1" x14ac:dyDescent="0.2">
      <c r="M5533" s="9"/>
    </row>
    <row r="5534" spans="13:13" hidden="1" x14ac:dyDescent="0.2">
      <c r="M5534" s="9"/>
    </row>
    <row r="5535" spans="13:13" hidden="1" x14ac:dyDescent="0.2">
      <c r="M5535" s="9"/>
    </row>
    <row r="5536" spans="13:13" hidden="1" x14ac:dyDescent="0.2">
      <c r="M5536" s="9"/>
    </row>
    <row r="5537" spans="13:13" hidden="1" x14ac:dyDescent="0.2">
      <c r="M5537" s="9"/>
    </row>
    <row r="5538" spans="13:13" hidden="1" x14ac:dyDescent="0.2">
      <c r="M5538" s="9"/>
    </row>
    <row r="5539" spans="13:13" hidden="1" x14ac:dyDescent="0.2">
      <c r="M5539" s="9"/>
    </row>
    <row r="5540" spans="13:13" hidden="1" x14ac:dyDescent="0.2">
      <c r="M5540" s="9"/>
    </row>
    <row r="5541" spans="13:13" hidden="1" x14ac:dyDescent="0.2">
      <c r="M5541" s="9"/>
    </row>
    <row r="5542" spans="13:13" hidden="1" x14ac:dyDescent="0.2">
      <c r="M5542" s="9"/>
    </row>
    <row r="5543" spans="13:13" hidden="1" x14ac:dyDescent="0.2">
      <c r="M5543" s="9"/>
    </row>
    <row r="5544" spans="13:13" hidden="1" x14ac:dyDescent="0.2">
      <c r="M5544" s="9"/>
    </row>
    <row r="5545" spans="13:13" hidden="1" x14ac:dyDescent="0.2">
      <c r="M5545" s="9"/>
    </row>
    <row r="5546" spans="13:13" hidden="1" x14ac:dyDescent="0.2">
      <c r="M5546" s="9"/>
    </row>
    <row r="5547" spans="13:13" hidden="1" x14ac:dyDescent="0.2">
      <c r="M5547" s="9"/>
    </row>
    <row r="5548" spans="13:13" hidden="1" x14ac:dyDescent="0.2">
      <c r="M5548" s="9"/>
    </row>
    <row r="5549" spans="13:13" hidden="1" x14ac:dyDescent="0.2">
      <c r="M5549" s="9"/>
    </row>
    <row r="5550" spans="13:13" hidden="1" x14ac:dyDescent="0.2">
      <c r="M5550" s="9"/>
    </row>
    <row r="5551" spans="13:13" hidden="1" x14ac:dyDescent="0.2">
      <c r="M5551" s="9"/>
    </row>
    <row r="5552" spans="13:13" hidden="1" x14ac:dyDescent="0.2">
      <c r="M5552" s="9"/>
    </row>
    <row r="5553" spans="13:13" hidden="1" x14ac:dyDescent="0.2">
      <c r="M5553" s="9"/>
    </row>
    <row r="5554" spans="13:13" hidden="1" x14ac:dyDescent="0.2">
      <c r="M5554" s="9"/>
    </row>
    <row r="5555" spans="13:13" hidden="1" x14ac:dyDescent="0.2">
      <c r="M5555" s="9"/>
    </row>
    <row r="5556" spans="13:13" hidden="1" x14ac:dyDescent="0.2">
      <c r="M5556" s="9"/>
    </row>
    <row r="5557" spans="13:13" hidden="1" x14ac:dyDescent="0.2">
      <c r="M5557" s="9"/>
    </row>
    <row r="5558" spans="13:13" hidden="1" x14ac:dyDescent="0.2">
      <c r="M5558" s="9"/>
    </row>
    <row r="5559" spans="13:13" hidden="1" x14ac:dyDescent="0.2">
      <c r="M5559" s="9"/>
    </row>
    <row r="5560" spans="13:13" hidden="1" x14ac:dyDescent="0.2">
      <c r="M5560" s="9"/>
    </row>
    <row r="5561" spans="13:13" hidden="1" x14ac:dyDescent="0.2">
      <c r="M5561" s="9"/>
    </row>
    <row r="5562" spans="13:13" hidden="1" x14ac:dyDescent="0.2">
      <c r="M5562" s="9"/>
    </row>
    <row r="5563" spans="13:13" hidden="1" x14ac:dyDescent="0.2">
      <c r="M5563" s="9"/>
    </row>
    <row r="5564" spans="13:13" hidden="1" x14ac:dyDescent="0.2">
      <c r="M5564" s="9"/>
    </row>
    <row r="5565" spans="13:13" hidden="1" x14ac:dyDescent="0.2">
      <c r="M5565" s="9"/>
    </row>
    <row r="5566" spans="13:13" hidden="1" x14ac:dyDescent="0.2">
      <c r="M5566" s="9"/>
    </row>
    <row r="5567" spans="13:13" hidden="1" x14ac:dyDescent="0.2">
      <c r="M5567" s="9"/>
    </row>
    <row r="5568" spans="13:13" hidden="1" x14ac:dyDescent="0.2">
      <c r="M5568" s="9"/>
    </row>
    <row r="5569" spans="13:13" hidden="1" x14ac:dyDescent="0.2">
      <c r="M5569" s="9"/>
    </row>
    <row r="5570" spans="13:13" hidden="1" x14ac:dyDescent="0.2">
      <c r="M5570" s="9"/>
    </row>
    <row r="5571" spans="13:13" hidden="1" x14ac:dyDescent="0.2">
      <c r="M5571" s="9"/>
    </row>
    <row r="5572" spans="13:13" hidden="1" x14ac:dyDescent="0.2">
      <c r="M5572" s="9"/>
    </row>
    <row r="5573" spans="13:13" hidden="1" x14ac:dyDescent="0.2">
      <c r="M5573" s="9"/>
    </row>
    <row r="5574" spans="13:13" hidden="1" x14ac:dyDescent="0.2">
      <c r="M5574" s="9"/>
    </row>
    <row r="5575" spans="13:13" hidden="1" x14ac:dyDescent="0.2">
      <c r="M5575" s="9"/>
    </row>
    <row r="5576" spans="13:13" hidden="1" x14ac:dyDescent="0.2">
      <c r="M5576" s="9"/>
    </row>
    <row r="5577" spans="13:13" hidden="1" x14ac:dyDescent="0.2">
      <c r="M5577" s="9"/>
    </row>
    <row r="5578" spans="13:13" hidden="1" x14ac:dyDescent="0.2">
      <c r="M5578" s="9"/>
    </row>
    <row r="5579" spans="13:13" hidden="1" x14ac:dyDescent="0.2">
      <c r="M5579" s="9"/>
    </row>
    <row r="5580" spans="13:13" hidden="1" x14ac:dyDescent="0.2">
      <c r="M5580" s="9"/>
    </row>
    <row r="5581" spans="13:13" hidden="1" x14ac:dyDescent="0.2">
      <c r="M5581" s="9"/>
    </row>
    <row r="5582" spans="13:13" hidden="1" x14ac:dyDescent="0.2">
      <c r="M5582" s="9"/>
    </row>
    <row r="5583" spans="13:13" hidden="1" x14ac:dyDescent="0.2">
      <c r="M5583" s="9"/>
    </row>
    <row r="5584" spans="13:13" hidden="1" x14ac:dyDescent="0.2">
      <c r="M5584" s="9"/>
    </row>
    <row r="5585" spans="13:13" hidden="1" x14ac:dyDescent="0.2">
      <c r="M5585" s="9"/>
    </row>
    <row r="5586" spans="13:13" hidden="1" x14ac:dyDescent="0.2">
      <c r="M5586" s="9"/>
    </row>
    <row r="5587" spans="13:13" hidden="1" x14ac:dyDescent="0.2">
      <c r="M5587" s="9"/>
    </row>
    <row r="5588" spans="13:13" hidden="1" x14ac:dyDescent="0.2">
      <c r="M5588" s="9"/>
    </row>
    <row r="5589" spans="13:13" hidden="1" x14ac:dyDescent="0.2">
      <c r="M5589" s="9"/>
    </row>
    <row r="5590" spans="13:13" hidden="1" x14ac:dyDescent="0.2">
      <c r="M5590" s="9"/>
    </row>
    <row r="5591" spans="13:13" hidden="1" x14ac:dyDescent="0.2">
      <c r="M5591" s="9"/>
    </row>
    <row r="5592" spans="13:13" hidden="1" x14ac:dyDescent="0.2">
      <c r="M5592" s="9"/>
    </row>
    <row r="5593" spans="13:13" hidden="1" x14ac:dyDescent="0.2">
      <c r="M5593" s="9"/>
    </row>
    <row r="5594" spans="13:13" hidden="1" x14ac:dyDescent="0.2">
      <c r="M5594" s="9"/>
    </row>
    <row r="5595" spans="13:13" hidden="1" x14ac:dyDescent="0.2">
      <c r="M5595" s="9"/>
    </row>
    <row r="5596" spans="13:13" hidden="1" x14ac:dyDescent="0.2">
      <c r="M5596" s="9"/>
    </row>
    <row r="5597" spans="13:13" hidden="1" x14ac:dyDescent="0.2">
      <c r="M5597" s="9"/>
    </row>
    <row r="5598" spans="13:13" hidden="1" x14ac:dyDescent="0.2">
      <c r="M5598" s="9"/>
    </row>
    <row r="5599" spans="13:13" hidden="1" x14ac:dyDescent="0.2">
      <c r="M5599" s="9"/>
    </row>
    <row r="5600" spans="13:13" hidden="1" x14ac:dyDescent="0.2">
      <c r="M5600" s="9"/>
    </row>
    <row r="5601" spans="13:13" hidden="1" x14ac:dyDescent="0.2">
      <c r="M5601" s="9"/>
    </row>
    <row r="5602" spans="13:13" hidden="1" x14ac:dyDescent="0.2">
      <c r="M5602" s="9"/>
    </row>
    <row r="5603" spans="13:13" hidden="1" x14ac:dyDescent="0.2">
      <c r="M5603" s="9"/>
    </row>
    <row r="5604" spans="13:13" hidden="1" x14ac:dyDescent="0.2">
      <c r="M5604" s="9"/>
    </row>
    <row r="5605" spans="13:13" hidden="1" x14ac:dyDescent="0.2">
      <c r="M5605" s="9"/>
    </row>
    <row r="5606" spans="13:13" hidden="1" x14ac:dyDescent="0.2">
      <c r="M5606" s="9"/>
    </row>
    <row r="5607" spans="13:13" hidden="1" x14ac:dyDescent="0.2">
      <c r="M5607" s="9"/>
    </row>
    <row r="5608" spans="13:13" hidden="1" x14ac:dyDescent="0.2">
      <c r="M5608" s="9"/>
    </row>
    <row r="5609" spans="13:13" hidden="1" x14ac:dyDescent="0.2">
      <c r="M5609" s="9"/>
    </row>
    <row r="5610" spans="13:13" hidden="1" x14ac:dyDescent="0.2">
      <c r="M5610" s="9"/>
    </row>
    <row r="5611" spans="13:13" hidden="1" x14ac:dyDescent="0.2">
      <c r="M5611" s="9"/>
    </row>
    <row r="5612" spans="13:13" hidden="1" x14ac:dyDescent="0.2">
      <c r="M5612" s="9"/>
    </row>
    <row r="5613" spans="13:13" hidden="1" x14ac:dyDescent="0.2">
      <c r="M5613" s="9"/>
    </row>
    <row r="5614" spans="13:13" hidden="1" x14ac:dyDescent="0.2">
      <c r="M5614" s="9"/>
    </row>
    <row r="5615" spans="13:13" hidden="1" x14ac:dyDescent="0.2">
      <c r="M5615" s="9"/>
    </row>
    <row r="5616" spans="13:13" hidden="1" x14ac:dyDescent="0.2">
      <c r="M5616" s="9"/>
    </row>
    <row r="5617" spans="13:13" hidden="1" x14ac:dyDescent="0.2">
      <c r="M5617" s="9"/>
    </row>
    <row r="5618" spans="13:13" hidden="1" x14ac:dyDescent="0.2">
      <c r="M5618" s="9"/>
    </row>
    <row r="5619" spans="13:13" hidden="1" x14ac:dyDescent="0.2">
      <c r="M5619" s="9"/>
    </row>
    <row r="5620" spans="13:13" hidden="1" x14ac:dyDescent="0.2">
      <c r="M5620" s="9"/>
    </row>
    <row r="5621" spans="13:13" hidden="1" x14ac:dyDescent="0.2">
      <c r="M5621" s="9"/>
    </row>
    <row r="5622" spans="13:13" hidden="1" x14ac:dyDescent="0.2">
      <c r="M5622" s="9"/>
    </row>
    <row r="5623" spans="13:13" hidden="1" x14ac:dyDescent="0.2">
      <c r="M5623" s="9"/>
    </row>
    <row r="5624" spans="13:13" hidden="1" x14ac:dyDescent="0.2">
      <c r="M5624" s="9"/>
    </row>
    <row r="5625" spans="13:13" hidden="1" x14ac:dyDescent="0.2">
      <c r="M5625" s="9"/>
    </row>
    <row r="5626" spans="13:13" hidden="1" x14ac:dyDescent="0.2">
      <c r="M5626" s="9"/>
    </row>
    <row r="5627" spans="13:13" hidden="1" x14ac:dyDescent="0.2">
      <c r="M5627" s="9"/>
    </row>
    <row r="5628" spans="13:13" hidden="1" x14ac:dyDescent="0.2">
      <c r="M5628" s="9"/>
    </row>
    <row r="5629" spans="13:13" hidden="1" x14ac:dyDescent="0.2">
      <c r="M5629" s="9"/>
    </row>
    <row r="5630" spans="13:13" hidden="1" x14ac:dyDescent="0.2">
      <c r="M5630" s="9"/>
    </row>
    <row r="5631" spans="13:13" hidden="1" x14ac:dyDescent="0.2">
      <c r="M5631" s="9"/>
    </row>
    <row r="5632" spans="13:13" hidden="1" x14ac:dyDescent="0.2">
      <c r="M5632" s="9"/>
    </row>
    <row r="5633" spans="13:13" hidden="1" x14ac:dyDescent="0.2">
      <c r="M5633" s="9"/>
    </row>
    <row r="5634" spans="13:13" hidden="1" x14ac:dyDescent="0.2">
      <c r="M5634" s="9"/>
    </row>
    <row r="5635" spans="13:13" hidden="1" x14ac:dyDescent="0.2">
      <c r="M5635" s="9"/>
    </row>
    <row r="5636" spans="13:13" hidden="1" x14ac:dyDescent="0.2">
      <c r="M5636" s="9"/>
    </row>
    <row r="5637" spans="13:13" hidden="1" x14ac:dyDescent="0.2">
      <c r="M5637" s="9"/>
    </row>
    <row r="5638" spans="13:13" hidden="1" x14ac:dyDescent="0.2">
      <c r="M5638" s="9"/>
    </row>
    <row r="5639" spans="13:13" hidden="1" x14ac:dyDescent="0.2">
      <c r="M5639" s="9"/>
    </row>
    <row r="5640" spans="13:13" hidden="1" x14ac:dyDescent="0.2">
      <c r="M5640" s="9"/>
    </row>
    <row r="5641" spans="13:13" hidden="1" x14ac:dyDescent="0.2">
      <c r="M5641" s="9"/>
    </row>
    <row r="5642" spans="13:13" hidden="1" x14ac:dyDescent="0.2">
      <c r="M5642" s="9"/>
    </row>
    <row r="5643" spans="13:13" hidden="1" x14ac:dyDescent="0.2">
      <c r="M5643" s="9"/>
    </row>
    <row r="5644" spans="13:13" hidden="1" x14ac:dyDescent="0.2">
      <c r="M5644" s="9"/>
    </row>
    <row r="5645" spans="13:13" hidden="1" x14ac:dyDescent="0.2">
      <c r="M5645" s="9"/>
    </row>
    <row r="5646" spans="13:13" hidden="1" x14ac:dyDescent="0.2">
      <c r="M5646" s="9"/>
    </row>
    <row r="5647" spans="13:13" hidden="1" x14ac:dyDescent="0.2">
      <c r="M5647" s="9"/>
    </row>
    <row r="5648" spans="13:13" hidden="1" x14ac:dyDescent="0.2">
      <c r="M5648" s="9"/>
    </row>
    <row r="5649" spans="13:13" hidden="1" x14ac:dyDescent="0.2">
      <c r="M5649" s="9"/>
    </row>
    <row r="5650" spans="13:13" hidden="1" x14ac:dyDescent="0.2">
      <c r="M5650" s="9"/>
    </row>
    <row r="5651" spans="13:13" hidden="1" x14ac:dyDescent="0.2">
      <c r="M5651" s="9"/>
    </row>
    <row r="5652" spans="13:13" hidden="1" x14ac:dyDescent="0.2">
      <c r="M5652" s="9"/>
    </row>
    <row r="5653" spans="13:13" hidden="1" x14ac:dyDescent="0.2">
      <c r="M5653" s="9"/>
    </row>
    <row r="5654" spans="13:13" hidden="1" x14ac:dyDescent="0.2">
      <c r="M5654" s="9"/>
    </row>
    <row r="5655" spans="13:13" hidden="1" x14ac:dyDescent="0.2">
      <c r="M5655" s="9"/>
    </row>
    <row r="5656" spans="13:13" hidden="1" x14ac:dyDescent="0.2">
      <c r="M5656" s="9"/>
    </row>
    <row r="5657" spans="13:13" hidden="1" x14ac:dyDescent="0.2">
      <c r="M5657" s="9"/>
    </row>
    <row r="5658" spans="13:13" hidden="1" x14ac:dyDescent="0.2">
      <c r="M5658" s="9"/>
    </row>
    <row r="5659" spans="13:13" hidden="1" x14ac:dyDescent="0.2">
      <c r="M5659" s="9"/>
    </row>
    <row r="5660" spans="13:13" hidden="1" x14ac:dyDescent="0.2">
      <c r="M5660" s="9"/>
    </row>
    <row r="5661" spans="13:13" hidden="1" x14ac:dyDescent="0.2">
      <c r="M5661" s="9"/>
    </row>
    <row r="5662" spans="13:13" hidden="1" x14ac:dyDescent="0.2">
      <c r="M5662" s="9"/>
    </row>
    <row r="5663" spans="13:13" hidden="1" x14ac:dyDescent="0.2">
      <c r="M5663" s="9"/>
    </row>
    <row r="5664" spans="13:13" hidden="1" x14ac:dyDescent="0.2">
      <c r="M5664" s="9"/>
    </row>
    <row r="5665" spans="13:13" hidden="1" x14ac:dyDescent="0.2">
      <c r="M5665" s="9"/>
    </row>
    <row r="5666" spans="13:13" hidden="1" x14ac:dyDescent="0.2">
      <c r="M5666" s="9"/>
    </row>
    <row r="5667" spans="13:13" hidden="1" x14ac:dyDescent="0.2">
      <c r="M5667" s="9"/>
    </row>
    <row r="5668" spans="13:13" hidden="1" x14ac:dyDescent="0.2">
      <c r="M5668" s="9"/>
    </row>
    <row r="5669" spans="13:13" hidden="1" x14ac:dyDescent="0.2">
      <c r="M5669" s="9"/>
    </row>
    <row r="5670" spans="13:13" hidden="1" x14ac:dyDescent="0.2">
      <c r="M5670" s="9"/>
    </row>
    <row r="5671" spans="13:13" hidden="1" x14ac:dyDescent="0.2">
      <c r="M5671" s="9"/>
    </row>
    <row r="5672" spans="13:13" hidden="1" x14ac:dyDescent="0.2">
      <c r="M5672" s="9"/>
    </row>
    <row r="5673" spans="13:13" hidden="1" x14ac:dyDescent="0.2">
      <c r="M5673" s="9"/>
    </row>
    <row r="5674" spans="13:13" hidden="1" x14ac:dyDescent="0.2">
      <c r="M5674" s="9"/>
    </row>
    <row r="5675" spans="13:13" hidden="1" x14ac:dyDescent="0.2">
      <c r="M5675" s="9"/>
    </row>
    <row r="5676" spans="13:13" hidden="1" x14ac:dyDescent="0.2">
      <c r="M5676" s="9"/>
    </row>
    <row r="5677" spans="13:13" hidden="1" x14ac:dyDescent="0.2">
      <c r="M5677" s="9"/>
    </row>
    <row r="5678" spans="13:13" hidden="1" x14ac:dyDescent="0.2">
      <c r="M5678" s="9"/>
    </row>
    <row r="5679" spans="13:13" hidden="1" x14ac:dyDescent="0.2">
      <c r="M5679" s="9"/>
    </row>
    <row r="5680" spans="13:13" hidden="1" x14ac:dyDescent="0.2">
      <c r="M5680" s="9"/>
    </row>
    <row r="5681" spans="13:13" hidden="1" x14ac:dyDescent="0.2">
      <c r="M5681" s="9"/>
    </row>
    <row r="5682" spans="13:13" hidden="1" x14ac:dyDescent="0.2">
      <c r="M5682" s="9"/>
    </row>
    <row r="5683" spans="13:13" hidden="1" x14ac:dyDescent="0.2">
      <c r="M5683" s="9"/>
    </row>
    <row r="5684" spans="13:13" hidden="1" x14ac:dyDescent="0.2">
      <c r="M5684" s="9"/>
    </row>
    <row r="5685" spans="13:13" hidden="1" x14ac:dyDescent="0.2">
      <c r="M5685" s="9"/>
    </row>
    <row r="5686" spans="13:13" hidden="1" x14ac:dyDescent="0.2">
      <c r="M5686" s="9"/>
    </row>
    <row r="5687" spans="13:13" hidden="1" x14ac:dyDescent="0.2">
      <c r="M5687" s="9"/>
    </row>
    <row r="5688" spans="13:13" hidden="1" x14ac:dyDescent="0.2">
      <c r="M5688" s="9"/>
    </row>
    <row r="5689" spans="13:13" hidden="1" x14ac:dyDescent="0.2">
      <c r="M5689" s="9"/>
    </row>
    <row r="5690" spans="13:13" hidden="1" x14ac:dyDescent="0.2">
      <c r="M5690" s="9"/>
    </row>
    <row r="5691" spans="13:13" hidden="1" x14ac:dyDescent="0.2">
      <c r="M5691" s="9"/>
    </row>
    <row r="5692" spans="13:13" hidden="1" x14ac:dyDescent="0.2">
      <c r="M5692" s="9"/>
    </row>
    <row r="5693" spans="13:13" hidden="1" x14ac:dyDescent="0.2">
      <c r="M5693" s="9"/>
    </row>
    <row r="5694" spans="13:13" hidden="1" x14ac:dyDescent="0.2">
      <c r="M5694" s="9"/>
    </row>
    <row r="5695" spans="13:13" hidden="1" x14ac:dyDescent="0.2">
      <c r="M5695" s="9"/>
    </row>
    <row r="5696" spans="13:13" hidden="1" x14ac:dyDescent="0.2">
      <c r="M5696" s="9"/>
    </row>
    <row r="5697" spans="13:13" hidden="1" x14ac:dyDescent="0.2">
      <c r="M5697" s="9"/>
    </row>
    <row r="5698" spans="13:13" hidden="1" x14ac:dyDescent="0.2">
      <c r="M5698" s="9"/>
    </row>
    <row r="5699" spans="13:13" hidden="1" x14ac:dyDescent="0.2">
      <c r="M5699" s="9"/>
    </row>
    <row r="5700" spans="13:13" hidden="1" x14ac:dyDescent="0.2">
      <c r="M5700" s="9"/>
    </row>
    <row r="5701" spans="13:13" hidden="1" x14ac:dyDescent="0.2">
      <c r="M5701" s="9"/>
    </row>
    <row r="5702" spans="13:13" hidden="1" x14ac:dyDescent="0.2">
      <c r="M5702" s="9"/>
    </row>
    <row r="5703" spans="13:13" hidden="1" x14ac:dyDescent="0.2">
      <c r="M5703" s="9"/>
    </row>
    <row r="5704" spans="13:13" hidden="1" x14ac:dyDescent="0.2">
      <c r="M5704" s="9"/>
    </row>
    <row r="5705" spans="13:13" hidden="1" x14ac:dyDescent="0.2">
      <c r="M5705" s="9"/>
    </row>
    <row r="5706" spans="13:13" hidden="1" x14ac:dyDescent="0.2">
      <c r="M5706" s="9"/>
    </row>
    <row r="5707" spans="13:13" hidden="1" x14ac:dyDescent="0.2">
      <c r="M5707" s="9"/>
    </row>
    <row r="5708" spans="13:13" hidden="1" x14ac:dyDescent="0.2">
      <c r="M5708" s="9"/>
    </row>
    <row r="5709" spans="13:13" hidden="1" x14ac:dyDescent="0.2">
      <c r="M5709" s="9"/>
    </row>
    <row r="5710" spans="13:13" hidden="1" x14ac:dyDescent="0.2">
      <c r="M5710" s="9"/>
    </row>
    <row r="5711" spans="13:13" hidden="1" x14ac:dyDescent="0.2">
      <c r="M5711" s="9"/>
    </row>
    <row r="5712" spans="13:13" hidden="1" x14ac:dyDescent="0.2">
      <c r="M5712" s="9"/>
    </row>
    <row r="5713" spans="13:13" hidden="1" x14ac:dyDescent="0.2">
      <c r="M5713" s="9"/>
    </row>
    <row r="5714" spans="13:13" hidden="1" x14ac:dyDescent="0.2">
      <c r="M5714" s="9"/>
    </row>
    <row r="5715" spans="13:13" hidden="1" x14ac:dyDescent="0.2">
      <c r="M5715" s="9"/>
    </row>
    <row r="5716" spans="13:13" hidden="1" x14ac:dyDescent="0.2">
      <c r="M5716" s="9"/>
    </row>
    <row r="5717" spans="13:13" hidden="1" x14ac:dyDescent="0.2">
      <c r="M5717" s="9"/>
    </row>
    <row r="5718" spans="13:13" hidden="1" x14ac:dyDescent="0.2">
      <c r="M5718" s="9"/>
    </row>
    <row r="5719" spans="13:13" hidden="1" x14ac:dyDescent="0.2">
      <c r="M5719" s="9"/>
    </row>
    <row r="5720" spans="13:13" hidden="1" x14ac:dyDescent="0.2">
      <c r="M5720" s="9"/>
    </row>
    <row r="5721" spans="13:13" hidden="1" x14ac:dyDescent="0.2">
      <c r="M5721" s="9"/>
    </row>
    <row r="5722" spans="13:13" hidden="1" x14ac:dyDescent="0.2">
      <c r="M5722" s="9"/>
    </row>
    <row r="5723" spans="13:13" hidden="1" x14ac:dyDescent="0.2">
      <c r="M5723" s="9"/>
    </row>
    <row r="5724" spans="13:13" hidden="1" x14ac:dyDescent="0.2">
      <c r="M5724" s="9"/>
    </row>
    <row r="5725" spans="13:13" hidden="1" x14ac:dyDescent="0.2">
      <c r="M5725" s="9"/>
    </row>
    <row r="5726" spans="13:13" hidden="1" x14ac:dyDescent="0.2">
      <c r="M5726" s="9"/>
    </row>
    <row r="5727" spans="13:13" hidden="1" x14ac:dyDescent="0.2">
      <c r="M5727" s="9"/>
    </row>
    <row r="5728" spans="13:13" hidden="1" x14ac:dyDescent="0.2">
      <c r="M5728" s="9"/>
    </row>
    <row r="5729" spans="13:13" hidden="1" x14ac:dyDescent="0.2">
      <c r="M5729" s="9"/>
    </row>
    <row r="5730" spans="13:13" hidden="1" x14ac:dyDescent="0.2">
      <c r="M5730" s="9"/>
    </row>
    <row r="5731" spans="13:13" hidden="1" x14ac:dyDescent="0.2">
      <c r="M5731" s="9"/>
    </row>
    <row r="5732" spans="13:13" hidden="1" x14ac:dyDescent="0.2">
      <c r="M5732" s="9"/>
    </row>
    <row r="5733" spans="13:13" hidden="1" x14ac:dyDescent="0.2">
      <c r="M5733" s="9"/>
    </row>
    <row r="5734" spans="13:13" hidden="1" x14ac:dyDescent="0.2">
      <c r="M5734" s="9"/>
    </row>
    <row r="5735" spans="13:13" hidden="1" x14ac:dyDescent="0.2">
      <c r="M5735" s="9"/>
    </row>
    <row r="5736" spans="13:13" hidden="1" x14ac:dyDescent="0.2">
      <c r="M5736" s="9"/>
    </row>
    <row r="5737" spans="13:13" hidden="1" x14ac:dyDescent="0.2">
      <c r="M5737" s="9"/>
    </row>
    <row r="5738" spans="13:13" hidden="1" x14ac:dyDescent="0.2">
      <c r="M5738" s="9"/>
    </row>
    <row r="5739" spans="13:13" hidden="1" x14ac:dyDescent="0.2">
      <c r="M5739" s="9"/>
    </row>
    <row r="5740" spans="13:13" hidden="1" x14ac:dyDescent="0.2">
      <c r="M5740" s="9"/>
    </row>
    <row r="5741" spans="13:13" hidden="1" x14ac:dyDescent="0.2">
      <c r="M5741" s="9"/>
    </row>
    <row r="5742" spans="13:13" hidden="1" x14ac:dyDescent="0.2">
      <c r="M5742" s="9"/>
    </row>
    <row r="5743" spans="13:13" hidden="1" x14ac:dyDescent="0.2">
      <c r="M5743" s="9"/>
    </row>
    <row r="5744" spans="13:13" hidden="1" x14ac:dyDescent="0.2">
      <c r="M5744" s="9"/>
    </row>
    <row r="5745" spans="13:13" hidden="1" x14ac:dyDescent="0.2">
      <c r="M5745" s="9"/>
    </row>
    <row r="5746" spans="13:13" hidden="1" x14ac:dyDescent="0.2">
      <c r="M5746" s="9"/>
    </row>
    <row r="5747" spans="13:13" hidden="1" x14ac:dyDescent="0.2">
      <c r="M5747" s="9"/>
    </row>
    <row r="5748" spans="13:13" hidden="1" x14ac:dyDescent="0.2">
      <c r="M5748" s="9"/>
    </row>
    <row r="5749" spans="13:13" hidden="1" x14ac:dyDescent="0.2">
      <c r="M5749" s="9"/>
    </row>
    <row r="5750" spans="13:13" hidden="1" x14ac:dyDescent="0.2">
      <c r="M5750" s="9"/>
    </row>
    <row r="5751" spans="13:13" hidden="1" x14ac:dyDescent="0.2">
      <c r="M5751" s="9"/>
    </row>
    <row r="5752" spans="13:13" hidden="1" x14ac:dyDescent="0.2">
      <c r="M5752" s="9"/>
    </row>
    <row r="5753" spans="13:13" hidden="1" x14ac:dyDescent="0.2">
      <c r="M5753" s="9"/>
    </row>
    <row r="5754" spans="13:13" hidden="1" x14ac:dyDescent="0.2">
      <c r="M5754" s="9"/>
    </row>
    <row r="5755" spans="13:13" hidden="1" x14ac:dyDescent="0.2">
      <c r="M5755" s="9"/>
    </row>
    <row r="5756" spans="13:13" hidden="1" x14ac:dyDescent="0.2">
      <c r="M5756" s="9"/>
    </row>
    <row r="5757" spans="13:13" hidden="1" x14ac:dyDescent="0.2">
      <c r="M5757" s="9"/>
    </row>
    <row r="5758" spans="13:13" hidden="1" x14ac:dyDescent="0.2">
      <c r="M5758" s="9"/>
    </row>
    <row r="5759" spans="13:13" hidden="1" x14ac:dyDescent="0.2">
      <c r="M5759" s="9"/>
    </row>
    <row r="5760" spans="13:13" hidden="1" x14ac:dyDescent="0.2">
      <c r="M5760" s="9"/>
    </row>
    <row r="5761" spans="13:13" hidden="1" x14ac:dyDescent="0.2">
      <c r="M5761" s="9"/>
    </row>
    <row r="5762" spans="13:13" hidden="1" x14ac:dyDescent="0.2">
      <c r="M5762" s="9"/>
    </row>
    <row r="5763" spans="13:13" hidden="1" x14ac:dyDescent="0.2">
      <c r="M5763" s="9"/>
    </row>
    <row r="5764" spans="13:13" hidden="1" x14ac:dyDescent="0.2">
      <c r="M5764" s="9"/>
    </row>
    <row r="5765" spans="13:13" hidden="1" x14ac:dyDescent="0.2">
      <c r="M5765" s="9"/>
    </row>
    <row r="5766" spans="13:13" hidden="1" x14ac:dyDescent="0.2">
      <c r="M5766" s="9"/>
    </row>
    <row r="5767" spans="13:13" hidden="1" x14ac:dyDescent="0.2">
      <c r="M5767" s="9"/>
    </row>
    <row r="5768" spans="13:13" hidden="1" x14ac:dyDescent="0.2">
      <c r="M5768" s="9"/>
    </row>
    <row r="5769" spans="13:13" hidden="1" x14ac:dyDescent="0.2">
      <c r="M5769" s="9"/>
    </row>
    <row r="5770" spans="13:13" hidden="1" x14ac:dyDescent="0.2">
      <c r="M5770" s="9"/>
    </row>
    <row r="5771" spans="13:13" hidden="1" x14ac:dyDescent="0.2">
      <c r="M5771" s="9"/>
    </row>
    <row r="5772" spans="13:13" hidden="1" x14ac:dyDescent="0.2">
      <c r="M5772" s="9"/>
    </row>
    <row r="5773" spans="13:13" hidden="1" x14ac:dyDescent="0.2">
      <c r="M5773" s="9"/>
    </row>
    <row r="5774" spans="13:13" hidden="1" x14ac:dyDescent="0.2">
      <c r="M5774" s="9"/>
    </row>
    <row r="5775" spans="13:13" hidden="1" x14ac:dyDescent="0.2">
      <c r="M5775" s="9"/>
    </row>
    <row r="5776" spans="13:13" hidden="1" x14ac:dyDescent="0.2">
      <c r="M5776" s="9"/>
    </row>
    <row r="5777" spans="13:13" hidden="1" x14ac:dyDescent="0.2">
      <c r="M5777" s="9"/>
    </row>
    <row r="5778" spans="13:13" hidden="1" x14ac:dyDescent="0.2">
      <c r="M5778" s="9"/>
    </row>
    <row r="5779" spans="13:13" hidden="1" x14ac:dyDescent="0.2">
      <c r="M5779" s="9"/>
    </row>
    <row r="5780" spans="13:13" hidden="1" x14ac:dyDescent="0.2">
      <c r="M5780" s="9"/>
    </row>
    <row r="5781" spans="13:13" hidden="1" x14ac:dyDescent="0.2">
      <c r="M5781" s="9"/>
    </row>
    <row r="5782" spans="13:13" hidden="1" x14ac:dyDescent="0.2">
      <c r="M5782" s="9"/>
    </row>
    <row r="5783" spans="13:13" hidden="1" x14ac:dyDescent="0.2">
      <c r="M5783" s="9"/>
    </row>
    <row r="5784" spans="13:13" hidden="1" x14ac:dyDescent="0.2">
      <c r="M5784" s="9"/>
    </row>
    <row r="5785" spans="13:13" hidden="1" x14ac:dyDescent="0.2">
      <c r="M5785" s="9"/>
    </row>
    <row r="5786" spans="13:13" hidden="1" x14ac:dyDescent="0.2">
      <c r="M5786" s="9"/>
    </row>
    <row r="5787" spans="13:13" hidden="1" x14ac:dyDescent="0.2">
      <c r="M5787" s="9"/>
    </row>
    <row r="5788" spans="13:13" hidden="1" x14ac:dyDescent="0.2">
      <c r="M5788" s="9"/>
    </row>
    <row r="5789" spans="13:13" hidden="1" x14ac:dyDescent="0.2">
      <c r="M5789" s="9"/>
    </row>
    <row r="5790" spans="13:13" hidden="1" x14ac:dyDescent="0.2">
      <c r="M5790" s="9"/>
    </row>
    <row r="5791" spans="13:13" hidden="1" x14ac:dyDescent="0.2">
      <c r="M5791" s="9"/>
    </row>
    <row r="5792" spans="13:13" hidden="1" x14ac:dyDescent="0.2">
      <c r="M5792" s="9"/>
    </row>
    <row r="5793" spans="13:13" hidden="1" x14ac:dyDescent="0.2">
      <c r="M5793" s="9"/>
    </row>
    <row r="5794" spans="13:13" hidden="1" x14ac:dyDescent="0.2">
      <c r="M5794" s="9"/>
    </row>
    <row r="5795" spans="13:13" hidden="1" x14ac:dyDescent="0.2">
      <c r="M5795" s="9"/>
    </row>
    <row r="5796" spans="13:13" hidden="1" x14ac:dyDescent="0.2">
      <c r="M5796" s="9"/>
    </row>
    <row r="5797" spans="13:13" hidden="1" x14ac:dyDescent="0.2">
      <c r="M5797" s="9"/>
    </row>
    <row r="5798" spans="13:13" hidden="1" x14ac:dyDescent="0.2">
      <c r="M5798" s="9"/>
    </row>
    <row r="5799" spans="13:13" hidden="1" x14ac:dyDescent="0.2">
      <c r="M5799" s="9"/>
    </row>
    <row r="5800" spans="13:13" hidden="1" x14ac:dyDescent="0.2">
      <c r="M5800" s="9"/>
    </row>
    <row r="5801" spans="13:13" hidden="1" x14ac:dyDescent="0.2">
      <c r="M5801" s="9"/>
    </row>
    <row r="5802" spans="13:13" hidden="1" x14ac:dyDescent="0.2">
      <c r="M5802" s="9"/>
    </row>
    <row r="5803" spans="13:13" hidden="1" x14ac:dyDescent="0.2">
      <c r="M5803" s="9"/>
    </row>
    <row r="5804" spans="13:13" hidden="1" x14ac:dyDescent="0.2">
      <c r="M5804" s="9"/>
    </row>
    <row r="5805" spans="13:13" hidden="1" x14ac:dyDescent="0.2">
      <c r="M5805" s="9"/>
    </row>
    <row r="5806" spans="13:13" hidden="1" x14ac:dyDescent="0.2">
      <c r="M5806" s="9"/>
    </row>
    <row r="5807" spans="13:13" hidden="1" x14ac:dyDescent="0.2">
      <c r="M5807" s="9"/>
    </row>
    <row r="5808" spans="13:13" hidden="1" x14ac:dyDescent="0.2">
      <c r="M5808" s="9"/>
    </row>
    <row r="5809" spans="13:13" hidden="1" x14ac:dyDescent="0.2">
      <c r="M5809" s="9"/>
    </row>
    <row r="5810" spans="13:13" hidden="1" x14ac:dyDescent="0.2">
      <c r="M5810" s="9"/>
    </row>
    <row r="5811" spans="13:13" hidden="1" x14ac:dyDescent="0.2">
      <c r="M5811" s="9"/>
    </row>
    <row r="5812" spans="13:13" hidden="1" x14ac:dyDescent="0.2">
      <c r="M5812" s="9"/>
    </row>
    <row r="5813" spans="13:13" hidden="1" x14ac:dyDescent="0.2">
      <c r="M5813" s="9"/>
    </row>
    <row r="5814" spans="13:13" hidden="1" x14ac:dyDescent="0.2">
      <c r="M5814" s="9"/>
    </row>
    <row r="5815" spans="13:13" hidden="1" x14ac:dyDescent="0.2">
      <c r="M5815" s="9"/>
    </row>
    <row r="5816" spans="13:13" hidden="1" x14ac:dyDescent="0.2">
      <c r="M5816" s="9"/>
    </row>
    <row r="5817" spans="13:13" hidden="1" x14ac:dyDescent="0.2">
      <c r="M5817" s="9"/>
    </row>
    <row r="5818" spans="13:13" hidden="1" x14ac:dyDescent="0.2">
      <c r="M5818" s="9"/>
    </row>
    <row r="5819" spans="13:13" hidden="1" x14ac:dyDescent="0.2">
      <c r="M5819" s="9"/>
    </row>
    <row r="5820" spans="13:13" hidden="1" x14ac:dyDescent="0.2">
      <c r="M5820" s="9"/>
    </row>
    <row r="5821" spans="13:13" hidden="1" x14ac:dyDescent="0.2">
      <c r="M5821" s="9"/>
    </row>
    <row r="5822" spans="13:13" hidden="1" x14ac:dyDescent="0.2">
      <c r="M5822" s="9"/>
    </row>
    <row r="5823" spans="13:13" hidden="1" x14ac:dyDescent="0.2">
      <c r="M5823" s="9"/>
    </row>
    <row r="5824" spans="13:13" hidden="1" x14ac:dyDescent="0.2">
      <c r="M5824" s="9"/>
    </row>
    <row r="5825" spans="13:13" hidden="1" x14ac:dyDescent="0.2">
      <c r="M5825" s="9"/>
    </row>
    <row r="5826" spans="13:13" hidden="1" x14ac:dyDescent="0.2">
      <c r="M5826" s="9"/>
    </row>
    <row r="5827" spans="13:13" hidden="1" x14ac:dyDescent="0.2">
      <c r="M5827" s="9"/>
    </row>
    <row r="5828" spans="13:13" hidden="1" x14ac:dyDescent="0.2">
      <c r="M5828" s="9"/>
    </row>
    <row r="5829" spans="13:13" hidden="1" x14ac:dyDescent="0.2">
      <c r="M5829" s="9"/>
    </row>
    <row r="5830" spans="13:13" hidden="1" x14ac:dyDescent="0.2">
      <c r="M5830" s="9"/>
    </row>
    <row r="5831" spans="13:13" hidden="1" x14ac:dyDescent="0.2">
      <c r="M5831" s="9"/>
    </row>
    <row r="5832" spans="13:13" hidden="1" x14ac:dyDescent="0.2">
      <c r="M5832" s="9"/>
    </row>
    <row r="5833" spans="13:13" hidden="1" x14ac:dyDescent="0.2">
      <c r="M5833" s="9"/>
    </row>
    <row r="5834" spans="13:13" hidden="1" x14ac:dyDescent="0.2">
      <c r="M5834" s="9"/>
    </row>
    <row r="5835" spans="13:13" hidden="1" x14ac:dyDescent="0.2">
      <c r="M5835" s="9"/>
    </row>
    <row r="5836" spans="13:13" hidden="1" x14ac:dyDescent="0.2">
      <c r="M5836" s="9"/>
    </row>
    <row r="5837" spans="13:13" hidden="1" x14ac:dyDescent="0.2">
      <c r="M5837" s="9"/>
    </row>
    <row r="5838" spans="13:13" hidden="1" x14ac:dyDescent="0.2">
      <c r="M5838" s="9"/>
    </row>
    <row r="5839" spans="13:13" hidden="1" x14ac:dyDescent="0.2">
      <c r="M5839" s="9"/>
    </row>
    <row r="5840" spans="13:13" hidden="1" x14ac:dyDescent="0.2">
      <c r="M5840" s="9"/>
    </row>
    <row r="5841" spans="13:13" hidden="1" x14ac:dyDescent="0.2">
      <c r="M5841" s="9"/>
    </row>
    <row r="5842" spans="13:13" hidden="1" x14ac:dyDescent="0.2">
      <c r="M5842" s="9"/>
    </row>
    <row r="5843" spans="13:13" hidden="1" x14ac:dyDescent="0.2">
      <c r="M5843" s="9"/>
    </row>
    <row r="5844" spans="13:13" hidden="1" x14ac:dyDescent="0.2">
      <c r="M5844" s="9"/>
    </row>
    <row r="5845" spans="13:13" hidden="1" x14ac:dyDescent="0.2">
      <c r="M5845" s="9"/>
    </row>
    <row r="5846" spans="13:13" hidden="1" x14ac:dyDescent="0.2">
      <c r="M5846" s="9"/>
    </row>
    <row r="5847" spans="13:13" hidden="1" x14ac:dyDescent="0.2">
      <c r="M5847" s="9"/>
    </row>
    <row r="5848" spans="13:13" hidden="1" x14ac:dyDescent="0.2">
      <c r="M5848" s="9"/>
    </row>
    <row r="5849" spans="13:13" hidden="1" x14ac:dyDescent="0.2">
      <c r="M5849" s="9"/>
    </row>
    <row r="5850" spans="13:13" hidden="1" x14ac:dyDescent="0.2">
      <c r="M5850" s="9"/>
    </row>
    <row r="5851" spans="13:13" hidden="1" x14ac:dyDescent="0.2">
      <c r="M5851" s="9"/>
    </row>
    <row r="5852" spans="13:13" hidden="1" x14ac:dyDescent="0.2">
      <c r="M5852" s="9"/>
    </row>
    <row r="5853" spans="13:13" hidden="1" x14ac:dyDescent="0.2">
      <c r="M5853" s="9"/>
    </row>
    <row r="5854" spans="13:13" hidden="1" x14ac:dyDescent="0.2">
      <c r="M5854" s="9"/>
    </row>
    <row r="5855" spans="13:13" hidden="1" x14ac:dyDescent="0.2">
      <c r="M5855" s="9"/>
    </row>
    <row r="5856" spans="13:13" hidden="1" x14ac:dyDescent="0.2">
      <c r="M5856" s="9"/>
    </row>
    <row r="5857" spans="13:13" hidden="1" x14ac:dyDescent="0.2">
      <c r="M5857" s="9"/>
    </row>
    <row r="5858" spans="13:13" hidden="1" x14ac:dyDescent="0.2">
      <c r="M5858" s="9"/>
    </row>
    <row r="5859" spans="13:13" hidden="1" x14ac:dyDescent="0.2">
      <c r="M5859" s="9"/>
    </row>
    <row r="5860" spans="13:13" hidden="1" x14ac:dyDescent="0.2">
      <c r="M5860" s="9"/>
    </row>
    <row r="5861" spans="13:13" hidden="1" x14ac:dyDescent="0.2">
      <c r="M5861" s="9"/>
    </row>
    <row r="5862" spans="13:13" hidden="1" x14ac:dyDescent="0.2">
      <c r="M5862" s="9"/>
    </row>
    <row r="5863" spans="13:13" hidden="1" x14ac:dyDescent="0.2">
      <c r="M5863" s="9"/>
    </row>
    <row r="5864" spans="13:13" hidden="1" x14ac:dyDescent="0.2">
      <c r="M5864" s="9"/>
    </row>
    <row r="5865" spans="13:13" hidden="1" x14ac:dyDescent="0.2">
      <c r="M5865" s="9"/>
    </row>
    <row r="5866" spans="13:13" hidden="1" x14ac:dyDescent="0.2">
      <c r="M5866" s="9"/>
    </row>
    <row r="5867" spans="13:13" hidden="1" x14ac:dyDescent="0.2">
      <c r="M5867" s="9"/>
    </row>
    <row r="5868" spans="13:13" hidden="1" x14ac:dyDescent="0.2">
      <c r="M5868" s="9"/>
    </row>
    <row r="5869" spans="13:13" hidden="1" x14ac:dyDescent="0.2">
      <c r="M5869" s="9"/>
    </row>
    <row r="5870" spans="13:13" hidden="1" x14ac:dyDescent="0.2">
      <c r="M5870" s="9"/>
    </row>
    <row r="5871" spans="13:13" hidden="1" x14ac:dyDescent="0.2">
      <c r="M5871" s="9"/>
    </row>
    <row r="5872" spans="13:13" hidden="1" x14ac:dyDescent="0.2">
      <c r="M5872" s="9"/>
    </row>
    <row r="5873" spans="13:13" hidden="1" x14ac:dyDescent="0.2">
      <c r="M5873" s="9"/>
    </row>
    <row r="5874" spans="13:13" hidden="1" x14ac:dyDescent="0.2">
      <c r="M5874" s="9"/>
    </row>
    <row r="5875" spans="13:13" hidden="1" x14ac:dyDescent="0.2">
      <c r="M5875" s="9"/>
    </row>
    <row r="5876" spans="13:13" hidden="1" x14ac:dyDescent="0.2">
      <c r="M5876" s="9"/>
    </row>
    <row r="5877" spans="13:13" hidden="1" x14ac:dyDescent="0.2">
      <c r="M5877" s="9"/>
    </row>
    <row r="5878" spans="13:13" hidden="1" x14ac:dyDescent="0.2">
      <c r="M5878" s="9"/>
    </row>
    <row r="5879" spans="13:13" hidden="1" x14ac:dyDescent="0.2">
      <c r="M5879" s="9"/>
    </row>
    <row r="5880" spans="13:13" hidden="1" x14ac:dyDescent="0.2">
      <c r="M5880" s="9"/>
    </row>
    <row r="5881" spans="13:13" hidden="1" x14ac:dyDescent="0.2">
      <c r="M5881" s="9"/>
    </row>
    <row r="5882" spans="13:13" hidden="1" x14ac:dyDescent="0.2">
      <c r="M5882" s="9"/>
    </row>
    <row r="5883" spans="13:13" hidden="1" x14ac:dyDescent="0.2">
      <c r="M5883" s="9"/>
    </row>
    <row r="5884" spans="13:13" hidden="1" x14ac:dyDescent="0.2">
      <c r="M5884" s="9"/>
    </row>
    <row r="5885" spans="13:13" hidden="1" x14ac:dyDescent="0.2">
      <c r="M5885" s="9"/>
    </row>
    <row r="5886" spans="13:13" hidden="1" x14ac:dyDescent="0.2">
      <c r="M5886" s="9"/>
    </row>
    <row r="5887" spans="13:13" hidden="1" x14ac:dyDescent="0.2">
      <c r="M5887" s="9"/>
    </row>
    <row r="5888" spans="13:13" hidden="1" x14ac:dyDescent="0.2">
      <c r="M5888" s="9"/>
    </row>
    <row r="5889" spans="13:13" hidden="1" x14ac:dyDescent="0.2">
      <c r="M5889" s="9"/>
    </row>
    <row r="5890" spans="13:13" hidden="1" x14ac:dyDescent="0.2">
      <c r="M5890" s="9"/>
    </row>
    <row r="5891" spans="13:13" hidden="1" x14ac:dyDescent="0.2">
      <c r="M5891" s="9"/>
    </row>
    <row r="5892" spans="13:13" hidden="1" x14ac:dyDescent="0.2">
      <c r="M5892" s="9"/>
    </row>
    <row r="5893" spans="13:13" hidden="1" x14ac:dyDescent="0.2">
      <c r="M5893" s="9"/>
    </row>
    <row r="5894" spans="13:13" hidden="1" x14ac:dyDescent="0.2">
      <c r="M5894" s="9"/>
    </row>
    <row r="5895" spans="13:13" hidden="1" x14ac:dyDescent="0.2">
      <c r="M5895" s="9"/>
    </row>
    <row r="5896" spans="13:13" hidden="1" x14ac:dyDescent="0.2">
      <c r="M5896" s="9"/>
    </row>
    <row r="5897" spans="13:13" hidden="1" x14ac:dyDescent="0.2">
      <c r="M5897" s="9"/>
    </row>
    <row r="5898" spans="13:13" hidden="1" x14ac:dyDescent="0.2">
      <c r="M5898" s="9"/>
    </row>
    <row r="5899" spans="13:13" hidden="1" x14ac:dyDescent="0.2">
      <c r="M5899" s="9"/>
    </row>
    <row r="5900" spans="13:13" hidden="1" x14ac:dyDescent="0.2">
      <c r="M5900" s="9"/>
    </row>
    <row r="5901" spans="13:13" hidden="1" x14ac:dyDescent="0.2">
      <c r="M5901" s="9"/>
    </row>
    <row r="5902" spans="13:13" hidden="1" x14ac:dyDescent="0.2">
      <c r="M5902" s="9"/>
    </row>
    <row r="5903" spans="13:13" hidden="1" x14ac:dyDescent="0.2">
      <c r="M5903" s="9"/>
    </row>
    <row r="5904" spans="13:13" hidden="1" x14ac:dyDescent="0.2">
      <c r="M5904" s="9"/>
    </row>
    <row r="5905" spans="13:13" hidden="1" x14ac:dyDescent="0.2">
      <c r="M5905" s="9"/>
    </row>
    <row r="5906" spans="13:13" hidden="1" x14ac:dyDescent="0.2">
      <c r="M5906" s="9"/>
    </row>
    <row r="5907" spans="13:13" hidden="1" x14ac:dyDescent="0.2">
      <c r="M5907" s="9"/>
    </row>
    <row r="5908" spans="13:13" hidden="1" x14ac:dyDescent="0.2">
      <c r="M5908" s="9"/>
    </row>
    <row r="5909" spans="13:13" hidden="1" x14ac:dyDescent="0.2">
      <c r="M5909" s="9"/>
    </row>
    <row r="5910" spans="13:13" hidden="1" x14ac:dyDescent="0.2">
      <c r="M5910" s="9"/>
    </row>
    <row r="5911" spans="13:13" hidden="1" x14ac:dyDescent="0.2">
      <c r="M5911" s="9"/>
    </row>
    <row r="5912" spans="13:13" hidden="1" x14ac:dyDescent="0.2">
      <c r="M5912" s="9"/>
    </row>
    <row r="5913" spans="13:13" hidden="1" x14ac:dyDescent="0.2">
      <c r="M5913" s="9"/>
    </row>
    <row r="5914" spans="13:13" hidden="1" x14ac:dyDescent="0.2">
      <c r="M5914" s="9"/>
    </row>
    <row r="5915" spans="13:13" hidden="1" x14ac:dyDescent="0.2">
      <c r="M5915" s="9"/>
    </row>
    <row r="5916" spans="13:13" hidden="1" x14ac:dyDescent="0.2">
      <c r="M5916" s="9"/>
    </row>
    <row r="5917" spans="13:13" hidden="1" x14ac:dyDescent="0.2">
      <c r="M5917" s="9"/>
    </row>
    <row r="5918" spans="13:13" hidden="1" x14ac:dyDescent="0.2">
      <c r="M5918" s="9"/>
    </row>
    <row r="5919" spans="13:13" hidden="1" x14ac:dyDescent="0.2">
      <c r="M5919" s="9"/>
    </row>
    <row r="5920" spans="13:13" hidden="1" x14ac:dyDescent="0.2">
      <c r="M5920" s="9"/>
    </row>
    <row r="5921" spans="13:13" hidden="1" x14ac:dyDescent="0.2">
      <c r="M5921" s="9"/>
    </row>
    <row r="5922" spans="13:13" hidden="1" x14ac:dyDescent="0.2">
      <c r="M5922" s="9"/>
    </row>
    <row r="5923" spans="13:13" hidden="1" x14ac:dyDescent="0.2">
      <c r="M5923" s="9"/>
    </row>
    <row r="5924" spans="13:13" hidden="1" x14ac:dyDescent="0.2">
      <c r="M5924" s="9"/>
    </row>
    <row r="5925" spans="13:13" hidden="1" x14ac:dyDescent="0.2">
      <c r="M5925" s="9"/>
    </row>
    <row r="5926" spans="13:13" hidden="1" x14ac:dyDescent="0.2">
      <c r="M5926" s="9"/>
    </row>
    <row r="5927" spans="13:13" hidden="1" x14ac:dyDescent="0.2">
      <c r="M5927" s="9"/>
    </row>
    <row r="5928" spans="13:13" hidden="1" x14ac:dyDescent="0.2">
      <c r="M5928" s="9"/>
    </row>
    <row r="5929" spans="13:13" hidden="1" x14ac:dyDescent="0.2">
      <c r="M5929" s="9"/>
    </row>
    <row r="5930" spans="13:13" hidden="1" x14ac:dyDescent="0.2">
      <c r="M5930" s="9"/>
    </row>
    <row r="5931" spans="13:13" hidden="1" x14ac:dyDescent="0.2">
      <c r="M5931" s="9"/>
    </row>
    <row r="5932" spans="13:13" hidden="1" x14ac:dyDescent="0.2">
      <c r="M5932" s="9"/>
    </row>
    <row r="5933" spans="13:13" hidden="1" x14ac:dyDescent="0.2">
      <c r="M5933" s="9"/>
    </row>
    <row r="5934" spans="13:13" hidden="1" x14ac:dyDescent="0.2">
      <c r="M5934" s="9"/>
    </row>
    <row r="5935" spans="13:13" hidden="1" x14ac:dyDescent="0.2">
      <c r="M5935" s="9"/>
    </row>
    <row r="5936" spans="13:13" hidden="1" x14ac:dyDescent="0.2">
      <c r="M5936" s="9"/>
    </row>
    <row r="5937" spans="13:13" hidden="1" x14ac:dyDescent="0.2">
      <c r="M5937" s="9"/>
    </row>
    <row r="5938" spans="13:13" hidden="1" x14ac:dyDescent="0.2">
      <c r="M5938" s="9"/>
    </row>
    <row r="5939" spans="13:13" hidden="1" x14ac:dyDescent="0.2">
      <c r="M5939" s="9"/>
    </row>
    <row r="5940" spans="13:13" hidden="1" x14ac:dyDescent="0.2">
      <c r="M5940" s="9"/>
    </row>
    <row r="5941" spans="13:13" hidden="1" x14ac:dyDescent="0.2">
      <c r="M5941" s="9"/>
    </row>
    <row r="5942" spans="13:13" hidden="1" x14ac:dyDescent="0.2">
      <c r="M5942" s="9"/>
    </row>
    <row r="5943" spans="13:13" hidden="1" x14ac:dyDescent="0.2">
      <c r="M5943" s="9"/>
    </row>
    <row r="5944" spans="13:13" hidden="1" x14ac:dyDescent="0.2">
      <c r="M5944" s="9"/>
    </row>
    <row r="5945" spans="13:13" hidden="1" x14ac:dyDescent="0.2">
      <c r="M5945" s="9"/>
    </row>
    <row r="5946" spans="13:13" hidden="1" x14ac:dyDescent="0.2">
      <c r="M5946" s="9"/>
    </row>
    <row r="5947" spans="13:13" hidden="1" x14ac:dyDescent="0.2">
      <c r="M5947" s="9"/>
    </row>
    <row r="5948" spans="13:13" hidden="1" x14ac:dyDescent="0.2">
      <c r="M5948" s="9"/>
    </row>
    <row r="5949" spans="13:13" hidden="1" x14ac:dyDescent="0.2">
      <c r="M5949" s="9"/>
    </row>
    <row r="5950" spans="13:13" hidden="1" x14ac:dyDescent="0.2">
      <c r="M5950" s="9"/>
    </row>
    <row r="5951" spans="13:13" hidden="1" x14ac:dyDescent="0.2">
      <c r="M5951" s="9"/>
    </row>
    <row r="5952" spans="13:13" hidden="1" x14ac:dyDescent="0.2">
      <c r="M5952" s="9"/>
    </row>
    <row r="5953" spans="13:13" hidden="1" x14ac:dyDescent="0.2">
      <c r="M5953" s="9"/>
    </row>
    <row r="5954" spans="13:13" hidden="1" x14ac:dyDescent="0.2">
      <c r="M5954" s="9"/>
    </row>
    <row r="5955" spans="13:13" hidden="1" x14ac:dyDescent="0.2">
      <c r="M5955" s="9"/>
    </row>
    <row r="5956" spans="13:13" hidden="1" x14ac:dyDescent="0.2">
      <c r="M5956" s="9"/>
    </row>
    <row r="5957" spans="13:13" hidden="1" x14ac:dyDescent="0.2">
      <c r="M5957" s="9"/>
    </row>
    <row r="5958" spans="13:13" hidden="1" x14ac:dyDescent="0.2">
      <c r="M5958" s="9"/>
    </row>
    <row r="5959" spans="13:13" hidden="1" x14ac:dyDescent="0.2">
      <c r="M5959" s="9"/>
    </row>
    <row r="5960" spans="13:13" hidden="1" x14ac:dyDescent="0.2">
      <c r="M5960" s="9"/>
    </row>
    <row r="5961" spans="13:13" hidden="1" x14ac:dyDescent="0.2">
      <c r="M5961" s="9"/>
    </row>
    <row r="5962" spans="13:13" hidden="1" x14ac:dyDescent="0.2">
      <c r="M5962" s="9"/>
    </row>
    <row r="5963" spans="13:13" hidden="1" x14ac:dyDescent="0.2">
      <c r="M5963" s="9"/>
    </row>
    <row r="5964" spans="13:13" hidden="1" x14ac:dyDescent="0.2">
      <c r="M5964" s="9"/>
    </row>
    <row r="5965" spans="13:13" hidden="1" x14ac:dyDescent="0.2">
      <c r="M5965" s="9"/>
    </row>
    <row r="5966" spans="13:13" hidden="1" x14ac:dyDescent="0.2">
      <c r="M5966" s="9"/>
    </row>
    <row r="5967" spans="13:13" hidden="1" x14ac:dyDescent="0.2">
      <c r="M5967" s="9"/>
    </row>
    <row r="5968" spans="13:13" hidden="1" x14ac:dyDescent="0.2">
      <c r="M5968" s="9"/>
    </row>
    <row r="5969" spans="13:13" hidden="1" x14ac:dyDescent="0.2">
      <c r="M5969" s="9"/>
    </row>
    <row r="5970" spans="13:13" hidden="1" x14ac:dyDescent="0.2">
      <c r="M5970" s="9"/>
    </row>
    <row r="5971" spans="13:13" hidden="1" x14ac:dyDescent="0.2">
      <c r="M5971" s="9"/>
    </row>
    <row r="5972" spans="13:13" hidden="1" x14ac:dyDescent="0.2">
      <c r="M5972" s="9"/>
    </row>
    <row r="5973" spans="13:13" hidden="1" x14ac:dyDescent="0.2">
      <c r="M5973" s="9"/>
    </row>
    <row r="5974" spans="13:13" hidden="1" x14ac:dyDescent="0.2">
      <c r="M5974" s="9"/>
    </row>
    <row r="5975" spans="13:13" hidden="1" x14ac:dyDescent="0.2">
      <c r="M5975" s="9"/>
    </row>
    <row r="5976" spans="13:13" hidden="1" x14ac:dyDescent="0.2">
      <c r="M5976" s="9"/>
    </row>
    <row r="5977" spans="13:13" hidden="1" x14ac:dyDescent="0.2">
      <c r="M5977" s="9"/>
    </row>
    <row r="5978" spans="13:13" hidden="1" x14ac:dyDescent="0.2">
      <c r="M5978" s="9"/>
    </row>
    <row r="5979" spans="13:13" hidden="1" x14ac:dyDescent="0.2">
      <c r="M5979" s="9"/>
    </row>
    <row r="5980" spans="13:13" hidden="1" x14ac:dyDescent="0.2">
      <c r="M5980" s="9"/>
    </row>
    <row r="5981" spans="13:13" hidden="1" x14ac:dyDescent="0.2">
      <c r="M5981" s="9"/>
    </row>
    <row r="5982" spans="13:13" hidden="1" x14ac:dyDescent="0.2">
      <c r="M5982" s="9"/>
    </row>
    <row r="5983" spans="13:13" hidden="1" x14ac:dyDescent="0.2">
      <c r="M5983" s="9"/>
    </row>
    <row r="5984" spans="13:13" hidden="1" x14ac:dyDescent="0.2">
      <c r="M5984" s="9"/>
    </row>
    <row r="5985" spans="13:13" hidden="1" x14ac:dyDescent="0.2">
      <c r="M5985" s="9"/>
    </row>
    <row r="5986" spans="13:13" hidden="1" x14ac:dyDescent="0.2">
      <c r="M5986" s="9"/>
    </row>
    <row r="5987" spans="13:13" hidden="1" x14ac:dyDescent="0.2">
      <c r="M5987" s="9"/>
    </row>
    <row r="5988" spans="13:13" hidden="1" x14ac:dyDescent="0.2">
      <c r="M5988" s="9"/>
    </row>
    <row r="5989" spans="13:13" hidden="1" x14ac:dyDescent="0.2">
      <c r="M5989" s="9"/>
    </row>
    <row r="5990" spans="13:13" hidden="1" x14ac:dyDescent="0.2">
      <c r="M5990" s="9"/>
    </row>
    <row r="5991" spans="13:13" hidden="1" x14ac:dyDescent="0.2">
      <c r="M5991" s="9"/>
    </row>
    <row r="5992" spans="13:13" hidden="1" x14ac:dyDescent="0.2">
      <c r="M5992" s="9"/>
    </row>
    <row r="5993" spans="13:13" hidden="1" x14ac:dyDescent="0.2">
      <c r="M5993" s="9"/>
    </row>
    <row r="5994" spans="13:13" hidden="1" x14ac:dyDescent="0.2">
      <c r="M5994" s="9"/>
    </row>
    <row r="5995" spans="13:13" hidden="1" x14ac:dyDescent="0.2">
      <c r="M5995" s="9"/>
    </row>
    <row r="5996" spans="13:13" hidden="1" x14ac:dyDescent="0.2">
      <c r="M5996" s="9"/>
    </row>
    <row r="5997" spans="13:13" hidden="1" x14ac:dyDescent="0.2">
      <c r="M5997" s="9"/>
    </row>
    <row r="5998" spans="13:13" hidden="1" x14ac:dyDescent="0.2">
      <c r="M5998" s="9"/>
    </row>
    <row r="5999" spans="13:13" hidden="1" x14ac:dyDescent="0.2">
      <c r="M5999" s="9"/>
    </row>
    <row r="6000" spans="13:13" hidden="1" x14ac:dyDescent="0.2">
      <c r="M6000" s="9"/>
    </row>
    <row r="6001" spans="13:13" hidden="1" x14ac:dyDescent="0.2">
      <c r="M6001" s="9"/>
    </row>
    <row r="6002" spans="13:13" hidden="1" x14ac:dyDescent="0.2">
      <c r="M6002" s="9"/>
    </row>
    <row r="6003" spans="13:13" hidden="1" x14ac:dyDescent="0.2">
      <c r="M6003" s="9"/>
    </row>
    <row r="6004" spans="13:13" hidden="1" x14ac:dyDescent="0.2">
      <c r="M6004" s="9"/>
    </row>
    <row r="6005" spans="13:13" hidden="1" x14ac:dyDescent="0.2">
      <c r="M6005" s="9"/>
    </row>
    <row r="6006" spans="13:13" hidden="1" x14ac:dyDescent="0.2">
      <c r="M6006" s="9"/>
    </row>
    <row r="6007" spans="13:13" hidden="1" x14ac:dyDescent="0.2">
      <c r="M6007" s="9"/>
    </row>
    <row r="6008" spans="13:13" hidden="1" x14ac:dyDescent="0.2">
      <c r="M6008" s="9"/>
    </row>
    <row r="6009" spans="13:13" hidden="1" x14ac:dyDescent="0.2">
      <c r="M6009" s="9"/>
    </row>
    <row r="6010" spans="13:13" hidden="1" x14ac:dyDescent="0.2">
      <c r="M6010" s="9"/>
    </row>
    <row r="6011" spans="13:13" hidden="1" x14ac:dyDescent="0.2">
      <c r="M6011" s="9"/>
    </row>
    <row r="6012" spans="13:13" hidden="1" x14ac:dyDescent="0.2">
      <c r="M6012" s="9"/>
    </row>
    <row r="6013" spans="13:13" hidden="1" x14ac:dyDescent="0.2">
      <c r="M6013" s="9"/>
    </row>
    <row r="6014" spans="13:13" hidden="1" x14ac:dyDescent="0.2">
      <c r="M6014" s="9"/>
    </row>
    <row r="6015" spans="13:13" hidden="1" x14ac:dyDescent="0.2">
      <c r="M6015" s="9"/>
    </row>
    <row r="6016" spans="13:13" hidden="1" x14ac:dyDescent="0.2">
      <c r="M6016" s="9"/>
    </row>
    <row r="6017" spans="13:13" hidden="1" x14ac:dyDescent="0.2">
      <c r="M6017" s="9"/>
    </row>
    <row r="6018" spans="13:13" hidden="1" x14ac:dyDescent="0.2">
      <c r="M6018" s="9"/>
    </row>
    <row r="6019" spans="13:13" hidden="1" x14ac:dyDescent="0.2">
      <c r="M6019" s="9"/>
    </row>
    <row r="6020" spans="13:13" hidden="1" x14ac:dyDescent="0.2">
      <c r="M6020" s="9"/>
    </row>
    <row r="6021" spans="13:13" hidden="1" x14ac:dyDescent="0.2">
      <c r="M6021" s="9"/>
    </row>
    <row r="6022" spans="13:13" hidden="1" x14ac:dyDescent="0.2">
      <c r="M6022" s="9"/>
    </row>
    <row r="6023" spans="13:13" hidden="1" x14ac:dyDescent="0.2">
      <c r="M6023" s="9"/>
    </row>
    <row r="6024" spans="13:13" hidden="1" x14ac:dyDescent="0.2">
      <c r="M6024" s="9"/>
    </row>
    <row r="6025" spans="13:13" hidden="1" x14ac:dyDescent="0.2">
      <c r="M6025" s="9"/>
    </row>
    <row r="6026" spans="13:13" hidden="1" x14ac:dyDescent="0.2">
      <c r="M6026" s="9"/>
    </row>
    <row r="6027" spans="13:13" hidden="1" x14ac:dyDescent="0.2">
      <c r="M6027" s="9"/>
    </row>
    <row r="6028" spans="13:13" hidden="1" x14ac:dyDescent="0.2">
      <c r="M6028" s="9"/>
    </row>
    <row r="6029" spans="13:13" hidden="1" x14ac:dyDescent="0.2">
      <c r="M6029" s="9"/>
    </row>
    <row r="6030" spans="13:13" hidden="1" x14ac:dyDescent="0.2">
      <c r="M6030" s="9"/>
    </row>
    <row r="6031" spans="13:13" hidden="1" x14ac:dyDescent="0.2">
      <c r="M6031" s="9"/>
    </row>
    <row r="6032" spans="13:13" hidden="1" x14ac:dyDescent="0.2">
      <c r="M6032" s="9"/>
    </row>
    <row r="6033" spans="13:13" hidden="1" x14ac:dyDescent="0.2">
      <c r="M6033" s="9"/>
    </row>
    <row r="6034" spans="13:13" hidden="1" x14ac:dyDescent="0.2">
      <c r="M6034" s="9"/>
    </row>
    <row r="6035" spans="13:13" hidden="1" x14ac:dyDescent="0.2">
      <c r="M6035" s="9"/>
    </row>
    <row r="6036" spans="13:13" hidden="1" x14ac:dyDescent="0.2">
      <c r="M6036" s="9"/>
    </row>
    <row r="6037" spans="13:13" hidden="1" x14ac:dyDescent="0.2">
      <c r="M6037" s="9"/>
    </row>
    <row r="6038" spans="13:13" hidden="1" x14ac:dyDescent="0.2">
      <c r="M6038" s="9"/>
    </row>
    <row r="6039" spans="13:13" hidden="1" x14ac:dyDescent="0.2">
      <c r="M6039" s="9"/>
    </row>
    <row r="6040" spans="13:13" hidden="1" x14ac:dyDescent="0.2">
      <c r="M6040" s="9"/>
    </row>
    <row r="6041" spans="13:13" hidden="1" x14ac:dyDescent="0.2">
      <c r="M6041" s="9"/>
    </row>
    <row r="6042" spans="13:13" hidden="1" x14ac:dyDescent="0.2">
      <c r="M6042" s="9"/>
    </row>
    <row r="6043" spans="13:13" hidden="1" x14ac:dyDescent="0.2">
      <c r="M6043" s="9"/>
    </row>
    <row r="6044" spans="13:13" hidden="1" x14ac:dyDescent="0.2">
      <c r="M6044" s="9"/>
    </row>
    <row r="6045" spans="13:13" hidden="1" x14ac:dyDescent="0.2">
      <c r="M6045" s="9"/>
    </row>
    <row r="6046" spans="13:13" hidden="1" x14ac:dyDescent="0.2">
      <c r="M6046" s="9"/>
    </row>
    <row r="6047" spans="13:13" hidden="1" x14ac:dyDescent="0.2">
      <c r="M6047" s="9"/>
    </row>
    <row r="6048" spans="13:13" hidden="1" x14ac:dyDescent="0.2">
      <c r="M6048" s="9"/>
    </row>
    <row r="6049" spans="13:13" hidden="1" x14ac:dyDescent="0.2">
      <c r="M6049" s="9"/>
    </row>
    <row r="6050" spans="13:13" hidden="1" x14ac:dyDescent="0.2">
      <c r="M6050" s="9"/>
    </row>
    <row r="6051" spans="13:13" hidden="1" x14ac:dyDescent="0.2">
      <c r="M6051" s="9"/>
    </row>
    <row r="6052" spans="13:13" hidden="1" x14ac:dyDescent="0.2">
      <c r="M6052" s="9"/>
    </row>
    <row r="6053" spans="13:13" hidden="1" x14ac:dyDescent="0.2">
      <c r="M6053" s="9"/>
    </row>
    <row r="6054" spans="13:13" hidden="1" x14ac:dyDescent="0.2">
      <c r="M6054" s="9"/>
    </row>
    <row r="6055" spans="13:13" hidden="1" x14ac:dyDescent="0.2">
      <c r="M6055" s="9"/>
    </row>
    <row r="6056" spans="13:13" hidden="1" x14ac:dyDescent="0.2">
      <c r="M6056" s="9"/>
    </row>
    <row r="6057" spans="13:13" hidden="1" x14ac:dyDescent="0.2">
      <c r="M6057" s="9"/>
    </row>
    <row r="6058" spans="13:13" hidden="1" x14ac:dyDescent="0.2">
      <c r="M6058" s="9"/>
    </row>
    <row r="6059" spans="13:13" hidden="1" x14ac:dyDescent="0.2">
      <c r="M6059" s="9"/>
    </row>
    <row r="6060" spans="13:13" hidden="1" x14ac:dyDescent="0.2">
      <c r="M6060" s="9"/>
    </row>
    <row r="6061" spans="13:13" hidden="1" x14ac:dyDescent="0.2">
      <c r="M6061" s="9"/>
    </row>
    <row r="6062" spans="13:13" hidden="1" x14ac:dyDescent="0.2">
      <c r="M6062" s="9"/>
    </row>
    <row r="6063" spans="13:13" hidden="1" x14ac:dyDescent="0.2">
      <c r="M6063" s="9"/>
    </row>
    <row r="6064" spans="13:13" hidden="1" x14ac:dyDescent="0.2">
      <c r="M6064" s="9"/>
    </row>
    <row r="6065" spans="13:13" hidden="1" x14ac:dyDescent="0.2">
      <c r="M6065" s="9"/>
    </row>
    <row r="6066" spans="13:13" hidden="1" x14ac:dyDescent="0.2">
      <c r="M6066" s="9"/>
    </row>
    <row r="6067" spans="13:13" hidden="1" x14ac:dyDescent="0.2">
      <c r="M6067" s="9"/>
    </row>
    <row r="6068" spans="13:13" hidden="1" x14ac:dyDescent="0.2">
      <c r="M6068" s="9"/>
    </row>
    <row r="6069" spans="13:13" hidden="1" x14ac:dyDescent="0.2">
      <c r="M6069" s="9"/>
    </row>
    <row r="6070" spans="13:13" hidden="1" x14ac:dyDescent="0.2">
      <c r="M6070" s="9"/>
    </row>
    <row r="6071" spans="13:13" hidden="1" x14ac:dyDescent="0.2">
      <c r="M6071" s="9"/>
    </row>
    <row r="6072" spans="13:13" hidden="1" x14ac:dyDescent="0.2">
      <c r="M6072" s="9"/>
    </row>
    <row r="6073" spans="13:13" hidden="1" x14ac:dyDescent="0.2">
      <c r="M6073" s="9"/>
    </row>
    <row r="6074" spans="13:13" hidden="1" x14ac:dyDescent="0.2">
      <c r="M6074" s="9"/>
    </row>
    <row r="6075" spans="13:13" hidden="1" x14ac:dyDescent="0.2">
      <c r="M6075" s="9"/>
    </row>
    <row r="6076" spans="13:13" hidden="1" x14ac:dyDescent="0.2">
      <c r="M6076" s="9"/>
    </row>
    <row r="6077" spans="13:13" hidden="1" x14ac:dyDescent="0.2">
      <c r="M6077" s="9"/>
    </row>
    <row r="6078" spans="13:13" hidden="1" x14ac:dyDescent="0.2">
      <c r="M6078" s="9"/>
    </row>
    <row r="6079" spans="13:13" hidden="1" x14ac:dyDescent="0.2">
      <c r="M6079" s="9"/>
    </row>
    <row r="6080" spans="13:13" hidden="1" x14ac:dyDescent="0.2">
      <c r="M6080" s="9"/>
    </row>
    <row r="6081" spans="13:13" hidden="1" x14ac:dyDescent="0.2">
      <c r="M6081" s="9"/>
    </row>
    <row r="6082" spans="13:13" hidden="1" x14ac:dyDescent="0.2">
      <c r="M6082" s="9"/>
    </row>
    <row r="6083" spans="13:13" hidden="1" x14ac:dyDescent="0.2">
      <c r="M6083" s="9"/>
    </row>
    <row r="6084" spans="13:13" hidden="1" x14ac:dyDescent="0.2">
      <c r="M6084" s="9"/>
    </row>
    <row r="6085" spans="13:13" hidden="1" x14ac:dyDescent="0.2">
      <c r="M6085" s="9"/>
    </row>
    <row r="6086" spans="13:13" hidden="1" x14ac:dyDescent="0.2">
      <c r="M6086" s="9"/>
    </row>
    <row r="6087" spans="13:13" hidden="1" x14ac:dyDescent="0.2">
      <c r="M6087" s="9"/>
    </row>
    <row r="6088" spans="13:13" hidden="1" x14ac:dyDescent="0.2">
      <c r="M6088" s="9"/>
    </row>
    <row r="6089" spans="13:13" hidden="1" x14ac:dyDescent="0.2">
      <c r="M6089" s="9"/>
    </row>
    <row r="6090" spans="13:13" hidden="1" x14ac:dyDescent="0.2">
      <c r="M6090" s="9"/>
    </row>
    <row r="6091" spans="13:13" hidden="1" x14ac:dyDescent="0.2">
      <c r="M6091" s="9"/>
    </row>
    <row r="6092" spans="13:13" hidden="1" x14ac:dyDescent="0.2">
      <c r="M6092" s="9"/>
    </row>
    <row r="6093" spans="13:13" hidden="1" x14ac:dyDescent="0.2">
      <c r="M6093" s="9"/>
    </row>
    <row r="6094" spans="13:13" hidden="1" x14ac:dyDescent="0.2">
      <c r="M6094" s="9"/>
    </row>
    <row r="6095" spans="13:13" hidden="1" x14ac:dyDescent="0.2">
      <c r="M6095" s="9"/>
    </row>
    <row r="6096" spans="13:13" hidden="1" x14ac:dyDescent="0.2">
      <c r="M6096" s="9"/>
    </row>
    <row r="6097" spans="13:13" hidden="1" x14ac:dyDescent="0.2">
      <c r="M6097" s="9"/>
    </row>
    <row r="6098" spans="13:13" hidden="1" x14ac:dyDescent="0.2">
      <c r="M6098" s="9"/>
    </row>
    <row r="6099" spans="13:13" hidden="1" x14ac:dyDescent="0.2">
      <c r="M6099" s="9"/>
    </row>
    <row r="6100" spans="13:13" hidden="1" x14ac:dyDescent="0.2">
      <c r="M6100" s="9"/>
    </row>
    <row r="6101" spans="13:13" hidden="1" x14ac:dyDescent="0.2">
      <c r="M6101" s="9"/>
    </row>
    <row r="6102" spans="13:13" hidden="1" x14ac:dyDescent="0.2">
      <c r="M6102" s="9"/>
    </row>
    <row r="6103" spans="13:13" hidden="1" x14ac:dyDescent="0.2">
      <c r="M6103" s="9"/>
    </row>
    <row r="6104" spans="13:13" hidden="1" x14ac:dyDescent="0.2">
      <c r="M6104" s="9"/>
    </row>
    <row r="6105" spans="13:13" hidden="1" x14ac:dyDescent="0.2">
      <c r="M6105" s="9"/>
    </row>
    <row r="6106" spans="13:13" hidden="1" x14ac:dyDescent="0.2">
      <c r="M6106" s="9"/>
    </row>
    <row r="6107" spans="13:13" hidden="1" x14ac:dyDescent="0.2">
      <c r="M6107" s="9"/>
    </row>
    <row r="6108" spans="13:13" hidden="1" x14ac:dyDescent="0.2">
      <c r="M6108" s="9"/>
    </row>
    <row r="6109" spans="13:13" hidden="1" x14ac:dyDescent="0.2">
      <c r="M6109" s="9"/>
    </row>
    <row r="6110" spans="13:13" hidden="1" x14ac:dyDescent="0.2">
      <c r="M6110" s="9"/>
    </row>
    <row r="6111" spans="13:13" hidden="1" x14ac:dyDescent="0.2">
      <c r="M6111" s="9"/>
    </row>
    <row r="6112" spans="13:13" hidden="1" x14ac:dyDescent="0.2">
      <c r="M6112" s="9"/>
    </row>
    <row r="6113" spans="13:13" hidden="1" x14ac:dyDescent="0.2">
      <c r="M6113" s="9"/>
    </row>
    <row r="6114" spans="13:13" hidden="1" x14ac:dyDescent="0.2">
      <c r="M6114" s="9"/>
    </row>
    <row r="6115" spans="13:13" hidden="1" x14ac:dyDescent="0.2">
      <c r="M6115" s="9"/>
    </row>
    <row r="6116" spans="13:13" hidden="1" x14ac:dyDescent="0.2">
      <c r="M6116" s="9"/>
    </row>
    <row r="6117" spans="13:13" hidden="1" x14ac:dyDescent="0.2">
      <c r="M6117" s="9"/>
    </row>
    <row r="6118" spans="13:13" hidden="1" x14ac:dyDescent="0.2">
      <c r="M6118" s="9"/>
    </row>
    <row r="6119" spans="13:13" hidden="1" x14ac:dyDescent="0.2">
      <c r="M6119" s="9"/>
    </row>
    <row r="6120" spans="13:13" hidden="1" x14ac:dyDescent="0.2">
      <c r="M6120" s="9"/>
    </row>
    <row r="6121" spans="13:13" hidden="1" x14ac:dyDescent="0.2">
      <c r="M6121" s="9"/>
    </row>
    <row r="6122" spans="13:13" hidden="1" x14ac:dyDescent="0.2">
      <c r="M6122" s="9"/>
    </row>
    <row r="6123" spans="13:13" hidden="1" x14ac:dyDescent="0.2">
      <c r="M6123" s="9"/>
    </row>
    <row r="6124" spans="13:13" hidden="1" x14ac:dyDescent="0.2">
      <c r="M6124" s="9"/>
    </row>
    <row r="6125" spans="13:13" hidden="1" x14ac:dyDescent="0.2">
      <c r="M6125" s="9"/>
    </row>
    <row r="6126" spans="13:13" hidden="1" x14ac:dyDescent="0.2">
      <c r="M6126" s="9"/>
    </row>
    <row r="6127" spans="13:13" hidden="1" x14ac:dyDescent="0.2">
      <c r="M6127" s="9"/>
    </row>
    <row r="6128" spans="13:13" hidden="1" x14ac:dyDescent="0.2">
      <c r="M6128" s="9"/>
    </row>
    <row r="6129" spans="13:13" hidden="1" x14ac:dyDescent="0.2">
      <c r="M6129" s="9"/>
    </row>
    <row r="6130" spans="13:13" hidden="1" x14ac:dyDescent="0.2">
      <c r="M6130" s="9"/>
    </row>
    <row r="6131" spans="13:13" hidden="1" x14ac:dyDescent="0.2">
      <c r="M6131" s="9"/>
    </row>
    <row r="6132" spans="13:13" hidden="1" x14ac:dyDescent="0.2">
      <c r="M6132" s="9"/>
    </row>
    <row r="6133" spans="13:13" hidden="1" x14ac:dyDescent="0.2">
      <c r="M6133" s="9"/>
    </row>
    <row r="6134" spans="13:13" hidden="1" x14ac:dyDescent="0.2">
      <c r="M6134" s="9"/>
    </row>
    <row r="6135" spans="13:13" hidden="1" x14ac:dyDescent="0.2">
      <c r="M6135" s="9"/>
    </row>
    <row r="6136" spans="13:13" hidden="1" x14ac:dyDescent="0.2">
      <c r="M6136" s="9"/>
    </row>
    <row r="6137" spans="13:13" hidden="1" x14ac:dyDescent="0.2">
      <c r="M6137" s="9"/>
    </row>
    <row r="6138" spans="13:13" hidden="1" x14ac:dyDescent="0.2">
      <c r="M6138" s="9"/>
    </row>
    <row r="6139" spans="13:13" hidden="1" x14ac:dyDescent="0.2">
      <c r="M6139" s="9"/>
    </row>
    <row r="6140" spans="13:13" hidden="1" x14ac:dyDescent="0.2">
      <c r="M6140" s="9"/>
    </row>
    <row r="6141" spans="13:13" hidden="1" x14ac:dyDescent="0.2">
      <c r="M6141" s="9"/>
    </row>
    <row r="6142" spans="13:13" hidden="1" x14ac:dyDescent="0.2">
      <c r="M6142" s="9"/>
    </row>
    <row r="6143" spans="13:13" hidden="1" x14ac:dyDescent="0.2">
      <c r="M6143" s="9"/>
    </row>
    <row r="6144" spans="13:13" hidden="1" x14ac:dyDescent="0.2">
      <c r="M6144" s="9"/>
    </row>
    <row r="6145" spans="13:13" hidden="1" x14ac:dyDescent="0.2">
      <c r="M6145" s="9"/>
    </row>
    <row r="6146" spans="13:13" hidden="1" x14ac:dyDescent="0.2">
      <c r="M6146" s="9"/>
    </row>
    <row r="6147" spans="13:13" hidden="1" x14ac:dyDescent="0.2">
      <c r="M6147" s="9"/>
    </row>
    <row r="6148" spans="13:13" hidden="1" x14ac:dyDescent="0.2">
      <c r="M6148" s="9"/>
    </row>
    <row r="6149" spans="13:13" hidden="1" x14ac:dyDescent="0.2">
      <c r="M6149" s="9"/>
    </row>
    <row r="6150" spans="13:13" hidden="1" x14ac:dyDescent="0.2">
      <c r="M6150" s="9"/>
    </row>
    <row r="6151" spans="13:13" hidden="1" x14ac:dyDescent="0.2">
      <c r="M6151" s="9"/>
    </row>
    <row r="6152" spans="13:13" hidden="1" x14ac:dyDescent="0.2">
      <c r="M6152" s="9"/>
    </row>
    <row r="6153" spans="13:13" hidden="1" x14ac:dyDescent="0.2">
      <c r="M6153" s="9"/>
    </row>
    <row r="6154" spans="13:13" hidden="1" x14ac:dyDescent="0.2">
      <c r="M6154" s="9"/>
    </row>
    <row r="6155" spans="13:13" hidden="1" x14ac:dyDescent="0.2">
      <c r="M6155" s="9"/>
    </row>
    <row r="6156" spans="13:13" hidden="1" x14ac:dyDescent="0.2">
      <c r="M6156" s="9"/>
    </row>
    <row r="6157" spans="13:13" hidden="1" x14ac:dyDescent="0.2">
      <c r="M6157" s="9"/>
    </row>
    <row r="6158" spans="13:13" hidden="1" x14ac:dyDescent="0.2">
      <c r="M6158" s="9"/>
    </row>
    <row r="6159" spans="13:13" hidden="1" x14ac:dyDescent="0.2">
      <c r="M6159" s="9"/>
    </row>
    <row r="6160" spans="13:13" hidden="1" x14ac:dyDescent="0.2">
      <c r="M6160" s="9"/>
    </row>
    <row r="6161" spans="13:13" hidden="1" x14ac:dyDescent="0.2">
      <c r="M6161" s="9"/>
    </row>
    <row r="6162" spans="13:13" hidden="1" x14ac:dyDescent="0.2">
      <c r="M6162" s="9"/>
    </row>
    <row r="6163" spans="13:13" hidden="1" x14ac:dyDescent="0.2">
      <c r="M6163" s="9"/>
    </row>
    <row r="6164" spans="13:13" hidden="1" x14ac:dyDescent="0.2">
      <c r="M6164" s="9"/>
    </row>
    <row r="6165" spans="13:13" hidden="1" x14ac:dyDescent="0.2">
      <c r="M6165" s="9"/>
    </row>
    <row r="6166" spans="13:13" hidden="1" x14ac:dyDescent="0.2">
      <c r="M6166" s="9"/>
    </row>
    <row r="6167" spans="13:13" hidden="1" x14ac:dyDescent="0.2">
      <c r="M6167" s="9"/>
    </row>
    <row r="6168" spans="13:13" hidden="1" x14ac:dyDescent="0.2">
      <c r="M6168" s="9"/>
    </row>
    <row r="6169" spans="13:13" hidden="1" x14ac:dyDescent="0.2">
      <c r="M6169" s="9"/>
    </row>
    <row r="6170" spans="13:13" hidden="1" x14ac:dyDescent="0.2">
      <c r="M6170" s="9"/>
    </row>
    <row r="6171" spans="13:13" hidden="1" x14ac:dyDescent="0.2">
      <c r="M6171" s="9"/>
    </row>
    <row r="6172" spans="13:13" hidden="1" x14ac:dyDescent="0.2">
      <c r="M6172" s="9"/>
    </row>
    <row r="6173" spans="13:13" hidden="1" x14ac:dyDescent="0.2">
      <c r="M6173" s="9"/>
    </row>
    <row r="6174" spans="13:13" hidden="1" x14ac:dyDescent="0.2">
      <c r="M6174" s="9"/>
    </row>
    <row r="6175" spans="13:13" hidden="1" x14ac:dyDescent="0.2">
      <c r="M6175" s="9"/>
    </row>
    <row r="6176" spans="13:13" hidden="1" x14ac:dyDescent="0.2">
      <c r="M6176" s="9"/>
    </row>
    <row r="6177" spans="13:13" hidden="1" x14ac:dyDescent="0.2">
      <c r="M6177" s="9"/>
    </row>
    <row r="6178" spans="13:13" hidden="1" x14ac:dyDescent="0.2">
      <c r="M6178" s="9"/>
    </row>
    <row r="6179" spans="13:13" hidden="1" x14ac:dyDescent="0.2">
      <c r="M6179" s="9"/>
    </row>
    <row r="6180" spans="13:13" hidden="1" x14ac:dyDescent="0.2">
      <c r="M6180" s="9"/>
    </row>
    <row r="6181" spans="13:13" hidden="1" x14ac:dyDescent="0.2">
      <c r="M6181" s="9"/>
    </row>
    <row r="6182" spans="13:13" hidden="1" x14ac:dyDescent="0.2">
      <c r="M6182" s="9"/>
    </row>
    <row r="6183" spans="13:13" hidden="1" x14ac:dyDescent="0.2">
      <c r="M6183" s="9"/>
    </row>
    <row r="6184" spans="13:13" hidden="1" x14ac:dyDescent="0.2">
      <c r="M6184" s="9"/>
    </row>
    <row r="6185" spans="13:13" hidden="1" x14ac:dyDescent="0.2">
      <c r="M6185" s="9"/>
    </row>
    <row r="6186" spans="13:13" hidden="1" x14ac:dyDescent="0.2">
      <c r="M6186" s="9"/>
    </row>
    <row r="6187" spans="13:13" hidden="1" x14ac:dyDescent="0.2">
      <c r="M6187" s="9"/>
    </row>
    <row r="6188" spans="13:13" hidden="1" x14ac:dyDescent="0.2">
      <c r="M6188" s="9"/>
    </row>
    <row r="6189" spans="13:13" hidden="1" x14ac:dyDescent="0.2">
      <c r="M6189" s="9"/>
    </row>
    <row r="6190" spans="13:13" hidden="1" x14ac:dyDescent="0.2">
      <c r="M6190" s="9"/>
    </row>
    <row r="6191" spans="13:13" hidden="1" x14ac:dyDescent="0.2">
      <c r="M6191" s="9"/>
    </row>
    <row r="6192" spans="13:13" hidden="1" x14ac:dyDescent="0.2">
      <c r="M6192" s="9"/>
    </row>
    <row r="6193" spans="13:13" hidden="1" x14ac:dyDescent="0.2">
      <c r="M6193" s="9"/>
    </row>
    <row r="6194" spans="13:13" hidden="1" x14ac:dyDescent="0.2">
      <c r="M6194" s="9"/>
    </row>
    <row r="6195" spans="13:13" hidden="1" x14ac:dyDescent="0.2">
      <c r="M6195" s="9"/>
    </row>
    <row r="6196" spans="13:13" hidden="1" x14ac:dyDescent="0.2">
      <c r="M6196" s="9"/>
    </row>
    <row r="6197" spans="13:13" hidden="1" x14ac:dyDescent="0.2">
      <c r="M6197" s="9"/>
    </row>
    <row r="6198" spans="13:13" hidden="1" x14ac:dyDescent="0.2">
      <c r="M6198" s="9"/>
    </row>
    <row r="6199" spans="13:13" hidden="1" x14ac:dyDescent="0.2">
      <c r="M6199" s="9"/>
    </row>
    <row r="6200" spans="13:13" hidden="1" x14ac:dyDescent="0.2">
      <c r="M6200" s="9"/>
    </row>
    <row r="6201" spans="13:13" hidden="1" x14ac:dyDescent="0.2">
      <c r="M6201" s="9"/>
    </row>
    <row r="6202" spans="13:13" hidden="1" x14ac:dyDescent="0.2">
      <c r="M6202" s="9"/>
    </row>
    <row r="6203" spans="13:13" hidden="1" x14ac:dyDescent="0.2">
      <c r="M6203" s="9"/>
    </row>
    <row r="6204" spans="13:13" hidden="1" x14ac:dyDescent="0.2">
      <c r="M6204" s="9"/>
    </row>
    <row r="6205" spans="13:13" hidden="1" x14ac:dyDescent="0.2">
      <c r="M6205" s="9"/>
    </row>
    <row r="6206" spans="13:13" hidden="1" x14ac:dyDescent="0.2">
      <c r="M6206" s="9"/>
    </row>
    <row r="6207" spans="13:13" hidden="1" x14ac:dyDescent="0.2">
      <c r="M6207" s="9"/>
    </row>
    <row r="6208" spans="13:13" hidden="1" x14ac:dyDescent="0.2">
      <c r="M6208" s="9"/>
    </row>
    <row r="6209" spans="13:13" hidden="1" x14ac:dyDescent="0.2">
      <c r="M6209" s="9"/>
    </row>
    <row r="6210" spans="13:13" hidden="1" x14ac:dyDescent="0.2">
      <c r="M6210" s="9"/>
    </row>
    <row r="6211" spans="13:13" hidden="1" x14ac:dyDescent="0.2">
      <c r="M6211" s="9"/>
    </row>
    <row r="6212" spans="13:13" hidden="1" x14ac:dyDescent="0.2">
      <c r="M6212" s="9"/>
    </row>
    <row r="6213" spans="13:13" hidden="1" x14ac:dyDescent="0.2">
      <c r="M6213" s="9"/>
    </row>
    <row r="6214" spans="13:13" hidden="1" x14ac:dyDescent="0.2">
      <c r="M6214" s="9"/>
    </row>
    <row r="6215" spans="13:13" hidden="1" x14ac:dyDescent="0.2">
      <c r="M6215" s="9"/>
    </row>
    <row r="6216" spans="13:13" hidden="1" x14ac:dyDescent="0.2">
      <c r="M6216" s="9"/>
    </row>
    <row r="6217" spans="13:13" hidden="1" x14ac:dyDescent="0.2">
      <c r="M6217" s="9"/>
    </row>
    <row r="6218" spans="13:13" hidden="1" x14ac:dyDescent="0.2">
      <c r="M6218" s="9"/>
    </row>
    <row r="6219" spans="13:13" hidden="1" x14ac:dyDescent="0.2">
      <c r="M6219" s="9"/>
    </row>
    <row r="6220" spans="13:13" hidden="1" x14ac:dyDescent="0.2">
      <c r="M6220" s="9"/>
    </row>
    <row r="6221" spans="13:13" hidden="1" x14ac:dyDescent="0.2">
      <c r="M6221" s="9"/>
    </row>
    <row r="6222" spans="13:13" hidden="1" x14ac:dyDescent="0.2">
      <c r="M6222" s="9"/>
    </row>
    <row r="6223" spans="13:13" hidden="1" x14ac:dyDescent="0.2">
      <c r="M6223" s="9"/>
    </row>
    <row r="6224" spans="13:13" hidden="1" x14ac:dyDescent="0.2">
      <c r="M6224" s="9"/>
    </row>
    <row r="6225" spans="13:13" hidden="1" x14ac:dyDescent="0.2">
      <c r="M6225" s="9"/>
    </row>
    <row r="6226" spans="13:13" hidden="1" x14ac:dyDescent="0.2">
      <c r="M6226" s="9"/>
    </row>
    <row r="6227" spans="13:13" hidden="1" x14ac:dyDescent="0.2">
      <c r="M6227" s="9"/>
    </row>
    <row r="6228" spans="13:13" hidden="1" x14ac:dyDescent="0.2">
      <c r="M6228" s="9"/>
    </row>
    <row r="6229" spans="13:13" hidden="1" x14ac:dyDescent="0.2">
      <c r="M6229" s="9"/>
    </row>
    <row r="6230" spans="13:13" hidden="1" x14ac:dyDescent="0.2">
      <c r="M6230" s="9"/>
    </row>
    <row r="6231" spans="13:13" hidden="1" x14ac:dyDescent="0.2">
      <c r="M6231" s="9"/>
    </row>
    <row r="6232" spans="13:13" hidden="1" x14ac:dyDescent="0.2">
      <c r="M6232" s="9"/>
    </row>
    <row r="6233" spans="13:13" hidden="1" x14ac:dyDescent="0.2">
      <c r="M6233" s="9"/>
    </row>
    <row r="6234" spans="13:13" hidden="1" x14ac:dyDescent="0.2">
      <c r="M6234" s="9"/>
    </row>
    <row r="6235" spans="13:13" hidden="1" x14ac:dyDescent="0.2">
      <c r="M6235" s="9"/>
    </row>
    <row r="6236" spans="13:13" hidden="1" x14ac:dyDescent="0.2">
      <c r="M6236" s="9"/>
    </row>
    <row r="6237" spans="13:13" hidden="1" x14ac:dyDescent="0.2">
      <c r="M6237" s="9"/>
    </row>
    <row r="6238" spans="13:13" hidden="1" x14ac:dyDescent="0.2">
      <c r="M6238" s="9"/>
    </row>
    <row r="6239" spans="13:13" hidden="1" x14ac:dyDescent="0.2">
      <c r="M6239" s="9"/>
    </row>
    <row r="6240" spans="13:13" hidden="1" x14ac:dyDescent="0.2">
      <c r="M6240" s="9"/>
    </row>
    <row r="6241" spans="13:13" hidden="1" x14ac:dyDescent="0.2">
      <c r="M6241" s="9"/>
    </row>
    <row r="6242" spans="13:13" hidden="1" x14ac:dyDescent="0.2">
      <c r="M6242" s="9"/>
    </row>
    <row r="6243" spans="13:13" hidden="1" x14ac:dyDescent="0.2">
      <c r="M6243" s="9"/>
    </row>
    <row r="6244" spans="13:13" hidden="1" x14ac:dyDescent="0.2">
      <c r="M6244" s="9"/>
    </row>
    <row r="6245" spans="13:13" hidden="1" x14ac:dyDescent="0.2">
      <c r="M6245" s="9"/>
    </row>
    <row r="6246" spans="13:13" hidden="1" x14ac:dyDescent="0.2">
      <c r="M6246" s="9"/>
    </row>
    <row r="6247" spans="13:13" hidden="1" x14ac:dyDescent="0.2">
      <c r="M6247" s="9"/>
    </row>
    <row r="6248" spans="13:13" hidden="1" x14ac:dyDescent="0.2">
      <c r="M6248" s="9"/>
    </row>
    <row r="6249" spans="13:13" hidden="1" x14ac:dyDescent="0.2">
      <c r="M6249" s="9"/>
    </row>
    <row r="6250" spans="13:13" hidden="1" x14ac:dyDescent="0.2">
      <c r="M6250" s="9"/>
    </row>
    <row r="6251" spans="13:13" hidden="1" x14ac:dyDescent="0.2">
      <c r="M6251" s="9"/>
    </row>
    <row r="6252" spans="13:13" hidden="1" x14ac:dyDescent="0.2">
      <c r="M6252" s="9"/>
    </row>
    <row r="6253" spans="13:13" hidden="1" x14ac:dyDescent="0.2">
      <c r="M6253" s="9"/>
    </row>
    <row r="6254" spans="13:13" hidden="1" x14ac:dyDescent="0.2">
      <c r="M6254" s="9"/>
    </row>
    <row r="6255" spans="13:13" hidden="1" x14ac:dyDescent="0.2">
      <c r="M6255" s="9"/>
    </row>
    <row r="6256" spans="13:13" hidden="1" x14ac:dyDescent="0.2">
      <c r="M6256" s="9"/>
    </row>
    <row r="6257" spans="13:13" hidden="1" x14ac:dyDescent="0.2">
      <c r="M6257" s="9"/>
    </row>
    <row r="6258" spans="13:13" hidden="1" x14ac:dyDescent="0.2">
      <c r="M6258" s="9"/>
    </row>
    <row r="6259" spans="13:13" hidden="1" x14ac:dyDescent="0.2">
      <c r="M6259" s="9"/>
    </row>
    <row r="6260" spans="13:13" hidden="1" x14ac:dyDescent="0.2">
      <c r="M6260" s="9"/>
    </row>
    <row r="6261" spans="13:13" hidden="1" x14ac:dyDescent="0.2">
      <c r="M6261" s="9"/>
    </row>
    <row r="6262" spans="13:13" hidden="1" x14ac:dyDescent="0.2">
      <c r="M6262" s="9"/>
    </row>
    <row r="6263" spans="13:13" hidden="1" x14ac:dyDescent="0.2">
      <c r="M6263" s="9"/>
    </row>
    <row r="6264" spans="13:13" hidden="1" x14ac:dyDescent="0.2">
      <c r="M6264" s="9"/>
    </row>
    <row r="6265" spans="13:13" hidden="1" x14ac:dyDescent="0.2">
      <c r="M6265" s="9"/>
    </row>
    <row r="6266" spans="13:13" hidden="1" x14ac:dyDescent="0.2">
      <c r="M6266" s="9"/>
    </row>
    <row r="6267" spans="13:13" hidden="1" x14ac:dyDescent="0.2">
      <c r="M6267" s="9"/>
    </row>
    <row r="6268" spans="13:13" hidden="1" x14ac:dyDescent="0.2">
      <c r="M6268" s="9"/>
    </row>
    <row r="6269" spans="13:13" hidden="1" x14ac:dyDescent="0.2">
      <c r="M6269" s="9"/>
    </row>
    <row r="6270" spans="13:13" hidden="1" x14ac:dyDescent="0.2">
      <c r="M6270" s="9"/>
    </row>
    <row r="6271" spans="13:13" hidden="1" x14ac:dyDescent="0.2">
      <c r="M6271" s="9"/>
    </row>
    <row r="6272" spans="13:13" hidden="1" x14ac:dyDescent="0.2">
      <c r="M6272" s="9"/>
    </row>
    <row r="6273" spans="13:13" hidden="1" x14ac:dyDescent="0.2">
      <c r="M6273" s="9"/>
    </row>
    <row r="6274" spans="13:13" hidden="1" x14ac:dyDescent="0.2">
      <c r="M6274" s="9"/>
    </row>
    <row r="6275" spans="13:13" hidden="1" x14ac:dyDescent="0.2">
      <c r="M6275" s="9"/>
    </row>
    <row r="6276" spans="13:13" hidden="1" x14ac:dyDescent="0.2">
      <c r="M6276" s="9"/>
    </row>
    <row r="6277" spans="13:13" hidden="1" x14ac:dyDescent="0.2">
      <c r="M6277" s="9"/>
    </row>
    <row r="6278" spans="13:13" hidden="1" x14ac:dyDescent="0.2">
      <c r="M6278" s="9"/>
    </row>
    <row r="6279" spans="13:13" hidden="1" x14ac:dyDescent="0.2">
      <c r="M6279" s="9"/>
    </row>
    <row r="6280" spans="13:13" hidden="1" x14ac:dyDescent="0.2">
      <c r="M6280" s="9"/>
    </row>
    <row r="6281" spans="13:13" hidden="1" x14ac:dyDescent="0.2">
      <c r="M6281" s="9"/>
    </row>
    <row r="6282" spans="13:13" hidden="1" x14ac:dyDescent="0.2">
      <c r="M6282" s="9"/>
    </row>
    <row r="6283" spans="13:13" hidden="1" x14ac:dyDescent="0.2">
      <c r="M6283" s="9"/>
    </row>
    <row r="6284" spans="13:13" hidden="1" x14ac:dyDescent="0.2">
      <c r="M6284" s="9"/>
    </row>
    <row r="6285" spans="13:13" hidden="1" x14ac:dyDescent="0.2">
      <c r="M6285" s="9"/>
    </row>
    <row r="6286" spans="13:13" hidden="1" x14ac:dyDescent="0.2">
      <c r="M6286" s="9"/>
    </row>
    <row r="6287" spans="13:13" hidden="1" x14ac:dyDescent="0.2">
      <c r="M6287" s="9"/>
    </row>
    <row r="6288" spans="13:13" hidden="1" x14ac:dyDescent="0.2">
      <c r="M6288" s="9"/>
    </row>
    <row r="6289" spans="13:13" hidden="1" x14ac:dyDescent="0.2">
      <c r="M6289" s="9"/>
    </row>
    <row r="6290" spans="13:13" hidden="1" x14ac:dyDescent="0.2">
      <c r="M6290" s="9"/>
    </row>
    <row r="6291" spans="13:13" hidden="1" x14ac:dyDescent="0.2">
      <c r="M6291" s="9"/>
    </row>
    <row r="6292" spans="13:13" hidden="1" x14ac:dyDescent="0.2">
      <c r="M6292" s="9"/>
    </row>
    <row r="6293" spans="13:13" hidden="1" x14ac:dyDescent="0.2">
      <c r="M6293" s="9"/>
    </row>
    <row r="6294" spans="13:13" hidden="1" x14ac:dyDescent="0.2">
      <c r="M6294" s="9"/>
    </row>
    <row r="6295" spans="13:13" hidden="1" x14ac:dyDescent="0.2">
      <c r="M6295" s="9"/>
    </row>
    <row r="6296" spans="13:13" hidden="1" x14ac:dyDescent="0.2">
      <c r="M6296" s="9"/>
    </row>
    <row r="6297" spans="13:13" hidden="1" x14ac:dyDescent="0.2">
      <c r="M6297" s="9"/>
    </row>
    <row r="6298" spans="13:13" hidden="1" x14ac:dyDescent="0.2">
      <c r="M6298" s="9"/>
    </row>
    <row r="6299" spans="13:13" hidden="1" x14ac:dyDescent="0.2">
      <c r="M6299" s="9"/>
    </row>
    <row r="6300" spans="13:13" hidden="1" x14ac:dyDescent="0.2">
      <c r="M6300" s="9"/>
    </row>
    <row r="6301" spans="13:13" hidden="1" x14ac:dyDescent="0.2">
      <c r="M6301" s="9"/>
    </row>
    <row r="6302" spans="13:13" hidden="1" x14ac:dyDescent="0.2">
      <c r="M6302" s="9"/>
    </row>
    <row r="6303" spans="13:13" hidden="1" x14ac:dyDescent="0.2">
      <c r="M6303" s="9"/>
    </row>
    <row r="6304" spans="13:13" hidden="1" x14ac:dyDescent="0.2">
      <c r="M6304" s="9"/>
    </row>
    <row r="6305" spans="13:13" hidden="1" x14ac:dyDescent="0.2">
      <c r="M6305" s="9"/>
    </row>
    <row r="6306" spans="13:13" hidden="1" x14ac:dyDescent="0.2">
      <c r="M6306" s="9"/>
    </row>
    <row r="6307" spans="13:13" hidden="1" x14ac:dyDescent="0.2">
      <c r="M6307" s="9"/>
    </row>
    <row r="6308" spans="13:13" hidden="1" x14ac:dyDescent="0.2">
      <c r="M6308" s="9"/>
    </row>
    <row r="6309" spans="13:13" hidden="1" x14ac:dyDescent="0.2">
      <c r="M6309" s="9"/>
    </row>
    <row r="6310" spans="13:13" hidden="1" x14ac:dyDescent="0.2">
      <c r="M6310" s="9"/>
    </row>
    <row r="6311" spans="13:13" hidden="1" x14ac:dyDescent="0.2">
      <c r="M6311" s="9"/>
    </row>
    <row r="6312" spans="13:13" hidden="1" x14ac:dyDescent="0.2">
      <c r="M6312" s="9"/>
    </row>
    <row r="6313" spans="13:13" hidden="1" x14ac:dyDescent="0.2">
      <c r="M6313" s="9"/>
    </row>
    <row r="6314" spans="13:13" hidden="1" x14ac:dyDescent="0.2">
      <c r="M6314" s="9"/>
    </row>
    <row r="6315" spans="13:13" hidden="1" x14ac:dyDescent="0.2">
      <c r="M6315" s="9"/>
    </row>
    <row r="6316" spans="13:13" hidden="1" x14ac:dyDescent="0.2">
      <c r="M6316" s="9"/>
    </row>
    <row r="6317" spans="13:13" hidden="1" x14ac:dyDescent="0.2">
      <c r="M6317" s="9"/>
    </row>
    <row r="6318" spans="13:13" hidden="1" x14ac:dyDescent="0.2">
      <c r="M6318" s="9"/>
    </row>
    <row r="6319" spans="13:13" hidden="1" x14ac:dyDescent="0.2">
      <c r="M6319" s="9"/>
    </row>
    <row r="6320" spans="13:13" hidden="1" x14ac:dyDescent="0.2">
      <c r="M6320" s="9"/>
    </row>
    <row r="6321" spans="13:13" hidden="1" x14ac:dyDescent="0.2">
      <c r="M6321" s="9"/>
    </row>
    <row r="6322" spans="13:13" hidden="1" x14ac:dyDescent="0.2">
      <c r="M6322" s="9"/>
    </row>
    <row r="6323" spans="13:13" hidden="1" x14ac:dyDescent="0.2">
      <c r="M6323" s="9"/>
    </row>
    <row r="6324" spans="13:13" hidden="1" x14ac:dyDescent="0.2">
      <c r="M6324" s="9"/>
    </row>
    <row r="6325" spans="13:13" hidden="1" x14ac:dyDescent="0.2">
      <c r="M6325" s="9"/>
    </row>
    <row r="6326" spans="13:13" hidden="1" x14ac:dyDescent="0.2">
      <c r="M6326" s="9"/>
    </row>
    <row r="6327" spans="13:13" hidden="1" x14ac:dyDescent="0.2">
      <c r="M6327" s="9"/>
    </row>
    <row r="6328" spans="13:13" hidden="1" x14ac:dyDescent="0.2">
      <c r="M6328" s="9"/>
    </row>
    <row r="6329" spans="13:13" hidden="1" x14ac:dyDescent="0.2">
      <c r="M6329" s="9"/>
    </row>
    <row r="6330" spans="13:13" hidden="1" x14ac:dyDescent="0.2">
      <c r="M6330" s="9"/>
    </row>
    <row r="6331" spans="13:13" hidden="1" x14ac:dyDescent="0.2">
      <c r="M6331" s="9"/>
    </row>
    <row r="6332" spans="13:13" hidden="1" x14ac:dyDescent="0.2">
      <c r="M6332" s="9"/>
    </row>
    <row r="6333" spans="13:13" hidden="1" x14ac:dyDescent="0.2">
      <c r="M6333" s="9"/>
    </row>
    <row r="6334" spans="13:13" hidden="1" x14ac:dyDescent="0.2">
      <c r="M6334" s="9"/>
    </row>
    <row r="6335" spans="13:13" hidden="1" x14ac:dyDescent="0.2">
      <c r="M6335" s="9"/>
    </row>
    <row r="6336" spans="13:13" hidden="1" x14ac:dyDescent="0.2">
      <c r="M6336" s="9"/>
    </row>
    <row r="6337" spans="13:13" hidden="1" x14ac:dyDescent="0.2">
      <c r="M6337" s="9"/>
    </row>
    <row r="6338" spans="13:13" hidden="1" x14ac:dyDescent="0.2">
      <c r="M6338" s="9"/>
    </row>
    <row r="6339" spans="13:13" hidden="1" x14ac:dyDescent="0.2">
      <c r="M6339" s="9"/>
    </row>
    <row r="6340" spans="13:13" hidden="1" x14ac:dyDescent="0.2">
      <c r="M6340" s="9"/>
    </row>
    <row r="6341" spans="13:13" hidden="1" x14ac:dyDescent="0.2">
      <c r="M6341" s="9"/>
    </row>
    <row r="6342" spans="13:13" hidden="1" x14ac:dyDescent="0.2">
      <c r="M6342" s="9"/>
    </row>
    <row r="6343" spans="13:13" hidden="1" x14ac:dyDescent="0.2">
      <c r="M6343" s="9"/>
    </row>
    <row r="6344" spans="13:13" hidden="1" x14ac:dyDescent="0.2">
      <c r="M6344" s="9"/>
    </row>
    <row r="6345" spans="13:13" hidden="1" x14ac:dyDescent="0.2">
      <c r="M6345" s="9"/>
    </row>
    <row r="6346" spans="13:13" hidden="1" x14ac:dyDescent="0.2">
      <c r="M6346" s="9"/>
    </row>
    <row r="6347" spans="13:13" hidden="1" x14ac:dyDescent="0.2">
      <c r="M6347" s="9"/>
    </row>
    <row r="6348" spans="13:13" hidden="1" x14ac:dyDescent="0.2">
      <c r="M6348" s="9"/>
    </row>
    <row r="6349" spans="13:13" hidden="1" x14ac:dyDescent="0.2">
      <c r="M6349" s="9"/>
    </row>
    <row r="6350" spans="13:13" hidden="1" x14ac:dyDescent="0.2">
      <c r="M6350" s="9"/>
    </row>
    <row r="6351" spans="13:13" hidden="1" x14ac:dyDescent="0.2">
      <c r="M6351" s="9"/>
    </row>
    <row r="6352" spans="13:13" hidden="1" x14ac:dyDescent="0.2">
      <c r="M6352" s="9"/>
    </row>
    <row r="6353" spans="13:13" hidden="1" x14ac:dyDescent="0.2">
      <c r="M6353" s="9"/>
    </row>
    <row r="6354" spans="13:13" hidden="1" x14ac:dyDescent="0.2">
      <c r="M6354" s="9"/>
    </row>
    <row r="6355" spans="13:13" hidden="1" x14ac:dyDescent="0.2">
      <c r="M6355" s="9"/>
    </row>
    <row r="6356" spans="13:13" hidden="1" x14ac:dyDescent="0.2">
      <c r="M6356" s="9"/>
    </row>
    <row r="6357" spans="13:13" hidden="1" x14ac:dyDescent="0.2">
      <c r="M6357" s="9"/>
    </row>
    <row r="6358" spans="13:13" hidden="1" x14ac:dyDescent="0.2">
      <c r="M6358" s="9"/>
    </row>
    <row r="6359" spans="13:13" hidden="1" x14ac:dyDescent="0.2">
      <c r="M6359" s="9"/>
    </row>
    <row r="6360" spans="13:13" hidden="1" x14ac:dyDescent="0.2">
      <c r="M6360" s="9"/>
    </row>
    <row r="6361" spans="13:13" hidden="1" x14ac:dyDescent="0.2">
      <c r="M6361" s="9"/>
    </row>
    <row r="6362" spans="13:13" hidden="1" x14ac:dyDescent="0.2">
      <c r="M6362" s="9"/>
    </row>
    <row r="6363" spans="13:13" hidden="1" x14ac:dyDescent="0.2">
      <c r="M6363" s="9"/>
    </row>
    <row r="6364" spans="13:13" hidden="1" x14ac:dyDescent="0.2">
      <c r="M6364" s="9"/>
    </row>
    <row r="6365" spans="13:13" hidden="1" x14ac:dyDescent="0.2">
      <c r="M6365" s="9"/>
    </row>
    <row r="6366" spans="13:13" hidden="1" x14ac:dyDescent="0.2">
      <c r="M6366" s="9"/>
    </row>
    <row r="6367" spans="13:13" hidden="1" x14ac:dyDescent="0.2">
      <c r="M6367" s="9"/>
    </row>
    <row r="6368" spans="13:13" hidden="1" x14ac:dyDescent="0.2">
      <c r="M6368" s="9"/>
    </row>
    <row r="6369" spans="13:13" hidden="1" x14ac:dyDescent="0.2">
      <c r="M6369" s="9"/>
    </row>
    <row r="6370" spans="13:13" hidden="1" x14ac:dyDescent="0.2">
      <c r="M6370" s="9"/>
    </row>
    <row r="6371" spans="13:13" hidden="1" x14ac:dyDescent="0.2">
      <c r="M6371" s="9"/>
    </row>
    <row r="6372" spans="13:13" hidden="1" x14ac:dyDescent="0.2">
      <c r="M6372" s="9"/>
    </row>
    <row r="6373" spans="13:13" hidden="1" x14ac:dyDescent="0.2">
      <c r="M6373" s="9"/>
    </row>
    <row r="6374" spans="13:13" hidden="1" x14ac:dyDescent="0.2">
      <c r="M6374" s="9"/>
    </row>
    <row r="6375" spans="13:13" hidden="1" x14ac:dyDescent="0.2">
      <c r="M6375" s="9"/>
    </row>
    <row r="6376" spans="13:13" hidden="1" x14ac:dyDescent="0.2">
      <c r="M6376" s="9"/>
    </row>
    <row r="6377" spans="13:13" hidden="1" x14ac:dyDescent="0.2">
      <c r="M6377" s="9"/>
    </row>
    <row r="6378" spans="13:13" hidden="1" x14ac:dyDescent="0.2">
      <c r="M6378" s="9"/>
    </row>
    <row r="6379" spans="13:13" hidden="1" x14ac:dyDescent="0.2">
      <c r="M6379" s="9"/>
    </row>
    <row r="6380" spans="13:13" hidden="1" x14ac:dyDescent="0.2">
      <c r="M6380" s="9"/>
    </row>
    <row r="6381" spans="13:13" hidden="1" x14ac:dyDescent="0.2">
      <c r="M6381" s="9"/>
    </row>
    <row r="6382" spans="13:13" hidden="1" x14ac:dyDescent="0.2">
      <c r="M6382" s="9"/>
    </row>
    <row r="6383" spans="13:13" hidden="1" x14ac:dyDescent="0.2">
      <c r="M6383" s="9"/>
    </row>
    <row r="6384" spans="13:13" hidden="1" x14ac:dyDescent="0.2">
      <c r="M6384" s="9"/>
    </row>
    <row r="6385" spans="13:13" hidden="1" x14ac:dyDescent="0.2">
      <c r="M6385" s="9"/>
    </row>
    <row r="6386" spans="13:13" hidden="1" x14ac:dyDescent="0.2">
      <c r="M6386" s="9"/>
    </row>
    <row r="6387" spans="13:13" hidden="1" x14ac:dyDescent="0.2">
      <c r="M6387" s="9"/>
    </row>
    <row r="6388" spans="13:13" hidden="1" x14ac:dyDescent="0.2">
      <c r="M6388" s="9"/>
    </row>
    <row r="6389" spans="13:13" hidden="1" x14ac:dyDescent="0.2">
      <c r="M6389" s="9"/>
    </row>
    <row r="6390" spans="13:13" hidden="1" x14ac:dyDescent="0.2">
      <c r="M6390" s="9"/>
    </row>
    <row r="6391" spans="13:13" hidden="1" x14ac:dyDescent="0.2">
      <c r="M6391" s="9"/>
    </row>
    <row r="6392" spans="13:13" hidden="1" x14ac:dyDescent="0.2">
      <c r="M6392" s="9"/>
    </row>
    <row r="6393" spans="13:13" hidden="1" x14ac:dyDescent="0.2">
      <c r="M6393" s="9"/>
    </row>
    <row r="6394" spans="13:13" hidden="1" x14ac:dyDescent="0.2">
      <c r="M6394" s="9"/>
    </row>
    <row r="6395" spans="13:13" hidden="1" x14ac:dyDescent="0.2">
      <c r="M6395" s="9"/>
    </row>
    <row r="6396" spans="13:13" hidden="1" x14ac:dyDescent="0.2">
      <c r="M6396" s="9"/>
    </row>
    <row r="6397" spans="13:13" hidden="1" x14ac:dyDescent="0.2">
      <c r="M6397" s="9"/>
    </row>
    <row r="6398" spans="13:13" hidden="1" x14ac:dyDescent="0.2">
      <c r="M6398" s="9"/>
    </row>
    <row r="6399" spans="13:13" hidden="1" x14ac:dyDescent="0.2">
      <c r="M6399" s="9"/>
    </row>
    <row r="6400" spans="13:13" hidden="1" x14ac:dyDescent="0.2">
      <c r="M6400" s="9"/>
    </row>
    <row r="6401" spans="13:13" hidden="1" x14ac:dyDescent="0.2">
      <c r="M6401" s="9"/>
    </row>
    <row r="6402" spans="13:13" hidden="1" x14ac:dyDescent="0.2">
      <c r="M6402" s="9"/>
    </row>
    <row r="6403" spans="13:13" hidden="1" x14ac:dyDescent="0.2">
      <c r="M6403" s="9"/>
    </row>
    <row r="6404" spans="13:13" hidden="1" x14ac:dyDescent="0.2">
      <c r="M6404" s="9"/>
    </row>
    <row r="6405" spans="13:13" hidden="1" x14ac:dyDescent="0.2">
      <c r="M6405" s="9"/>
    </row>
    <row r="6406" spans="13:13" hidden="1" x14ac:dyDescent="0.2">
      <c r="M6406" s="9"/>
    </row>
    <row r="6407" spans="13:13" hidden="1" x14ac:dyDescent="0.2">
      <c r="M6407" s="9"/>
    </row>
    <row r="6408" spans="13:13" hidden="1" x14ac:dyDescent="0.2">
      <c r="M6408" s="9"/>
    </row>
    <row r="6409" spans="13:13" hidden="1" x14ac:dyDescent="0.2">
      <c r="M6409" s="9"/>
    </row>
    <row r="6410" spans="13:13" hidden="1" x14ac:dyDescent="0.2">
      <c r="M6410" s="9"/>
    </row>
    <row r="6411" spans="13:13" hidden="1" x14ac:dyDescent="0.2">
      <c r="M6411" s="9"/>
    </row>
    <row r="6412" spans="13:13" hidden="1" x14ac:dyDescent="0.2">
      <c r="M6412" s="9"/>
    </row>
    <row r="6413" spans="13:13" hidden="1" x14ac:dyDescent="0.2">
      <c r="M6413" s="9"/>
    </row>
    <row r="6414" spans="13:13" hidden="1" x14ac:dyDescent="0.2">
      <c r="M6414" s="9"/>
    </row>
    <row r="6415" spans="13:13" hidden="1" x14ac:dyDescent="0.2">
      <c r="M6415" s="9"/>
    </row>
    <row r="6416" spans="13:13" hidden="1" x14ac:dyDescent="0.2">
      <c r="M6416" s="9"/>
    </row>
    <row r="6417" spans="13:13" hidden="1" x14ac:dyDescent="0.2">
      <c r="M6417" s="9"/>
    </row>
    <row r="6418" spans="13:13" hidden="1" x14ac:dyDescent="0.2">
      <c r="M6418" s="9"/>
    </row>
    <row r="6419" spans="13:13" hidden="1" x14ac:dyDescent="0.2">
      <c r="M6419" s="9"/>
    </row>
    <row r="6420" spans="13:13" hidden="1" x14ac:dyDescent="0.2">
      <c r="M6420" s="9"/>
    </row>
    <row r="6421" spans="13:13" hidden="1" x14ac:dyDescent="0.2">
      <c r="M6421" s="9"/>
    </row>
    <row r="6422" spans="13:13" hidden="1" x14ac:dyDescent="0.2">
      <c r="M6422" s="9"/>
    </row>
    <row r="6423" spans="13:13" hidden="1" x14ac:dyDescent="0.2">
      <c r="M6423" s="9"/>
    </row>
    <row r="6424" spans="13:13" hidden="1" x14ac:dyDescent="0.2">
      <c r="M6424" s="9"/>
    </row>
    <row r="6425" spans="13:13" hidden="1" x14ac:dyDescent="0.2">
      <c r="M6425" s="9"/>
    </row>
    <row r="6426" spans="13:13" hidden="1" x14ac:dyDescent="0.2">
      <c r="M6426" s="9"/>
    </row>
    <row r="6427" spans="13:13" hidden="1" x14ac:dyDescent="0.2">
      <c r="M6427" s="9"/>
    </row>
    <row r="6428" spans="13:13" hidden="1" x14ac:dyDescent="0.2">
      <c r="M6428" s="9"/>
    </row>
    <row r="6429" spans="13:13" hidden="1" x14ac:dyDescent="0.2">
      <c r="M6429" s="9"/>
    </row>
    <row r="6430" spans="13:13" hidden="1" x14ac:dyDescent="0.2">
      <c r="M6430" s="9"/>
    </row>
    <row r="6431" spans="13:13" hidden="1" x14ac:dyDescent="0.2">
      <c r="M6431" s="9"/>
    </row>
    <row r="6432" spans="13:13" hidden="1" x14ac:dyDescent="0.2">
      <c r="M6432" s="9"/>
    </row>
    <row r="6433" spans="13:13" hidden="1" x14ac:dyDescent="0.2">
      <c r="M6433" s="9"/>
    </row>
    <row r="6434" spans="13:13" hidden="1" x14ac:dyDescent="0.2">
      <c r="M6434" s="9"/>
    </row>
    <row r="6435" spans="13:13" hidden="1" x14ac:dyDescent="0.2">
      <c r="M6435" s="9"/>
    </row>
    <row r="6436" spans="13:13" hidden="1" x14ac:dyDescent="0.2">
      <c r="M6436" s="9"/>
    </row>
    <row r="6437" spans="13:13" hidden="1" x14ac:dyDescent="0.2">
      <c r="M6437" s="9"/>
    </row>
    <row r="6438" spans="13:13" hidden="1" x14ac:dyDescent="0.2">
      <c r="M6438" s="9"/>
    </row>
    <row r="6439" spans="13:13" hidden="1" x14ac:dyDescent="0.2">
      <c r="M6439" s="9"/>
    </row>
    <row r="6440" spans="13:13" hidden="1" x14ac:dyDescent="0.2">
      <c r="M6440" s="9"/>
    </row>
    <row r="6441" spans="13:13" hidden="1" x14ac:dyDescent="0.2">
      <c r="M6441" s="9"/>
    </row>
    <row r="6442" spans="13:13" hidden="1" x14ac:dyDescent="0.2">
      <c r="M6442" s="9"/>
    </row>
    <row r="6443" spans="13:13" hidden="1" x14ac:dyDescent="0.2">
      <c r="M6443" s="9"/>
    </row>
    <row r="6444" spans="13:13" hidden="1" x14ac:dyDescent="0.2">
      <c r="M6444" s="9"/>
    </row>
    <row r="6445" spans="13:13" hidden="1" x14ac:dyDescent="0.2">
      <c r="M6445" s="9"/>
    </row>
    <row r="6446" spans="13:13" hidden="1" x14ac:dyDescent="0.2">
      <c r="M6446" s="9"/>
    </row>
    <row r="6447" spans="13:13" hidden="1" x14ac:dyDescent="0.2">
      <c r="M6447" s="9"/>
    </row>
    <row r="6448" spans="13:13" hidden="1" x14ac:dyDescent="0.2">
      <c r="M6448" s="9"/>
    </row>
    <row r="6449" spans="13:13" hidden="1" x14ac:dyDescent="0.2">
      <c r="M6449" s="9"/>
    </row>
    <row r="6450" spans="13:13" hidden="1" x14ac:dyDescent="0.2">
      <c r="M6450" s="9"/>
    </row>
    <row r="6451" spans="13:13" hidden="1" x14ac:dyDescent="0.2">
      <c r="M6451" s="9"/>
    </row>
    <row r="6452" spans="13:13" hidden="1" x14ac:dyDescent="0.2">
      <c r="M6452" s="9"/>
    </row>
    <row r="6453" spans="13:13" hidden="1" x14ac:dyDescent="0.2">
      <c r="M6453" s="9"/>
    </row>
    <row r="6454" spans="13:13" hidden="1" x14ac:dyDescent="0.2">
      <c r="M6454" s="9"/>
    </row>
    <row r="6455" spans="13:13" hidden="1" x14ac:dyDescent="0.2">
      <c r="M6455" s="9"/>
    </row>
    <row r="6456" spans="13:13" hidden="1" x14ac:dyDescent="0.2">
      <c r="M6456" s="9"/>
    </row>
    <row r="6457" spans="13:13" hidden="1" x14ac:dyDescent="0.2">
      <c r="M6457" s="9"/>
    </row>
    <row r="6458" spans="13:13" hidden="1" x14ac:dyDescent="0.2">
      <c r="M6458" s="9"/>
    </row>
    <row r="6459" spans="13:13" hidden="1" x14ac:dyDescent="0.2">
      <c r="M6459" s="9"/>
    </row>
    <row r="6460" spans="13:13" hidden="1" x14ac:dyDescent="0.2">
      <c r="M6460" s="9"/>
    </row>
    <row r="6461" spans="13:13" hidden="1" x14ac:dyDescent="0.2">
      <c r="M6461" s="9"/>
    </row>
    <row r="6462" spans="13:13" hidden="1" x14ac:dyDescent="0.2">
      <c r="M6462" s="9"/>
    </row>
    <row r="6463" spans="13:13" hidden="1" x14ac:dyDescent="0.2">
      <c r="M6463" s="9"/>
    </row>
    <row r="6464" spans="13:13" hidden="1" x14ac:dyDescent="0.2">
      <c r="M6464" s="9"/>
    </row>
    <row r="6465" spans="13:13" hidden="1" x14ac:dyDescent="0.2">
      <c r="M6465" s="9"/>
    </row>
    <row r="6466" spans="13:13" hidden="1" x14ac:dyDescent="0.2">
      <c r="M6466" s="9"/>
    </row>
    <row r="6467" spans="13:13" hidden="1" x14ac:dyDescent="0.2">
      <c r="M6467" s="9"/>
    </row>
    <row r="6468" spans="13:13" hidden="1" x14ac:dyDescent="0.2">
      <c r="M6468" s="9"/>
    </row>
    <row r="6469" spans="13:13" hidden="1" x14ac:dyDescent="0.2">
      <c r="M6469" s="9"/>
    </row>
    <row r="6470" spans="13:13" hidden="1" x14ac:dyDescent="0.2">
      <c r="M6470" s="9"/>
    </row>
    <row r="6471" spans="13:13" hidden="1" x14ac:dyDescent="0.2">
      <c r="M6471" s="9"/>
    </row>
    <row r="6472" spans="13:13" hidden="1" x14ac:dyDescent="0.2">
      <c r="M6472" s="9"/>
    </row>
    <row r="6473" spans="13:13" hidden="1" x14ac:dyDescent="0.2">
      <c r="M6473" s="9"/>
    </row>
    <row r="6474" spans="13:13" hidden="1" x14ac:dyDescent="0.2">
      <c r="M6474" s="9"/>
    </row>
    <row r="6475" spans="13:13" hidden="1" x14ac:dyDescent="0.2">
      <c r="M6475" s="9"/>
    </row>
    <row r="6476" spans="13:13" hidden="1" x14ac:dyDescent="0.2">
      <c r="M6476" s="9"/>
    </row>
    <row r="6477" spans="13:13" hidden="1" x14ac:dyDescent="0.2">
      <c r="M6477" s="9"/>
    </row>
    <row r="6478" spans="13:13" hidden="1" x14ac:dyDescent="0.2">
      <c r="M6478" s="9"/>
    </row>
    <row r="6479" spans="13:13" hidden="1" x14ac:dyDescent="0.2">
      <c r="M6479" s="9"/>
    </row>
    <row r="6480" spans="13:13" hidden="1" x14ac:dyDescent="0.2">
      <c r="M6480" s="9"/>
    </row>
    <row r="6481" spans="13:13" hidden="1" x14ac:dyDescent="0.2">
      <c r="M6481" s="9"/>
    </row>
    <row r="6482" spans="13:13" hidden="1" x14ac:dyDescent="0.2">
      <c r="M6482" s="9"/>
    </row>
    <row r="6483" spans="13:13" hidden="1" x14ac:dyDescent="0.2">
      <c r="M6483" s="9"/>
    </row>
    <row r="6484" spans="13:13" hidden="1" x14ac:dyDescent="0.2">
      <c r="M6484" s="9"/>
    </row>
    <row r="6485" spans="13:13" hidden="1" x14ac:dyDescent="0.2">
      <c r="M6485" s="9"/>
    </row>
    <row r="6486" spans="13:13" hidden="1" x14ac:dyDescent="0.2">
      <c r="M6486" s="9"/>
    </row>
    <row r="6487" spans="13:13" hidden="1" x14ac:dyDescent="0.2">
      <c r="M6487" s="9"/>
    </row>
    <row r="6488" spans="13:13" hidden="1" x14ac:dyDescent="0.2">
      <c r="M6488" s="9"/>
    </row>
    <row r="6489" spans="13:13" hidden="1" x14ac:dyDescent="0.2">
      <c r="M6489" s="9"/>
    </row>
    <row r="6490" spans="13:13" hidden="1" x14ac:dyDescent="0.2">
      <c r="M6490" s="9"/>
    </row>
    <row r="6491" spans="13:13" hidden="1" x14ac:dyDescent="0.2">
      <c r="M6491" s="9"/>
    </row>
    <row r="6492" spans="13:13" hidden="1" x14ac:dyDescent="0.2">
      <c r="M6492" s="9"/>
    </row>
    <row r="6493" spans="13:13" hidden="1" x14ac:dyDescent="0.2">
      <c r="M6493" s="9"/>
    </row>
    <row r="6494" spans="13:13" hidden="1" x14ac:dyDescent="0.2">
      <c r="M6494" s="9"/>
    </row>
    <row r="6495" spans="13:13" hidden="1" x14ac:dyDescent="0.2">
      <c r="M6495" s="9"/>
    </row>
    <row r="6496" spans="13:13" hidden="1" x14ac:dyDescent="0.2">
      <c r="M6496" s="9"/>
    </row>
    <row r="6497" spans="13:13" hidden="1" x14ac:dyDescent="0.2">
      <c r="M6497" s="9"/>
    </row>
    <row r="6498" spans="13:13" hidden="1" x14ac:dyDescent="0.2">
      <c r="M6498" s="9"/>
    </row>
    <row r="6499" spans="13:13" hidden="1" x14ac:dyDescent="0.2">
      <c r="M6499" s="9"/>
    </row>
    <row r="6500" spans="13:13" hidden="1" x14ac:dyDescent="0.2">
      <c r="M6500" s="9"/>
    </row>
    <row r="6501" spans="13:13" hidden="1" x14ac:dyDescent="0.2">
      <c r="M6501" s="9"/>
    </row>
    <row r="6502" spans="13:13" hidden="1" x14ac:dyDescent="0.2">
      <c r="M6502" s="9"/>
    </row>
    <row r="6503" spans="13:13" hidden="1" x14ac:dyDescent="0.2">
      <c r="M6503" s="9"/>
    </row>
    <row r="6504" spans="13:13" hidden="1" x14ac:dyDescent="0.2">
      <c r="M6504" s="9"/>
    </row>
    <row r="6505" spans="13:13" hidden="1" x14ac:dyDescent="0.2">
      <c r="M6505" s="9"/>
    </row>
    <row r="6506" spans="13:13" hidden="1" x14ac:dyDescent="0.2">
      <c r="M6506" s="9"/>
    </row>
    <row r="6507" spans="13:13" hidden="1" x14ac:dyDescent="0.2">
      <c r="M6507" s="9"/>
    </row>
    <row r="6508" spans="13:13" hidden="1" x14ac:dyDescent="0.2">
      <c r="M6508" s="9"/>
    </row>
    <row r="6509" spans="13:13" hidden="1" x14ac:dyDescent="0.2">
      <c r="M6509" s="9"/>
    </row>
    <row r="6510" spans="13:13" hidden="1" x14ac:dyDescent="0.2">
      <c r="M6510" s="9"/>
    </row>
    <row r="6511" spans="13:13" hidden="1" x14ac:dyDescent="0.2">
      <c r="M6511" s="9"/>
    </row>
    <row r="6512" spans="13:13" hidden="1" x14ac:dyDescent="0.2">
      <c r="M6512" s="9"/>
    </row>
    <row r="6513" spans="13:13" hidden="1" x14ac:dyDescent="0.2">
      <c r="M6513" s="9"/>
    </row>
    <row r="6514" spans="13:13" hidden="1" x14ac:dyDescent="0.2">
      <c r="M6514" s="9"/>
    </row>
    <row r="6515" spans="13:13" hidden="1" x14ac:dyDescent="0.2">
      <c r="M6515" s="9"/>
    </row>
    <row r="6516" spans="13:13" hidden="1" x14ac:dyDescent="0.2">
      <c r="M6516" s="9"/>
    </row>
    <row r="6517" spans="13:13" hidden="1" x14ac:dyDescent="0.2">
      <c r="M6517" s="9"/>
    </row>
    <row r="6518" spans="13:13" hidden="1" x14ac:dyDescent="0.2">
      <c r="M6518" s="9"/>
    </row>
    <row r="6519" spans="13:13" hidden="1" x14ac:dyDescent="0.2">
      <c r="M6519" s="9"/>
    </row>
    <row r="6520" spans="13:13" hidden="1" x14ac:dyDescent="0.2">
      <c r="M6520" s="9"/>
    </row>
    <row r="6521" spans="13:13" hidden="1" x14ac:dyDescent="0.2">
      <c r="M6521" s="9"/>
    </row>
    <row r="6522" spans="13:13" hidden="1" x14ac:dyDescent="0.2">
      <c r="M6522" s="9"/>
    </row>
    <row r="6523" spans="13:13" hidden="1" x14ac:dyDescent="0.2">
      <c r="M6523" s="9"/>
    </row>
    <row r="6524" spans="13:13" hidden="1" x14ac:dyDescent="0.2">
      <c r="M6524" s="9"/>
    </row>
    <row r="6525" spans="13:13" hidden="1" x14ac:dyDescent="0.2">
      <c r="M6525" s="9"/>
    </row>
    <row r="6526" spans="13:13" hidden="1" x14ac:dyDescent="0.2">
      <c r="M6526" s="9"/>
    </row>
    <row r="6527" spans="13:13" hidden="1" x14ac:dyDescent="0.2">
      <c r="M6527" s="9"/>
    </row>
    <row r="6528" spans="13:13" hidden="1" x14ac:dyDescent="0.2">
      <c r="M6528" s="9"/>
    </row>
    <row r="6529" spans="13:13" hidden="1" x14ac:dyDescent="0.2">
      <c r="M6529" s="9"/>
    </row>
    <row r="6530" spans="13:13" hidden="1" x14ac:dyDescent="0.2">
      <c r="M6530" s="9"/>
    </row>
    <row r="6531" spans="13:13" hidden="1" x14ac:dyDescent="0.2">
      <c r="M6531" s="9"/>
    </row>
    <row r="6532" spans="13:13" hidden="1" x14ac:dyDescent="0.2">
      <c r="M6532" s="9"/>
    </row>
    <row r="6533" spans="13:13" hidden="1" x14ac:dyDescent="0.2">
      <c r="M6533" s="9"/>
    </row>
    <row r="6534" spans="13:13" hidden="1" x14ac:dyDescent="0.2">
      <c r="M6534" s="9"/>
    </row>
    <row r="6535" spans="13:13" hidden="1" x14ac:dyDescent="0.2">
      <c r="M6535" s="9"/>
    </row>
    <row r="6536" spans="13:13" hidden="1" x14ac:dyDescent="0.2">
      <c r="M6536" s="9"/>
    </row>
    <row r="6537" spans="13:13" hidden="1" x14ac:dyDescent="0.2">
      <c r="M6537" s="9"/>
    </row>
    <row r="6538" spans="13:13" hidden="1" x14ac:dyDescent="0.2">
      <c r="M6538" s="9"/>
    </row>
    <row r="6539" spans="13:13" hidden="1" x14ac:dyDescent="0.2">
      <c r="M6539" s="9"/>
    </row>
    <row r="6540" spans="13:13" hidden="1" x14ac:dyDescent="0.2">
      <c r="M6540" s="9"/>
    </row>
    <row r="6541" spans="13:13" hidden="1" x14ac:dyDescent="0.2">
      <c r="M6541" s="9"/>
    </row>
    <row r="6542" spans="13:13" hidden="1" x14ac:dyDescent="0.2">
      <c r="M6542" s="9"/>
    </row>
    <row r="6543" spans="13:13" hidden="1" x14ac:dyDescent="0.2">
      <c r="M6543" s="9"/>
    </row>
    <row r="6544" spans="13:13" hidden="1" x14ac:dyDescent="0.2">
      <c r="M6544" s="9"/>
    </row>
    <row r="6545" spans="13:13" hidden="1" x14ac:dyDescent="0.2">
      <c r="M6545" s="9"/>
    </row>
    <row r="6546" spans="13:13" hidden="1" x14ac:dyDescent="0.2">
      <c r="M6546" s="9"/>
    </row>
    <row r="6547" spans="13:13" hidden="1" x14ac:dyDescent="0.2">
      <c r="M6547" s="9"/>
    </row>
    <row r="6548" spans="13:13" hidden="1" x14ac:dyDescent="0.2">
      <c r="M6548" s="9"/>
    </row>
    <row r="6549" spans="13:13" hidden="1" x14ac:dyDescent="0.2">
      <c r="M6549" s="9"/>
    </row>
    <row r="6550" spans="13:13" hidden="1" x14ac:dyDescent="0.2">
      <c r="M6550" s="9"/>
    </row>
    <row r="6551" spans="13:13" hidden="1" x14ac:dyDescent="0.2">
      <c r="M6551" s="9"/>
    </row>
    <row r="6552" spans="13:13" hidden="1" x14ac:dyDescent="0.2">
      <c r="M6552" s="9"/>
    </row>
    <row r="6553" spans="13:13" hidden="1" x14ac:dyDescent="0.2">
      <c r="M6553" s="9"/>
    </row>
    <row r="6554" spans="13:13" hidden="1" x14ac:dyDescent="0.2">
      <c r="M6554" s="9"/>
    </row>
    <row r="6555" spans="13:13" hidden="1" x14ac:dyDescent="0.2">
      <c r="M6555" s="9"/>
    </row>
    <row r="6556" spans="13:13" hidden="1" x14ac:dyDescent="0.2">
      <c r="M6556" s="9"/>
    </row>
    <row r="6557" spans="13:13" hidden="1" x14ac:dyDescent="0.2">
      <c r="M6557" s="9"/>
    </row>
    <row r="6558" spans="13:13" hidden="1" x14ac:dyDescent="0.2">
      <c r="M6558" s="9"/>
    </row>
    <row r="6559" spans="13:13" hidden="1" x14ac:dyDescent="0.2">
      <c r="M6559" s="9"/>
    </row>
    <row r="6560" spans="13:13" hidden="1" x14ac:dyDescent="0.2">
      <c r="M6560" s="9"/>
    </row>
    <row r="6561" spans="13:13" hidden="1" x14ac:dyDescent="0.2">
      <c r="M6561" s="9"/>
    </row>
    <row r="6562" spans="13:13" hidden="1" x14ac:dyDescent="0.2">
      <c r="M6562" s="9"/>
    </row>
    <row r="6563" spans="13:13" hidden="1" x14ac:dyDescent="0.2">
      <c r="M6563" s="9"/>
    </row>
    <row r="6564" spans="13:13" hidden="1" x14ac:dyDescent="0.2">
      <c r="M6564" s="9"/>
    </row>
    <row r="6565" spans="13:13" hidden="1" x14ac:dyDescent="0.2">
      <c r="M6565" s="9"/>
    </row>
    <row r="6566" spans="13:13" hidden="1" x14ac:dyDescent="0.2">
      <c r="M6566" s="9"/>
    </row>
    <row r="6567" spans="13:13" hidden="1" x14ac:dyDescent="0.2">
      <c r="M6567" s="9"/>
    </row>
    <row r="6568" spans="13:13" hidden="1" x14ac:dyDescent="0.2">
      <c r="M6568" s="9"/>
    </row>
    <row r="6569" spans="13:13" hidden="1" x14ac:dyDescent="0.2">
      <c r="M6569" s="9"/>
    </row>
    <row r="6570" spans="13:13" hidden="1" x14ac:dyDescent="0.2">
      <c r="M6570" s="9"/>
    </row>
    <row r="6571" spans="13:13" hidden="1" x14ac:dyDescent="0.2">
      <c r="M6571" s="9"/>
    </row>
    <row r="6572" spans="13:13" hidden="1" x14ac:dyDescent="0.2">
      <c r="M6572" s="9"/>
    </row>
    <row r="6573" spans="13:13" hidden="1" x14ac:dyDescent="0.2">
      <c r="M6573" s="9"/>
    </row>
    <row r="6574" spans="13:13" hidden="1" x14ac:dyDescent="0.2">
      <c r="M6574" s="9"/>
    </row>
    <row r="6575" spans="13:13" hidden="1" x14ac:dyDescent="0.2">
      <c r="M6575" s="9"/>
    </row>
    <row r="6576" spans="13:13" hidden="1" x14ac:dyDescent="0.2">
      <c r="M6576" s="9"/>
    </row>
    <row r="6577" spans="13:13" hidden="1" x14ac:dyDescent="0.2">
      <c r="M6577" s="9"/>
    </row>
    <row r="6578" spans="13:13" hidden="1" x14ac:dyDescent="0.2">
      <c r="M6578" s="9"/>
    </row>
    <row r="6579" spans="13:13" hidden="1" x14ac:dyDescent="0.2">
      <c r="M6579" s="9"/>
    </row>
    <row r="6580" spans="13:13" hidden="1" x14ac:dyDescent="0.2">
      <c r="M6580" s="9"/>
    </row>
    <row r="6581" spans="13:13" hidden="1" x14ac:dyDescent="0.2">
      <c r="M6581" s="9"/>
    </row>
    <row r="6582" spans="13:13" hidden="1" x14ac:dyDescent="0.2">
      <c r="M6582" s="9"/>
    </row>
    <row r="6583" spans="13:13" hidden="1" x14ac:dyDescent="0.2">
      <c r="M6583" s="9"/>
    </row>
    <row r="6584" spans="13:13" hidden="1" x14ac:dyDescent="0.2">
      <c r="M6584" s="9"/>
    </row>
    <row r="6585" spans="13:13" hidden="1" x14ac:dyDescent="0.2">
      <c r="M6585" s="9"/>
    </row>
    <row r="6586" spans="13:13" hidden="1" x14ac:dyDescent="0.2">
      <c r="M6586" s="9"/>
    </row>
    <row r="6587" spans="13:13" hidden="1" x14ac:dyDescent="0.2">
      <c r="M6587" s="9"/>
    </row>
    <row r="6588" spans="13:13" hidden="1" x14ac:dyDescent="0.2">
      <c r="M6588" s="9"/>
    </row>
    <row r="6589" spans="13:13" hidden="1" x14ac:dyDescent="0.2">
      <c r="M6589" s="9"/>
    </row>
    <row r="6590" spans="13:13" hidden="1" x14ac:dyDescent="0.2">
      <c r="M6590" s="9"/>
    </row>
    <row r="6591" spans="13:13" hidden="1" x14ac:dyDescent="0.2">
      <c r="M6591" s="9"/>
    </row>
    <row r="6592" spans="13:13" hidden="1" x14ac:dyDescent="0.2">
      <c r="M6592" s="9"/>
    </row>
    <row r="6593" spans="13:13" hidden="1" x14ac:dyDescent="0.2">
      <c r="M6593" s="9"/>
    </row>
    <row r="6594" spans="13:13" hidden="1" x14ac:dyDescent="0.2">
      <c r="M6594" s="9"/>
    </row>
    <row r="6595" spans="13:13" hidden="1" x14ac:dyDescent="0.2">
      <c r="M6595" s="9"/>
    </row>
    <row r="6596" spans="13:13" hidden="1" x14ac:dyDescent="0.2">
      <c r="M6596" s="9"/>
    </row>
    <row r="6597" spans="13:13" hidden="1" x14ac:dyDescent="0.2">
      <c r="M6597" s="9"/>
    </row>
    <row r="6598" spans="13:13" hidden="1" x14ac:dyDescent="0.2">
      <c r="M6598" s="9"/>
    </row>
    <row r="6599" spans="13:13" hidden="1" x14ac:dyDescent="0.2">
      <c r="M6599" s="9"/>
    </row>
    <row r="6600" spans="13:13" hidden="1" x14ac:dyDescent="0.2">
      <c r="M6600" s="9"/>
    </row>
    <row r="6601" spans="13:13" hidden="1" x14ac:dyDescent="0.2">
      <c r="M6601" s="9"/>
    </row>
    <row r="6602" spans="13:13" hidden="1" x14ac:dyDescent="0.2">
      <c r="M6602" s="9"/>
    </row>
    <row r="6603" spans="13:13" hidden="1" x14ac:dyDescent="0.2">
      <c r="M6603" s="9"/>
    </row>
    <row r="6604" spans="13:13" hidden="1" x14ac:dyDescent="0.2">
      <c r="M6604" s="9"/>
    </row>
    <row r="6605" spans="13:13" hidden="1" x14ac:dyDescent="0.2">
      <c r="M6605" s="9"/>
    </row>
    <row r="6606" spans="13:13" hidden="1" x14ac:dyDescent="0.2">
      <c r="M6606" s="9"/>
    </row>
    <row r="6607" spans="13:13" hidden="1" x14ac:dyDescent="0.2">
      <c r="M6607" s="9"/>
    </row>
    <row r="6608" spans="13:13" hidden="1" x14ac:dyDescent="0.2">
      <c r="M6608" s="9"/>
    </row>
    <row r="6609" spans="13:13" hidden="1" x14ac:dyDescent="0.2">
      <c r="M6609" s="9"/>
    </row>
    <row r="6610" spans="13:13" hidden="1" x14ac:dyDescent="0.2">
      <c r="M6610" s="9"/>
    </row>
    <row r="6611" spans="13:13" hidden="1" x14ac:dyDescent="0.2">
      <c r="M6611" s="9"/>
    </row>
    <row r="6612" spans="13:13" hidden="1" x14ac:dyDescent="0.2">
      <c r="M6612" s="9"/>
    </row>
    <row r="6613" spans="13:13" hidden="1" x14ac:dyDescent="0.2">
      <c r="M6613" s="9"/>
    </row>
    <row r="6614" spans="13:13" hidden="1" x14ac:dyDescent="0.2">
      <c r="M6614" s="9"/>
    </row>
    <row r="6615" spans="13:13" hidden="1" x14ac:dyDescent="0.2">
      <c r="M6615" s="9"/>
    </row>
    <row r="6616" spans="13:13" hidden="1" x14ac:dyDescent="0.2">
      <c r="M6616" s="9"/>
    </row>
    <row r="6617" spans="13:13" hidden="1" x14ac:dyDescent="0.2">
      <c r="M6617" s="9"/>
    </row>
    <row r="6618" spans="13:13" hidden="1" x14ac:dyDescent="0.2">
      <c r="M6618" s="9"/>
    </row>
    <row r="6619" spans="13:13" hidden="1" x14ac:dyDescent="0.2">
      <c r="M6619" s="9"/>
    </row>
    <row r="6620" spans="13:13" hidden="1" x14ac:dyDescent="0.2">
      <c r="M6620" s="9"/>
    </row>
    <row r="6621" spans="13:13" hidden="1" x14ac:dyDescent="0.2">
      <c r="M6621" s="9"/>
    </row>
    <row r="6622" spans="13:13" hidden="1" x14ac:dyDescent="0.2">
      <c r="M6622" s="9"/>
    </row>
    <row r="6623" spans="13:13" hidden="1" x14ac:dyDescent="0.2">
      <c r="M6623" s="9"/>
    </row>
    <row r="6624" spans="13:13" hidden="1" x14ac:dyDescent="0.2">
      <c r="M6624" s="9"/>
    </row>
    <row r="6625" spans="13:13" hidden="1" x14ac:dyDescent="0.2">
      <c r="M6625" s="9"/>
    </row>
    <row r="6626" spans="13:13" hidden="1" x14ac:dyDescent="0.2">
      <c r="M6626" s="9"/>
    </row>
    <row r="6627" spans="13:13" hidden="1" x14ac:dyDescent="0.2">
      <c r="M6627" s="9"/>
    </row>
    <row r="6628" spans="13:13" hidden="1" x14ac:dyDescent="0.2">
      <c r="M6628" s="9"/>
    </row>
    <row r="6629" spans="13:13" hidden="1" x14ac:dyDescent="0.2">
      <c r="M6629" s="9"/>
    </row>
    <row r="6630" spans="13:13" hidden="1" x14ac:dyDescent="0.2">
      <c r="M6630" s="9"/>
    </row>
    <row r="6631" spans="13:13" hidden="1" x14ac:dyDescent="0.2">
      <c r="M6631" s="9"/>
    </row>
    <row r="6632" spans="13:13" hidden="1" x14ac:dyDescent="0.2">
      <c r="M6632" s="9"/>
    </row>
    <row r="6633" spans="13:13" hidden="1" x14ac:dyDescent="0.2">
      <c r="M6633" s="9"/>
    </row>
    <row r="6634" spans="13:13" hidden="1" x14ac:dyDescent="0.2">
      <c r="M6634" s="9"/>
    </row>
    <row r="6635" spans="13:13" hidden="1" x14ac:dyDescent="0.2">
      <c r="M6635" s="9"/>
    </row>
    <row r="6636" spans="13:13" hidden="1" x14ac:dyDescent="0.2">
      <c r="M6636" s="9"/>
    </row>
    <row r="6637" spans="13:13" hidden="1" x14ac:dyDescent="0.2">
      <c r="M6637" s="9"/>
    </row>
    <row r="6638" spans="13:13" hidden="1" x14ac:dyDescent="0.2">
      <c r="M6638" s="9"/>
    </row>
    <row r="6639" spans="13:13" hidden="1" x14ac:dyDescent="0.2">
      <c r="M6639" s="9"/>
    </row>
    <row r="6640" spans="13:13" hidden="1" x14ac:dyDescent="0.2">
      <c r="M6640" s="9"/>
    </row>
    <row r="6641" spans="13:13" hidden="1" x14ac:dyDescent="0.2">
      <c r="M6641" s="9"/>
    </row>
    <row r="6642" spans="13:13" hidden="1" x14ac:dyDescent="0.2">
      <c r="M6642" s="9"/>
    </row>
    <row r="6643" spans="13:13" hidden="1" x14ac:dyDescent="0.2">
      <c r="M6643" s="9"/>
    </row>
    <row r="6644" spans="13:13" hidden="1" x14ac:dyDescent="0.2">
      <c r="M6644" s="9"/>
    </row>
    <row r="6645" spans="13:13" hidden="1" x14ac:dyDescent="0.2">
      <c r="M6645" s="9"/>
    </row>
    <row r="6646" spans="13:13" hidden="1" x14ac:dyDescent="0.2">
      <c r="M6646" s="9"/>
    </row>
    <row r="6647" spans="13:13" hidden="1" x14ac:dyDescent="0.2">
      <c r="M6647" s="9"/>
    </row>
    <row r="6648" spans="13:13" hidden="1" x14ac:dyDescent="0.2">
      <c r="M6648" s="9"/>
    </row>
    <row r="6649" spans="13:13" hidden="1" x14ac:dyDescent="0.2">
      <c r="M6649" s="9"/>
    </row>
    <row r="6650" spans="13:13" hidden="1" x14ac:dyDescent="0.2">
      <c r="M6650" s="9"/>
    </row>
    <row r="6651" spans="13:13" hidden="1" x14ac:dyDescent="0.2">
      <c r="M6651" s="9"/>
    </row>
    <row r="6652" spans="13:13" hidden="1" x14ac:dyDescent="0.2">
      <c r="M6652" s="9"/>
    </row>
    <row r="6653" spans="13:13" hidden="1" x14ac:dyDescent="0.2">
      <c r="M6653" s="9"/>
    </row>
    <row r="6654" spans="13:13" hidden="1" x14ac:dyDescent="0.2">
      <c r="M6654" s="9"/>
    </row>
    <row r="6655" spans="13:13" hidden="1" x14ac:dyDescent="0.2">
      <c r="M6655" s="9"/>
    </row>
    <row r="6656" spans="13:13" hidden="1" x14ac:dyDescent="0.2">
      <c r="M6656" s="9"/>
    </row>
    <row r="6657" spans="13:13" hidden="1" x14ac:dyDescent="0.2">
      <c r="M6657" s="9"/>
    </row>
    <row r="6658" spans="13:13" hidden="1" x14ac:dyDescent="0.2">
      <c r="M6658" s="9"/>
    </row>
    <row r="6659" spans="13:13" hidden="1" x14ac:dyDescent="0.2">
      <c r="M6659" s="9"/>
    </row>
    <row r="6660" spans="13:13" hidden="1" x14ac:dyDescent="0.2">
      <c r="M6660" s="9"/>
    </row>
    <row r="6661" spans="13:13" hidden="1" x14ac:dyDescent="0.2">
      <c r="M6661" s="9"/>
    </row>
    <row r="6662" spans="13:13" hidden="1" x14ac:dyDescent="0.2">
      <c r="M6662" s="9"/>
    </row>
    <row r="6663" spans="13:13" hidden="1" x14ac:dyDescent="0.2">
      <c r="M6663" s="9"/>
    </row>
    <row r="6664" spans="13:13" hidden="1" x14ac:dyDescent="0.2">
      <c r="M6664" s="9"/>
    </row>
    <row r="6665" spans="13:13" hidden="1" x14ac:dyDescent="0.2">
      <c r="M6665" s="9"/>
    </row>
    <row r="6666" spans="13:13" hidden="1" x14ac:dyDescent="0.2">
      <c r="M6666" s="9"/>
    </row>
    <row r="6667" spans="13:13" hidden="1" x14ac:dyDescent="0.2">
      <c r="M6667" s="9"/>
    </row>
    <row r="6668" spans="13:13" hidden="1" x14ac:dyDescent="0.2">
      <c r="M6668" s="9"/>
    </row>
    <row r="6669" spans="13:13" hidden="1" x14ac:dyDescent="0.2">
      <c r="M6669" s="9"/>
    </row>
    <row r="6670" spans="13:13" hidden="1" x14ac:dyDescent="0.2">
      <c r="M6670" s="9"/>
    </row>
    <row r="6671" spans="13:13" hidden="1" x14ac:dyDescent="0.2">
      <c r="M6671" s="9"/>
    </row>
    <row r="6672" spans="13:13" hidden="1" x14ac:dyDescent="0.2">
      <c r="M6672" s="9"/>
    </row>
    <row r="6673" spans="13:13" hidden="1" x14ac:dyDescent="0.2">
      <c r="M6673" s="9"/>
    </row>
    <row r="6674" spans="13:13" hidden="1" x14ac:dyDescent="0.2">
      <c r="M6674" s="9"/>
    </row>
    <row r="6675" spans="13:13" hidden="1" x14ac:dyDescent="0.2">
      <c r="M6675" s="9"/>
    </row>
    <row r="6676" spans="13:13" hidden="1" x14ac:dyDescent="0.2">
      <c r="M6676" s="9"/>
    </row>
    <row r="6677" spans="13:13" hidden="1" x14ac:dyDescent="0.2">
      <c r="M6677" s="9"/>
    </row>
    <row r="6678" spans="13:13" hidden="1" x14ac:dyDescent="0.2">
      <c r="M6678" s="9"/>
    </row>
    <row r="6679" spans="13:13" hidden="1" x14ac:dyDescent="0.2">
      <c r="M6679" s="9"/>
    </row>
    <row r="6680" spans="13:13" hidden="1" x14ac:dyDescent="0.2">
      <c r="M6680" s="9"/>
    </row>
    <row r="6681" spans="13:13" hidden="1" x14ac:dyDescent="0.2">
      <c r="M6681" s="9"/>
    </row>
    <row r="6682" spans="13:13" hidden="1" x14ac:dyDescent="0.2">
      <c r="M6682" s="9"/>
    </row>
    <row r="6683" spans="13:13" hidden="1" x14ac:dyDescent="0.2">
      <c r="M6683" s="9"/>
    </row>
    <row r="6684" spans="13:13" hidden="1" x14ac:dyDescent="0.2">
      <c r="M6684" s="9"/>
    </row>
    <row r="6685" spans="13:13" hidden="1" x14ac:dyDescent="0.2">
      <c r="M6685" s="9"/>
    </row>
    <row r="6686" spans="13:13" hidden="1" x14ac:dyDescent="0.2">
      <c r="M6686" s="9"/>
    </row>
    <row r="6687" spans="13:13" hidden="1" x14ac:dyDescent="0.2">
      <c r="M6687" s="9"/>
    </row>
    <row r="6688" spans="13:13" hidden="1" x14ac:dyDescent="0.2">
      <c r="M6688" s="9"/>
    </row>
    <row r="6689" spans="13:13" hidden="1" x14ac:dyDescent="0.2">
      <c r="M6689" s="9"/>
    </row>
    <row r="6690" spans="13:13" hidden="1" x14ac:dyDescent="0.2">
      <c r="M6690" s="9"/>
    </row>
    <row r="6691" spans="13:13" hidden="1" x14ac:dyDescent="0.2">
      <c r="M6691" s="9"/>
    </row>
    <row r="6692" spans="13:13" hidden="1" x14ac:dyDescent="0.2">
      <c r="M6692" s="9"/>
    </row>
    <row r="6693" spans="13:13" hidden="1" x14ac:dyDescent="0.2">
      <c r="M6693" s="9"/>
    </row>
    <row r="6694" spans="13:13" hidden="1" x14ac:dyDescent="0.2">
      <c r="M6694" s="9"/>
    </row>
    <row r="6695" spans="13:13" hidden="1" x14ac:dyDescent="0.2">
      <c r="M6695" s="9"/>
    </row>
    <row r="6696" spans="13:13" hidden="1" x14ac:dyDescent="0.2">
      <c r="M6696" s="9"/>
    </row>
    <row r="6697" spans="13:13" hidden="1" x14ac:dyDescent="0.2">
      <c r="M6697" s="9"/>
    </row>
    <row r="6698" spans="13:13" hidden="1" x14ac:dyDescent="0.2">
      <c r="M6698" s="9"/>
    </row>
    <row r="6699" spans="13:13" hidden="1" x14ac:dyDescent="0.2">
      <c r="M6699" s="9"/>
    </row>
    <row r="6700" spans="13:13" hidden="1" x14ac:dyDescent="0.2">
      <c r="M6700" s="9"/>
    </row>
    <row r="6701" spans="13:13" hidden="1" x14ac:dyDescent="0.2">
      <c r="M6701" s="9"/>
    </row>
    <row r="6702" spans="13:13" hidden="1" x14ac:dyDescent="0.2">
      <c r="M6702" s="9"/>
    </row>
    <row r="6703" spans="13:13" hidden="1" x14ac:dyDescent="0.2">
      <c r="M6703" s="9"/>
    </row>
    <row r="6704" spans="13:13" hidden="1" x14ac:dyDescent="0.2">
      <c r="M6704" s="9"/>
    </row>
    <row r="6705" spans="13:13" hidden="1" x14ac:dyDescent="0.2">
      <c r="M6705" s="9"/>
    </row>
    <row r="6706" spans="13:13" hidden="1" x14ac:dyDescent="0.2">
      <c r="M6706" s="9"/>
    </row>
    <row r="6707" spans="13:13" hidden="1" x14ac:dyDescent="0.2">
      <c r="M6707" s="9"/>
    </row>
    <row r="6708" spans="13:13" hidden="1" x14ac:dyDescent="0.2">
      <c r="M6708" s="9"/>
    </row>
    <row r="6709" spans="13:13" hidden="1" x14ac:dyDescent="0.2">
      <c r="M6709" s="9"/>
    </row>
    <row r="6710" spans="13:13" hidden="1" x14ac:dyDescent="0.2">
      <c r="M6710" s="9"/>
    </row>
    <row r="6711" spans="13:13" hidden="1" x14ac:dyDescent="0.2">
      <c r="M6711" s="9"/>
    </row>
    <row r="6712" spans="13:13" hidden="1" x14ac:dyDescent="0.2">
      <c r="M6712" s="9"/>
    </row>
    <row r="6713" spans="13:13" hidden="1" x14ac:dyDescent="0.2">
      <c r="M6713" s="9"/>
    </row>
    <row r="6714" spans="13:13" hidden="1" x14ac:dyDescent="0.2">
      <c r="M6714" s="9"/>
    </row>
    <row r="6715" spans="13:13" hidden="1" x14ac:dyDescent="0.2">
      <c r="M6715" s="9"/>
    </row>
    <row r="6716" spans="13:13" hidden="1" x14ac:dyDescent="0.2">
      <c r="M6716" s="9"/>
    </row>
    <row r="6717" spans="13:13" hidden="1" x14ac:dyDescent="0.2">
      <c r="M6717" s="9"/>
    </row>
    <row r="6718" spans="13:13" hidden="1" x14ac:dyDescent="0.2">
      <c r="M6718" s="9"/>
    </row>
    <row r="6719" spans="13:13" hidden="1" x14ac:dyDescent="0.2">
      <c r="M6719" s="9"/>
    </row>
    <row r="6720" spans="13:13" hidden="1" x14ac:dyDescent="0.2">
      <c r="M6720" s="9"/>
    </row>
    <row r="6721" spans="13:13" hidden="1" x14ac:dyDescent="0.2">
      <c r="M6721" s="9"/>
    </row>
    <row r="6722" spans="13:13" hidden="1" x14ac:dyDescent="0.2">
      <c r="M6722" s="9"/>
    </row>
    <row r="6723" spans="13:13" hidden="1" x14ac:dyDescent="0.2">
      <c r="M6723" s="9"/>
    </row>
    <row r="6724" spans="13:13" hidden="1" x14ac:dyDescent="0.2">
      <c r="M6724" s="9"/>
    </row>
    <row r="6725" spans="13:13" hidden="1" x14ac:dyDescent="0.2">
      <c r="M6725" s="9"/>
    </row>
    <row r="6726" spans="13:13" hidden="1" x14ac:dyDescent="0.2">
      <c r="M6726" s="9"/>
    </row>
    <row r="6727" spans="13:13" hidden="1" x14ac:dyDescent="0.2">
      <c r="M6727" s="9"/>
    </row>
    <row r="6728" spans="13:13" hidden="1" x14ac:dyDescent="0.2">
      <c r="M6728" s="9"/>
    </row>
    <row r="6729" spans="13:13" hidden="1" x14ac:dyDescent="0.2">
      <c r="M6729" s="9"/>
    </row>
    <row r="6730" spans="13:13" hidden="1" x14ac:dyDescent="0.2">
      <c r="M6730" s="9"/>
    </row>
    <row r="6731" spans="13:13" hidden="1" x14ac:dyDescent="0.2">
      <c r="M6731" s="9"/>
    </row>
    <row r="6732" spans="13:13" hidden="1" x14ac:dyDescent="0.2">
      <c r="M6732" s="9"/>
    </row>
    <row r="6733" spans="13:13" hidden="1" x14ac:dyDescent="0.2">
      <c r="M6733" s="9"/>
    </row>
    <row r="6734" spans="13:13" hidden="1" x14ac:dyDescent="0.2">
      <c r="M6734" s="9"/>
    </row>
    <row r="6735" spans="13:13" hidden="1" x14ac:dyDescent="0.2">
      <c r="M6735" s="9"/>
    </row>
    <row r="6736" spans="13:13" hidden="1" x14ac:dyDescent="0.2">
      <c r="M6736" s="9"/>
    </row>
    <row r="6737" spans="13:13" hidden="1" x14ac:dyDescent="0.2">
      <c r="M6737" s="9"/>
    </row>
    <row r="6738" spans="13:13" hidden="1" x14ac:dyDescent="0.2">
      <c r="M6738" s="9"/>
    </row>
    <row r="6739" spans="13:13" hidden="1" x14ac:dyDescent="0.2">
      <c r="M6739" s="9"/>
    </row>
    <row r="6740" spans="13:13" hidden="1" x14ac:dyDescent="0.2">
      <c r="M6740" s="9"/>
    </row>
    <row r="6741" spans="13:13" hidden="1" x14ac:dyDescent="0.2">
      <c r="M6741" s="9"/>
    </row>
    <row r="6742" spans="13:13" hidden="1" x14ac:dyDescent="0.2">
      <c r="M6742" s="9"/>
    </row>
    <row r="6743" spans="13:13" hidden="1" x14ac:dyDescent="0.2">
      <c r="M6743" s="9"/>
    </row>
    <row r="6744" spans="13:13" hidden="1" x14ac:dyDescent="0.2">
      <c r="M6744" s="9"/>
    </row>
    <row r="6745" spans="13:13" hidden="1" x14ac:dyDescent="0.2">
      <c r="M6745" s="9"/>
    </row>
    <row r="6746" spans="13:13" hidden="1" x14ac:dyDescent="0.2">
      <c r="M6746" s="9"/>
    </row>
    <row r="6747" spans="13:13" hidden="1" x14ac:dyDescent="0.2">
      <c r="M6747" s="9"/>
    </row>
    <row r="6748" spans="13:13" hidden="1" x14ac:dyDescent="0.2">
      <c r="M6748" s="9"/>
    </row>
    <row r="6749" spans="13:13" hidden="1" x14ac:dyDescent="0.2">
      <c r="M6749" s="9"/>
    </row>
    <row r="6750" spans="13:13" hidden="1" x14ac:dyDescent="0.2">
      <c r="M6750" s="9"/>
    </row>
    <row r="6751" spans="13:13" hidden="1" x14ac:dyDescent="0.2">
      <c r="M6751" s="9"/>
    </row>
    <row r="6752" spans="13:13" hidden="1" x14ac:dyDescent="0.2">
      <c r="M6752" s="9"/>
    </row>
    <row r="6753" spans="13:13" hidden="1" x14ac:dyDescent="0.2">
      <c r="M6753" s="9"/>
    </row>
    <row r="6754" spans="13:13" hidden="1" x14ac:dyDescent="0.2">
      <c r="M6754" s="9"/>
    </row>
    <row r="6755" spans="13:13" hidden="1" x14ac:dyDescent="0.2">
      <c r="M6755" s="9"/>
    </row>
    <row r="6756" spans="13:13" hidden="1" x14ac:dyDescent="0.2">
      <c r="M6756" s="9"/>
    </row>
    <row r="6757" spans="13:13" hidden="1" x14ac:dyDescent="0.2">
      <c r="M6757" s="9"/>
    </row>
    <row r="6758" spans="13:13" hidden="1" x14ac:dyDescent="0.2">
      <c r="M6758" s="9"/>
    </row>
    <row r="6759" spans="13:13" hidden="1" x14ac:dyDescent="0.2">
      <c r="M6759" s="9"/>
    </row>
    <row r="6760" spans="13:13" hidden="1" x14ac:dyDescent="0.2">
      <c r="M6760" s="9"/>
    </row>
    <row r="6761" spans="13:13" hidden="1" x14ac:dyDescent="0.2">
      <c r="M6761" s="9"/>
    </row>
    <row r="6762" spans="13:13" hidden="1" x14ac:dyDescent="0.2">
      <c r="M6762" s="9"/>
    </row>
    <row r="6763" spans="13:13" hidden="1" x14ac:dyDescent="0.2">
      <c r="M6763" s="9"/>
    </row>
    <row r="6764" spans="13:13" hidden="1" x14ac:dyDescent="0.2">
      <c r="M6764" s="9"/>
    </row>
    <row r="6765" spans="13:13" hidden="1" x14ac:dyDescent="0.2">
      <c r="M6765" s="9"/>
    </row>
    <row r="6766" spans="13:13" hidden="1" x14ac:dyDescent="0.2">
      <c r="M6766" s="9"/>
    </row>
    <row r="6767" spans="13:13" hidden="1" x14ac:dyDescent="0.2">
      <c r="M6767" s="9"/>
    </row>
    <row r="6768" spans="13:13" hidden="1" x14ac:dyDescent="0.2">
      <c r="M6768" s="9"/>
    </row>
    <row r="6769" spans="13:13" hidden="1" x14ac:dyDescent="0.2">
      <c r="M6769" s="9"/>
    </row>
    <row r="6770" spans="13:13" hidden="1" x14ac:dyDescent="0.2">
      <c r="M6770" s="9"/>
    </row>
    <row r="6771" spans="13:13" hidden="1" x14ac:dyDescent="0.2">
      <c r="M6771" s="9"/>
    </row>
    <row r="6772" spans="13:13" hidden="1" x14ac:dyDescent="0.2">
      <c r="M6772" s="9"/>
    </row>
    <row r="6773" spans="13:13" hidden="1" x14ac:dyDescent="0.2">
      <c r="M6773" s="9"/>
    </row>
    <row r="6774" spans="13:13" hidden="1" x14ac:dyDescent="0.2">
      <c r="M6774" s="9"/>
    </row>
    <row r="6775" spans="13:13" hidden="1" x14ac:dyDescent="0.2">
      <c r="M6775" s="9"/>
    </row>
    <row r="6776" spans="13:13" hidden="1" x14ac:dyDescent="0.2">
      <c r="M6776" s="9"/>
    </row>
    <row r="6777" spans="13:13" hidden="1" x14ac:dyDescent="0.2">
      <c r="M6777" s="9"/>
    </row>
    <row r="6778" spans="13:13" hidden="1" x14ac:dyDescent="0.2">
      <c r="M6778" s="9"/>
    </row>
    <row r="6779" spans="13:13" hidden="1" x14ac:dyDescent="0.2">
      <c r="M6779" s="9"/>
    </row>
    <row r="6780" spans="13:13" hidden="1" x14ac:dyDescent="0.2">
      <c r="M6780" s="9"/>
    </row>
    <row r="6781" spans="13:13" hidden="1" x14ac:dyDescent="0.2">
      <c r="M6781" s="9"/>
    </row>
    <row r="6782" spans="13:13" hidden="1" x14ac:dyDescent="0.2">
      <c r="M6782" s="9"/>
    </row>
    <row r="6783" spans="13:13" hidden="1" x14ac:dyDescent="0.2">
      <c r="M6783" s="9"/>
    </row>
    <row r="6784" spans="13:13" hidden="1" x14ac:dyDescent="0.2">
      <c r="M6784" s="9"/>
    </row>
    <row r="6785" spans="13:13" hidden="1" x14ac:dyDescent="0.2">
      <c r="M6785" s="9"/>
    </row>
    <row r="6786" spans="13:13" hidden="1" x14ac:dyDescent="0.2">
      <c r="M6786" s="9"/>
    </row>
    <row r="6787" spans="13:13" hidden="1" x14ac:dyDescent="0.2">
      <c r="M6787" s="9"/>
    </row>
    <row r="6788" spans="13:13" hidden="1" x14ac:dyDescent="0.2">
      <c r="M6788" s="9"/>
    </row>
    <row r="6789" spans="13:13" hidden="1" x14ac:dyDescent="0.2">
      <c r="M6789" s="9"/>
    </row>
    <row r="6790" spans="13:13" hidden="1" x14ac:dyDescent="0.2">
      <c r="M6790" s="9"/>
    </row>
    <row r="6791" spans="13:13" hidden="1" x14ac:dyDescent="0.2">
      <c r="M6791" s="9"/>
    </row>
    <row r="6792" spans="13:13" hidden="1" x14ac:dyDescent="0.2">
      <c r="M6792" s="9"/>
    </row>
    <row r="6793" spans="13:13" hidden="1" x14ac:dyDescent="0.2">
      <c r="M6793" s="9"/>
    </row>
    <row r="6794" spans="13:13" hidden="1" x14ac:dyDescent="0.2">
      <c r="M6794" s="9"/>
    </row>
    <row r="6795" spans="13:13" hidden="1" x14ac:dyDescent="0.2">
      <c r="M6795" s="9"/>
    </row>
    <row r="6796" spans="13:13" hidden="1" x14ac:dyDescent="0.2">
      <c r="M6796" s="9"/>
    </row>
    <row r="6797" spans="13:13" hidden="1" x14ac:dyDescent="0.2">
      <c r="M6797" s="9"/>
    </row>
    <row r="6798" spans="13:13" hidden="1" x14ac:dyDescent="0.2">
      <c r="M6798" s="9"/>
    </row>
    <row r="6799" spans="13:13" hidden="1" x14ac:dyDescent="0.2">
      <c r="M6799" s="9"/>
    </row>
    <row r="6800" spans="13:13" hidden="1" x14ac:dyDescent="0.2">
      <c r="M6800" s="9"/>
    </row>
    <row r="6801" spans="13:13" hidden="1" x14ac:dyDescent="0.2">
      <c r="M6801" s="9"/>
    </row>
    <row r="6802" spans="13:13" hidden="1" x14ac:dyDescent="0.2">
      <c r="M6802" s="9"/>
    </row>
    <row r="6803" spans="13:13" hidden="1" x14ac:dyDescent="0.2">
      <c r="M6803" s="9"/>
    </row>
    <row r="6804" spans="13:13" hidden="1" x14ac:dyDescent="0.2">
      <c r="M6804" s="9"/>
    </row>
    <row r="6805" spans="13:13" hidden="1" x14ac:dyDescent="0.2">
      <c r="M6805" s="9"/>
    </row>
    <row r="6806" spans="13:13" hidden="1" x14ac:dyDescent="0.2">
      <c r="M6806" s="9"/>
    </row>
    <row r="6807" spans="13:13" hidden="1" x14ac:dyDescent="0.2">
      <c r="M6807" s="9"/>
    </row>
    <row r="6808" spans="13:13" hidden="1" x14ac:dyDescent="0.2">
      <c r="M6808" s="9"/>
    </row>
    <row r="6809" spans="13:13" hidden="1" x14ac:dyDescent="0.2">
      <c r="M6809" s="9"/>
    </row>
    <row r="6810" spans="13:13" hidden="1" x14ac:dyDescent="0.2">
      <c r="M6810" s="9"/>
    </row>
    <row r="6811" spans="13:13" hidden="1" x14ac:dyDescent="0.2">
      <c r="M6811" s="9"/>
    </row>
    <row r="6812" spans="13:13" hidden="1" x14ac:dyDescent="0.2">
      <c r="M6812" s="9"/>
    </row>
    <row r="6813" spans="13:13" hidden="1" x14ac:dyDescent="0.2">
      <c r="M6813" s="9"/>
    </row>
    <row r="6814" spans="13:13" hidden="1" x14ac:dyDescent="0.2">
      <c r="M6814" s="9"/>
    </row>
    <row r="6815" spans="13:13" hidden="1" x14ac:dyDescent="0.2">
      <c r="M6815" s="9"/>
    </row>
    <row r="6816" spans="13:13" hidden="1" x14ac:dyDescent="0.2">
      <c r="M6816" s="9"/>
    </row>
    <row r="6817" spans="13:13" hidden="1" x14ac:dyDescent="0.2">
      <c r="M6817" s="9"/>
    </row>
    <row r="6818" spans="13:13" hidden="1" x14ac:dyDescent="0.2">
      <c r="M6818" s="9"/>
    </row>
    <row r="6819" spans="13:13" hidden="1" x14ac:dyDescent="0.2">
      <c r="M6819" s="9"/>
    </row>
    <row r="6820" spans="13:13" hidden="1" x14ac:dyDescent="0.2">
      <c r="M6820" s="9"/>
    </row>
    <row r="6821" spans="13:13" hidden="1" x14ac:dyDescent="0.2">
      <c r="M6821" s="9"/>
    </row>
    <row r="6822" spans="13:13" hidden="1" x14ac:dyDescent="0.2">
      <c r="M6822" s="9"/>
    </row>
    <row r="6823" spans="13:13" hidden="1" x14ac:dyDescent="0.2">
      <c r="M6823" s="9"/>
    </row>
    <row r="6824" spans="13:13" hidden="1" x14ac:dyDescent="0.2">
      <c r="M6824" s="9"/>
    </row>
    <row r="6825" spans="13:13" hidden="1" x14ac:dyDescent="0.2">
      <c r="M6825" s="9"/>
    </row>
    <row r="6826" spans="13:13" hidden="1" x14ac:dyDescent="0.2">
      <c r="M6826" s="9"/>
    </row>
    <row r="6827" spans="13:13" hidden="1" x14ac:dyDescent="0.2">
      <c r="M6827" s="9"/>
    </row>
    <row r="6828" spans="13:13" hidden="1" x14ac:dyDescent="0.2">
      <c r="M6828" s="9"/>
    </row>
    <row r="6829" spans="13:13" hidden="1" x14ac:dyDescent="0.2">
      <c r="M6829" s="9"/>
    </row>
    <row r="6830" spans="13:13" hidden="1" x14ac:dyDescent="0.2">
      <c r="M6830" s="9"/>
    </row>
    <row r="6831" spans="13:13" hidden="1" x14ac:dyDescent="0.2">
      <c r="M6831" s="9"/>
    </row>
    <row r="6832" spans="13:13" hidden="1" x14ac:dyDescent="0.2">
      <c r="M6832" s="9"/>
    </row>
    <row r="6833" spans="13:13" hidden="1" x14ac:dyDescent="0.2">
      <c r="M6833" s="9"/>
    </row>
    <row r="6834" spans="13:13" hidden="1" x14ac:dyDescent="0.2">
      <c r="M6834" s="9"/>
    </row>
    <row r="6835" spans="13:13" hidden="1" x14ac:dyDescent="0.2">
      <c r="M6835" s="9"/>
    </row>
    <row r="6836" spans="13:13" hidden="1" x14ac:dyDescent="0.2">
      <c r="M6836" s="9"/>
    </row>
    <row r="6837" spans="13:13" hidden="1" x14ac:dyDescent="0.2">
      <c r="M6837" s="9"/>
    </row>
    <row r="6838" spans="13:13" hidden="1" x14ac:dyDescent="0.2">
      <c r="M6838" s="9"/>
    </row>
    <row r="6839" spans="13:13" hidden="1" x14ac:dyDescent="0.2">
      <c r="M6839" s="9"/>
    </row>
    <row r="6840" spans="13:13" hidden="1" x14ac:dyDescent="0.2">
      <c r="M6840" s="9"/>
    </row>
    <row r="6841" spans="13:13" hidden="1" x14ac:dyDescent="0.2">
      <c r="M6841" s="9"/>
    </row>
    <row r="6842" spans="13:13" hidden="1" x14ac:dyDescent="0.2">
      <c r="M6842" s="9"/>
    </row>
    <row r="6843" spans="13:13" hidden="1" x14ac:dyDescent="0.2">
      <c r="M6843" s="9"/>
    </row>
    <row r="6844" spans="13:13" hidden="1" x14ac:dyDescent="0.2">
      <c r="M6844" s="9"/>
    </row>
    <row r="6845" spans="13:13" hidden="1" x14ac:dyDescent="0.2">
      <c r="M6845" s="9"/>
    </row>
    <row r="6846" spans="13:13" hidden="1" x14ac:dyDescent="0.2">
      <c r="M6846" s="9"/>
    </row>
    <row r="6847" spans="13:13" hidden="1" x14ac:dyDescent="0.2">
      <c r="M6847" s="9"/>
    </row>
    <row r="6848" spans="13:13" hidden="1" x14ac:dyDescent="0.2">
      <c r="M6848" s="9"/>
    </row>
    <row r="6849" spans="13:13" hidden="1" x14ac:dyDescent="0.2">
      <c r="M6849" s="9"/>
    </row>
    <row r="6850" spans="13:13" hidden="1" x14ac:dyDescent="0.2">
      <c r="M6850" s="9"/>
    </row>
    <row r="6851" spans="13:13" hidden="1" x14ac:dyDescent="0.2">
      <c r="M6851" s="9"/>
    </row>
    <row r="6852" spans="13:13" hidden="1" x14ac:dyDescent="0.2">
      <c r="M6852" s="9"/>
    </row>
    <row r="6853" spans="13:13" hidden="1" x14ac:dyDescent="0.2">
      <c r="M6853" s="9"/>
    </row>
    <row r="6854" spans="13:13" hidden="1" x14ac:dyDescent="0.2">
      <c r="M6854" s="9"/>
    </row>
    <row r="6855" spans="13:13" hidden="1" x14ac:dyDescent="0.2">
      <c r="M6855" s="9"/>
    </row>
    <row r="6856" spans="13:13" hidden="1" x14ac:dyDescent="0.2">
      <c r="M6856" s="9"/>
    </row>
    <row r="6857" spans="13:13" hidden="1" x14ac:dyDescent="0.2">
      <c r="M6857" s="9"/>
    </row>
    <row r="6858" spans="13:13" hidden="1" x14ac:dyDescent="0.2">
      <c r="M6858" s="9"/>
    </row>
    <row r="6859" spans="13:13" hidden="1" x14ac:dyDescent="0.2">
      <c r="M6859" s="9"/>
    </row>
    <row r="6860" spans="13:13" hidden="1" x14ac:dyDescent="0.2">
      <c r="M6860" s="9"/>
    </row>
    <row r="6861" spans="13:13" hidden="1" x14ac:dyDescent="0.2">
      <c r="M6861" s="9"/>
    </row>
    <row r="6862" spans="13:13" hidden="1" x14ac:dyDescent="0.2">
      <c r="M6862" s="9"/>
    </row>
    <row r="6863" spans="13:13" hidden="1" x14ac:dyDescent="0.2">
      <c r="M6863" s="9"/>
    </row>
    <row r="6864" spans="13:13" hidden="1" x14ac:dyDescent="0.2">
      <c r="M6864" s="9"/>
    </row>
    <row r="6865" spans="13:13" hidden="1" x14ac:dyDescent="0.2">
      <c r="M6865" s="9"/>
    </row>
    <row r="6866" spans="13:13" hidden="1" x14ac:dyDescent="0.2">
      <c r="M6866" s="9"/>
    </row>
    <row r="6867" spans="13:13" hidden="1" x14ac:dyDescent="0.2">
      <c r="M6867" s="9"/>
    </row>
    <row r="6868" spans="13:13" hidden="1" x14ac:dyDescent="0.2">
      <c r="M6868" s="9"/>
    </row>
    <row r="6869" spans="13:13" hidden="1" x14ac:dyDescent="0.2">
      <c r="M6869" s="9"/>
    </row>
    <row r="6870" spans="13:13" hidden="1" x14ac:dyDescent="0.2">
      <c r="M6870" s="9"/>
    </row>
    <row r="6871" spans="13:13" hidden="1" x14ac:dyDescent="0.2">
      <c r="M6871" s="9"/>
    </row>
    <row r="6872" spans="13:13" hidden="1" x14ac:dyDescent="0.2">
      <c r="M6872" s="9"/>
    </row>
    <row r="6873" spans="13:13" hidden="1" x14ac:dyDescent="0.2">
      <c r="M6873" s="9"/>
    </row>
    <row r="6874" spans="13:13" hidden="1" x14ac:dyDescent="0.2">
      <c r="M6874" s="9"/>
    </row>
    <row r="6875" spans="13:13" hidden="1" x14ac:dyDescent="0.2">
      <c r="M6875" s="9"/>
    </row>
    <row r="6876" spans="13:13" hidden="1" x14ac:dyDescent="0.2">
      <c r="M6876" s="9"/>
    </row>
    <row r="6877" spans="13:13" hidden="1" x14ac:dyDescent="0.2">
      <c r="M6877" s="9"/>
    </row>
    <row r="6878" spans="13:13" hidden="1" x14ac:dyDescent="0.2">
      <c r="M6878" s="9"/>
    </row>
    <row r="6879" spans="13:13" hidden="1" x14ac:dyDescent="0.2">
      <c r="M6879" s="9"/>
    </row>
    <row r="6880" spans="13:13" hidden="1" x14ac:dyDescent="0.2">
      <c r="M6880" s="9"/>
    </row>
    <row r="6881" spans="13:13" hidden="1" x14ac:dyDescent="0.2">
      <c r="M6881" s="9"/>
    </row>
    <row r="6882" spans="13:13" hidden="1" x14ac:dyDescent="0.2">
      <c r="M6882" s="9"/>
    </row>
    <row r="6883" spans="13:13" hidden="1" x14ac:dyDescent="0.2">
      <c r="M6883" s="9"/>
    </row>
    <row r="6884" spans="13:13" hidden="1" x14ac:dyDescent="0.2">
      <c r="M6884" s="9"/>
    </row>
    <row r="6885" spans="13:13" hidden="1" x14ac:dyDescent="0.2">
      <c r="M6885" s="9"/>
    </row>
    <row r="6886" spans="13:13" hidden="1" x14ac:dyDescent="0.2">
      <c r="M6886" s="9"/>
    </row>
    <row r="6887" spans="13:13" hidden="1" x14ac:dyDescent="0.2">
      <c r="M6887" s="9"/>
    </row>
    <row r="6888" spans="13:13" hidden="1" x14ac:dyDescent="0.2">
      <c r="M6888" s="9"/>
    </row>
    <row r="6889" spans="13:13" hidden="1" x14ac:dyDescent="0.2">
      <c r="M6889" s="9"/>
    </row>
    <row r="6890" spans="13:13" hidden="1" x14ac:dyDescent="0.2">
      <c r="M6890" s="9"/>
    </row>
    <row r="6891" spans="13:13" hidden="1" x14ac:dyDescent="0.2">
      <c r="M6891" s="9"/>
    </row>
    <row r="6892" spans="13:13" hidden="1" x14ac:dyDescent="0.2">
      <c r="M6892" s="9"/>
    </row>
    <row r="6893" spans="13:13" hidden="1" x14ac:dyDescent="0.2">
      <c r="M6893" s="9"/>
    </row>
    <row r="6894" spans="13:13" hidden="1" x14ac:dyDescent="0.2">
      <c r="M6894" s="9"/>
    </row>
    <row r="6895" spans="13:13" hidden="1" x14ac:dyDescent="0.2">
      <c r="M6895" s="9"/>
    </row>
    <row r="6896" spans="13:13" hidden="1" x14ac:dyDescent="0.2">
      <c r="M6896" s="9"/>
    </row>
    <row r="6897" spans="13:13" hidden="1" x14ac:dyDescent="0.2">
      <c r="M6897" s="9"/>
    </row>
    <row r="6898" spans="13:13" hidden="1" x14ac:dyDescent="0.2">
      <c r="M6898" s="9"/>
    </row>
    <row r="6899" spans="13:13" hidden="1" x14ac:dyDescent="0.2">
      <c r="M6899" s="9"/>
    </row>
    <row r="6900" spans="13:13" hidden="1" x14ac:dyDescent="0.2">
      <c r="M6900" s="9"/>
    </row>
    <row r="6901" spans="13:13" hidden="1" x14ac:dyDescent="0.2">
      <c r="M6901" s="9"/>
    </row>
    <row r="6902" spans="13:13" hidden="1" x14ac:dyDescent="0.2">
      <c r="M6902" s="9"/>
    </row>
    <row r="6903" spans="13:13" hidden="1" x14ac:dyDescent="0.2">
      <c r="M6903" s="9"/>
    </row>
    <row r="6904" spans="13:13" hidden="1" x14ac:dyDescent="0.2">
      <c r="M6904" s="9"/>
    </row>
    <row r="6905" spans="13:13" hidden="1" x14ac:dyDescent="0.2">
      <c r="M6905" s="9"/>
    </row>
    <row r="6906" spans="13:13" hidden="1" x14ac:dyDescent="0.2">
      <c r="M6906" s="9"/>
    </row>
    <row r="6907" spans="13:13" hidden="1" x14ac:dyDescent="0.2">
      <c r="M6907" s="9"/>
    </row>
    <row r="6908" spans="13:13" hidden="1" x14ac:dyDescent="0.2">
      <c r="M6908" s="9"/>
    </row>
    <row r="6909" spans="13:13" hidden="1" x14ac:dyDescent="0.2">
      <c r="M6909" s="9"/>
    </row>
    <row r="6910" spans="13:13" hidden="1" x14ac:dyDescent="0.2">
      <c r="M6910" s="9"/>
    </row>
    <row r="6911" spans="13:13" hidden="1" x14ac:dyDescent="0.2">
      <c r="M6911" s="9"/>
    </row>
    <row r="6912" spans="13:13" hidden="1" x14ac:dyDescent="0.2">
      <c r="M6912" s="9"/>
    </row>
    <row r="6913" spans="13:13" hidden="1" x14ac:dyDescent="0.2">
      <c r="M6913" s="9"/>
    </row>
    <row r="6914" spans="13:13" hidden="1" x14ac:dyDescent="0.2">
      <c r="M6914" s="9"/>
    </row>
    <row r="6915" spans="13:13" hidden="1" x14ac:dyDescent="0.2">
      <c r="M6915" s="9"/>
    </row>
    <row r="6916" spans="13:13" hidden="1" x14ac:dyDescent="0.2">
      <c r="M6916" s="9"/>
    </row>
    <row r="6917" spans="13:13" hidden="1" x14ac:dyDescent="0.2">
      <c r="M6917" s="9"/>
    </row>
    <row r="6918" spans="13:13" hidden="1" x14ac:dyDescent="0.2">
      <c r="M6918" s="9"/>
    </row>
    <row r="6919" spans="13:13" hidden="1" x14ac:dyDescent="0.2">
      <c r="M6919" s="9"/>
    </row>
    <row r="6920" spans="13:13" hidden="1" x14ac:dyDescent="0.2">
      <c r="M6920" s="9"/>
    </row>
    <row r="6921" spans="13:13" hidden="1" x14ac:dyDescent="0.2">
      <c r="M6921" s="9"/>
    </row>
    <row r="6922" spans="13:13" hidden="1" x14ac:dyDescent="0.2">
      <c r="M6922" s="9"/>
    </row>
    <row r="6923" spans="13:13" hidden="1" x14ac:dyDescent="0.2">
      <c r="M6923" s="9"/>
    </row>
    <row r="6924" spans="13:13" hidden="1" x14ac:dyDescent="0.2">
      <c r="M6924" s="9"/>
    </row>
    <row r="6925" spans="13:13" hidden="1" x14ac:dyDescent="0.2">
      <c r="M6925" s="9"/>
    </row>
    <row r="6926" spans="13:13" hidden="1" x14ac:dyDescent="0.2">
      <c r="M6926" s="9"/>
    </row>
    <row r="6927" spans="13:13" hidden="1" x14ac:dyDescent="0.2">
      <c r="M6927" s="9"/>
    </row>
    <row r="6928" spans="13:13" hidden="1" x14ac:dyDescent="0.2">
      <c r="M6928" s="9"/>
    </row>
    <row r="6929" spans="13:13" hidden="1" x14ac:dyDescent="0.2">
      <c r="M6929" s="9"/>
    </row>
    <row r="6930" spans="13:13" hidden="1" x14ac:dyDescent="0.2">
      <c r="M6930" s="9"/>
    </row>
    <row r="6931" spans="13:13" hidden="1" x14ac:dyDescent="0.2">
      <c r="M6931" s="9"/>
    </row>
    <row r="6932" spans="13:13" hidden="1" x14ac:dyDescent="0.2">
      <c r="M6932" s="9"/>
    </row>
    <row r="6933" spans="13:13" hidden="1" x14ac:dyDescent="0.2">
      <c r="M6933" s="9"/>
    </row>
    <row r="6934" spans="13:13" hidden="1" x14ac:dyDescent="0.2">
      <c r="M6934" s="9"/>
    </row>
    <row r="6935" spans="13:13" hidden="1" x14ac:dyDescent="0.2">
      <c r="M6935" s="9"/>
    </row>
    <row r="6936" spans="13:13" hidden="1" x14ac:dyDescent="0.2">
      <c r="M6936" s="9"/>
    </row>
    <row r="6937" spans="13:13" hidden="1" x14ac:dyDescent="0.2">
      <c r="M6937" s="9"/>
    </row>
    <row r="6938" spans="13:13" hidden="1" x14ac:dyDescent="0.2">
      <c r="M6938" s="9"/>
    </row>
    <row r="6939" spans="13:13" hidden="1" x14ac:dyDescent="0.2">
      <c r="M6939" s="9"/>
    </row>
    <row r="6940" spans="13:13" hidden="1" x14ac:dyDescent="0.2">
      <c r="M6940" s="9"/>
    </row>
    <row r="6941" spans="13:13" hidden="1" x14ac:dyDescent="0.2">
      <c r="M6941" s="9"/>
    </row>
    <row r="6942" spans="13:13" hidden="1" x14ac:dyDescent="0.2">
      <c r="M6942" s="9"/>
    </row>
    <row r="6943" spans="13:13" hidden="1" x14ac:dyDescent="0.2">
      <c r="M6943" s="9"/>
    </row>
    <row r="6944" spans="13:13" hidden="1" x14ac:dyDescent="0.2">
      <c r="M6944" s="9"/>
    </row>
    <row r="6945" spans="13:13" hidden="1" x14ac:dyDescent="0.2">
      <c r="M6945" s="9"/>
    </row>
    <row r="6946" spans="13:13" hidden="1" x14ac:dyDescent="0.2">
      <c r="M6946" s="9"/>
    </row>
    <row r="6947" spans="13:13" hidden="1" x14ac:dyDescent="0.2">
      <c r="M6947" s="9"/>
    </row>
    <row r="6948" spans="13:13" hidden="1" x14ac:dyDescent="0.2">
      <c r="M6948" s="9"/>
    </row>
    <row r="6949" spans="13:13" hidden="1" x14ac:dyDescent="0.2">
      <c r="M6949" s="9"/>
    </row>
    <row r="6950" spans="13:13" hidden="1" x14ac:dyDescent="0.2">
      <c r="M6950" s="9"/>
    </row>
    <row r="6951" spans="13:13" hidden="1" x14ac:dyDescent="0.2">
      <c r="M6951" s="9"/>
    </row>
    <row r="6952" spans="13:13" hidden="1" x14ac:dyDescent="0.2">
      <c r="M6952" s="9"/>
    </row>
    <row r="6953" spans="13:13" hidden="1" x14ac:dyDescent="0.2">
      <c r="M6953" s="9"/>
    </row>
    <row r="6954" spans="13:13" hidden="1" x14ac:dyDescent="0.2">
      <c r="M6954" s="9"/>
    </row>
    <row r="6955" spans="13:13" hidden="1" x14ac:dyDescent="0.2">
      <c r="M6955" s="9"/>
    </row>
    <row r="6956" spans="13:13" hidden="1" x14ac:dyDescent="0.2">
      <c r="M6956" s="9"/>
    </row>
    <row r="6957" spans="13:13" hidden="1" x14ac:dyDescent="0.2">
      <c r="M6957" s="9"/>
    </row>
    <row r="6958" spans="13:13" hidden="1" x14ac:dyDescent="0.2">
      <c r="M6958" s="9"/>
    </row>
    <row r="6959" spans="13:13" hidden="1" x14ac:dyDescent="0.2">
      <c r="M6959" s="9"/>
    </row>
    <row r="6960" spans="13:13" hidden="1" x14ac:dyDescent="0.2">
      <c r="M6960" s="9"/>
    </row>
    <row r="6961" spans="13:13" hidden="1" x14ac:dyDescent="0.2">
      <c r="M6961" s="9"/>
    </row>
    <row r="6962" spans="13:13" hidden="1" x14ac:dyDescent="0.2">
      <c r="M6962" s="9"/>
    </row>
    <row r="6963" spans="13:13" hidden="1" x14ac:dyDescent="0.2">
      <c r="M6963" s="9"/>
    </row>
    <row r="6964" spans="13:13" hidden="1" x14ac:dyDescent="0.2">
      <c r="M6964" s="9"/>
    </row>
    <row r="6965" spans="13:13" hidden="1" x14ac:dyDescent="0.2">
      <c r="M6965" s="9"/>
    </row>
    <row r="6966" spans="13:13" hidden="1" x14ac:dyDescent="0.2">
      <c r="M6966" s="9"/>
    </row>
    <row r="6967" spans="13:13" hidden="1" x14ac:dyDescent="0.2">
      <c r="M6967" s="9"/>
    </row>
    <row r="6968" spans="13:13" hidden="1" x14ac:dyDescent="0.2">
      <c r="M6968" s="9"/>
    </row>
    <row r="6969" spans="13:13" hidden="1" x14ac:dyDescent="0.2">
      <c r="M6969" s="9"/>
    </row>
    <row r="6970" spans="13:13" hidden="1" x14ac:dyDescent="0.2">
      <c r="M6970" s="9"/>
    </row>
    <row r="6971" spans="13:13" hidden="1" x14ac:dyDescent="0.2">
      <c r="M6971" s="9"/>
    </row>
    <row r="6972" spans="13:13" hidden="1" x14ac:dyDescent="0.2">
      <c r="M6972" s="9"/>
    </row>
    <row r="6973" spans="13:13" hidden="1" x14ac:dyDescent="0.2">
      <c r="M6973" s="9"/>
    </row>
    <row r="6974" spans="13:13" hidden="1" x14ac:dyDescent="0.2">
      <c r="M6974" s="9"/>
    </row>
    <row r="6975" spans="13:13" hidden="1" x14ac:dyDescent="0.2">
      <c r="M6975" s="9"/>
    </row>
    <row r="6976" spans="13:13" hidden="1" x14ac:dyDescent="0.2">
      <c r="M6976" s="9"/>
    </row>
    <row r="6977" spans="13:13" hidden="1" x14ac:dyDescent="0.2">
      <c r="M6977" s="9"/>
    </row>
    <row r="6978" spans="13:13" hidden="1" x14ac:dyDescent="0.2">
      <c r="M6978" s="9"/>
    </row>
    <row r="6979" spans="13:13" hidden="1" x14ac:dyDescent="0.2">
      <c r="M6979" s="9"/>
    </row>
    <row r="6980" spans="13:13" hidden="1" x14ac:dyDescent="0.2">
      <c r="M6980" s="9"/>
    </row>
    <row r="6981" spans="13:13" hidden="1" x14ac:dyDescent="0.2">
      <c r="M6981" s="9"/>
    </row>
    <row r="6982" spans="13:13" hidden="1" x14ac:dyDescent="0.2">
      <c r="M6982" s="9"/>
    </row>
    <row r="6983" spans="13:13" hidden="1" x14ac:dyDescent="0.2">
      <c r="M6983" s="9"/>
    </row>
    <row r="6984" spans="13:13" hidden="1" x14ac:dyDescent="0.2">
      <c r="M6984" s="9"/>
    </row>
    <row r="6985" spans="13:13" hidden="1" x14ac:dyDescent="0.2">
      <c r="M6985" s="9"/>
    </row>
    <row r="6986" spans="13:13" hidden="1" x14ac:dyDescent="0.2">
      <c r="M6986" s="9"/>
    </row>
    <row r="6987" spans="13:13" hidden="1" x14ac:dyDescent="0.2">
      <c r="M6987" s="9"/>
    </row>
    <row r="6988" spans="13:13" hidden="1" x14ac:dyDescent="0.2">
      <c r="M6988" s="9"/>
    </row>
    <row r="6989" spans="13:13" hidden="1" x14ac:dyDescent="0.2">
      <c r="M6989" s="9"/>
    </row>
    <row r="6990" spans="13:13" hidden="1" x14ac:dyDescent="0.2">
      <c r="M6990" s="9"/>
    </row>
    <row r="6991" spans="13:13" hidden="1" x14ac:dyDescent="0.2">
      <c r="M6991" s="9"/>
    </row>
    <row r="6992" spans="13:13" hidden="1" x14ac:dyDescent="0.2">
      <c r="M6992" s="9"/>
    </row>
    <row r="6993" spans="13:13" hidden="1" x14ac:dyDescent="0.2">
      <c r="M6993" s="9"/>
    </row>
    <row r="6994" spans="13:13" hidden="1" x14ac:dyDescent="0.2">
      <c r="M6994" s="9"/>
    </row>
    <row r="6995" spans="13:13" hidden="1" x14ac:dyDescent="0.2">
      <c r="M6995" s="9"/>
    </row>
    <row r="6996" spans="13:13" hidden="1" x14ac:dyDescent="0.2">
      <c r="M6996" s="9"/>
    </row>
    <row r="6997" spans="13:13" hidden="1" x14ac:dyDescent="0.2">
      <c r="M6997" s="9"/>
    </row>
    <row r="6998" spans="13:13" hidden="1" x14ac:dyDescent="0.2">
      <c r="M6998" s="9"/>
    </row>
    <row r="6999" spans="13:13" hidden="1" x14ac:dyDescent="0.2">
      <c r="M6999" s="9"/>
    </row>
    <row r="7000" spans="13:13" hidden="1" x14ac:dyDescent="0.2">
      <c r="M7000" s="9"/>
    </row>
    <row r="7001" spans="13:13" hidden="1" x14ac:dyDescent="0.2">
      <c r="M7001" s="9"/>
    </row>
    <row r="7002" spans="13:13" hidden="1" x14ac:dyDescent="0.2">
      <c r="M7002" s="9"/>
    </row>
    <row r="7003" spans="13:13" hidden="1" x14ac:dyDescent="0.2">
      <c r="M7003" s="9"/>
    </row>
    <row r="7004" spans="13:13" hidden="1" x14ac:dyDescent="0.2">
      <c r="M7004" s="9"/>
    </row>
    <row r="7005" spans="13:13" hidden="1" x14ac:dyDescent="0.2">
      <c r="M7005" s="9"/>
    </row>
    <row r="7006" spans="13:13" hidden="1" x14ac:dyDescent="0.2">
      <c r="M7006" s="9"/>
    </row>
    <row r="7007" spans="13:13" hidden="1" x14ac:dyDescent="0.2">
      <c r="M7007" s="9"/>
    </row>
    <row r="7008" spans="13:13" hidden="1" x14ac:dyDescent="0.2">
      <c r="M7008" s="9"/>
    </row>
    <row r="7009" spans="13:13" hidden="1" x14ac:dyDescent="0.2">
      <c r="M7009" s="9"/>
    </row>
    <row r="7010" spans="13:13" hidden="1" x14ac:dyDescent="0.2">
      <c r="M7010" s="9"/>
    </row>
    <row r="7011" spans="13:13" hidden="1" x14ac:dyDescent="0.2">
      <c r="M7011" s="9"/>
    </row>
    <row r="7012" spans="13:13" hidden="1" x14ac:dyDescent="0.2">
      <c r="M7012" s="9"/>
    </row>
    <row r="7013" spans="13:13" hidden="1" x14ac:dyDescent="0.2">
      <c r="M7013" s="9"/>
    </row>
    <row r="7014" spans="13:13" hidden="1" x14ac:dyDescent="0.2">
      <c r="M7014" s="9"/>
    </row>
    <row r="7015" spans="13:13" hidden="1" x14ac:dyDescent="0.2">
      <c r="M7015" s="9"/>
    </row>
    <row r="7016" spans="13:13" hidden="1" x14ac:dyDescent="0.2">
      <c r="M7016" s="9"/>
    </row>
    <row r="7017" spans="13:13" hidden="1" x14ac:dyDescent="0.2">
      <c r="M7017" s="9"/>
    </row>
    <row r="7018" spans="13:13" hidden="1" x14ac:dyDescent="0.2">
      <c r="M7018" s="9"/>
    </row>
    <row r="7019" spans="13:13" hidden="1" x14ac:dyDescent="0.2">
      <c r="M7019" s="9"/>
    </row>
    <row r="7020" spans="13:13" hidden="1" x14ac:dyDescent="0.2">
      <c r="M7020" s="9"/>
    </row>
    <row r="7021" spans="13:13" hidden="1" x14ac:dyDescent="0.2">
      <c r="M7021" s="9"/>
    </row>
    <row r="7022" spans="13:13" hidden="1" x14ac:dyDescent="0.2">
      <c r="M7022" s="9"/>
    </row>
    <row r="7023" spans="13:13" hidden="1" x14ac:dyDescent="0.2">
      <c r="M7023" s="9"/>
    </row>
    <row r="7024" spans="13:13" hidden="1" x14ac:dyDescent="0.2">
      <c r="M7024" s="9"/>
    </row>
    <row r="7025" spans="13:13" hidden="1" x14ac:dyDescent="0.2">
      <c r="M7025" s="9"/>
    </row>
    <row r="7026" spans="13:13" hidden="1" x14ac:dyDescent="0.2">
      <c r="M7026" s="9"/>
    </row>
    <row r="7027" spans="13:13" hidden="1" x14ac:dyDescent="0.2">
      <c r="M7027" s="9"/>
    </row>
    <row r="7028" spans="13:13" hidden="1" x14ac:dyDescent="0.2">
      <c r="M7028" s="9"/>
    </row>
    <row r="7029" spans="13:13" hidden="1" x14ac:dyDescent="0.2">
      <c r="M7029" s="9"/>
    </row>
    <row r="7030" spans="13:13" hidden="1" x14ac:dyDescent="0.2">
      <c r="M7030" s="9"/>
    </row>
    <row r="7031" spans="13:13" hidden="1" x14ac:dyDescent="0.2">
      <c r="M7031" s="9"/>
    </row>
    <row r="7032" spans="13:13" hidden="1" x14ac:dyDescent="0.2">
      <c r="M7032" s="9"/>
    </row>
    <row r="7033" spans="13:13" hidden="1" x14ac:dyDescent="0.2">
      <c r="M7033" s="9"/>
    </row>
    <row r="7034" spans="13:13" hidden="1" x14ac:dyDescent="0.2">
      <c r="M7034" s="9"/>
    </row>
    <row r="7035" spans="13:13" hidden="1" x14ac:dyDescent="0.2">
      <c r="M7035" s="9"/>
    </row>
    <row r="7036" spans="13:13" hidden="1" x14ac:dyDescent="0.2">
      <c r="M7036" s="9"/>
    </row>
    <row r="7037" spans="13:13" hidden="1" x14ac:dyDescent="0.2">
      <c r="M7037" s="9"/>
    </row>
    <row r="7038" spans="13:13" hidden="1" x14ac:dyDescent="0.2">
      <c r="M7038" s="9"/>
    </row>
    <row r="7039" spans="13:13" hidden="1" x14ac:dyDescent="0.2">
      <c r="M7039" s="9"/>
    </row>
    <row r="7040" spans="13:13" hidden="1" x14ac:dyDescent="0.2">
      <c r="M7040" s="9"/>
    </row>
    <row r="7041" spans="13:13" hidden="1" x14ac:dyDescent="0.2">
      <c r="M7041" s="9"/>
    </row>
    <row r="7042" spans="13:13" hidden="1" x14ac:dyDescent="0.2">
      <c r="M7042" s="9"/>
    </row>
    <row r="7043" spans="13:13" hidden="1" x14ac:dyDescent="0.2">
      <c r="M7043" s="9"/>
    </row>
    <row r="7044" spans="13:13" hidden="1" x14ac:dyDescent="0.2">
      <c r="M7044" s="9"/>
    </row>
    <row r="7045" spans="13:13" hidden="1" x14ac:dyDescent="0.2">
      <c r="M7045" s="9"/>
    </row>
    <row r="7046" spans="13:13" hidden="1" x14ac:dyDescent="0.2">
      <c r="M7046" s="9"/>
    </row>
    <row r="7047" spans="13:13" hidden="1" x14ac:dyDescent="0.2">
      <c r="M7047" s="9"/>
    </row>
    <row r="7048" spans="13:13" hidden="1" x14ac:dyDescent="0.2">
      <c r="M7048" s="9"/>
    </row>
    <row r="7049" spans="13:13" hidden="1" x14ac:dyDescent="0.2">
      <c r="M7049" s="9"/>
    </row>
    <row r="7050" spans="13:13" hidden="1" x14ac:dyDescent="0.2">
      <c r="M7050" s="9"/>
    </row>
    <row r="7051" spans="13:13" hidden="1" x14ac:dyDescent="0.2">
      <c r="M7051" s="9"/>
    </row>
    <row r="7052" spans="13:13" hidden="1" x14ac:dyDescent="0.2">
      <c r="M7052" s="9"/>
    </row>
    <row r="7053" spans="13:13" hidden="1" x14ac:dyDescent="0.2">
      <c r="M7053" s="9"/>
    </row>
    <row r="7054" spans="13:13" hidden="1" x14ac:dyDescent="0.2">
      <c r="M7054" s="9"/>
    </row>
    <row r="7055" spans="13:13" hidden="1" x14ac:dyDescent="0.2">
      <c r="M7055" s="9"/>
    </row>
    <row r="7056" spans="13:13" hidden="1" x14ac:dyDescent="0.2">
      <c r="M7056" s="9"/>
    </row>
    <row r="7057" spans="13:13" hidden="1" x14ac:dyDescent="0.2">
      <c r="M7057" s="9"/>
    </row>
    <row r="7058" spans="13:13" hidden="1" x14ac:dyDescent="0.2">
      <c r="M7058" s="9"/>
    </row>
    <row r="7059" spans="13:13" hidden="1" x14ac:dyDescent="0.2">
      <c r="M7059" s="9"/>
    </row>
    <row r="7060" spans="13:13" hidden="1" x14ac:dyDescent="0.2">
      <c r="M7060" s="9"/>
    </row>
    <row r="7061" spans="13:13" hidden="1" x14ac:dyDescent="0.2">
      <c r="M7061" s="9"/>
    </row>
    <row r="7062" spans="13:13" hidden="1" x14ac:dyDescent="0.2">
      <c r="M7062" s="9"/>
    </row>
    <row r="7063" spans="13:13" hidden="1" x14ac:dyDescent="0.2">
      <c r="M7063" s="9"/>
    </row>
    <row r="7064" spans="13:13" hidden="1" x14ac:dyDescent="0.2">
      <c r="M7064" s="9"/>
    </row>
    <row r="7065" spans="13:13" hidden="1" x14ac:dyDescent="0.2">
      <c r="M7065" s="9"/>
    </row>
    <row r="7066" spans="13:13" hidden="1" x14ac:dyDescent="0.2">
      <c r="M7066" s="9"/>
    </row>
    <row r="7067" spans="13:13" hidden="1" x14ac:dyDescent="0.2">
      <c r="M7067" s="9"/>
    </row>
    <row r="7068" spans="13:13" hidden="1" x14ac:dyDescent="0.2">
      <c r="M7068" s="9"/>
    </row>
    <row r="7069" spans="13:13" hidden="1" x14ac:dyDescent="0.2">
      <c r="M7069" s="9"/>
    </row>
    <row r="7070" spans="13:13" hidden="1" x14ac:dyDescent="0.2">
      <c r="M7070" s="9"/>
    </row>
    <row r="7071" spans="13:13" hidden="1" x14ac:dyDescent="0.2">
      <c r="M7071" s="9"/>
    </row>
    <row r="7072" spans="13:13" hidden="1" x14ac:dyDescent="0.2">
      <c r="M7072" s="9"/>
    </row>
    <row r="7073" spans="13:13" hidden="1" x14ac:dyDescent="0.2">
      <c r="M7073" s="9"/>
    </row>
    <row r="7074" spans="13:13" hidden="1" x14ac:dyDescent="0.2">
      <c r="M7074" s="9"/>
    </row>
    <row r="7075" spans="13:13" hidden="1" x14ac:dyDescent="0.2">
      <c r="M7075" s="9"/>
    </row>
    <row r="7076" spans="13:13" hidden="1" x14ac:dyDescent="0.2">
      <c r="M7076" s="9"/>
    </row>
    <row r="7077" spans="13:13" hidden="1" x14ac:dyDescent="0.2">
      <c r="M7077" s="9"/>
    </row>
    <row r="7078" spans="13:13" hidden="1" x14ac:dyDescent="0.2">
      <c r="M7078" s="9"/>
    </row>
    <row r="7079" spans="13:13" hidden="1" x14ac:dyDescent="0.2">
      <c r="M7079" s="9"/>
    </row>
    <row r="7080" spans="13:13" hidden="1" x14ac:dyDescent="0.2">
      <c r="M7080" s="9"/>
    </row>
    <row r="7081" spans="13:13" hidden="1" x14ac:dyDescent="0.2">
      <c r="M7081" s="9"/>
    </row>
    <row r="7082" spans="13:13" hidden="1" x14ac:dyDescent="0.2">
      <c r="M7082" s="9"/>
    </row>
    <row r="7083" spans="13:13" hidden="1" x14ac:dyDescent="0.2">
      <c r="M7083" s="9"/>
    </row>
    <row r="7084" spans="13:13" hidden="1" x14ac:dyDescent="0.2">
      <c r="M7084" s="9"/>
    </row>
    <row r="7085" spans="13:13" hidden="1" x14ac:dyDescent="0.2">
      <c r="M7085" s="9"/>
    </row>
    <row r="7086" spans="13:13" hidden="1" x14ac:dyDescent="0.2">
      <c r="M7086" s="9"/>
    </row>
    <row r="7087" spans="13:13" hidden="1" x14ac:dyDescent="0.2">
      <c r="M7087" s="9"/>
    </row>
    <row r="7088" spans="13:13" hidden="1" x14ac:dyDescent="0.2">
      <c r="M7088" s="9"/>
    </row>
    <row r="7089" spans="13:13" hidden="1" x14ac:dyDescent="0.2">
      <c r="M7089" s="9"/>
    </row>
    <row r="7090" spans="13:13" hidden="1" x14ac:dyDescent="0.2">
      <c r="M7090" s="9"/>
    </row>
    <row r="7091" spans="13:13" hidden="1" x14ac:dyDescent="0.2">
      <c r="M7091" s="9"/>
    </row>
    <row r="7092" spans="13:13" hidden="1" x14ac:dyDescent="0.2">
      <c r="M7092" s="9"/>
    </row>
    <row r="7093" spans="13:13" hidden="1" x14ac:dyDescent="0.2">
      <c r="M7093" s="9"/>
    </row>
    <row r="7094" spans="13:13" hidden="1" x14ac:dyDescent="0.2">
      <c r="M7094" s="9"/>
    </row>
    <row r="7095" spans="13:13" hidden="1" x14ac:dyDescent="0.2">
      <c r="M7095" s="9"/>
    </row>
    <row r="7096" spans="13:13" hidden="1" x14ac:dyDescent="0.2">
      <c r="M7096" s="9"/>
    </row>
    <row r="7097" spans="13:13" hidden="1" x14ac:dyDescent="0.2">
      <c r="M7097" s="9"/>
    </row>
    <row r="7098" spans="13:13" hidden="1" x14ac:dyDescent="0.2">
      <c r="M7098" s="9"/>
    </row>
    <row r="7099" spans="13:13" hidden="1" x14ac:dyDescent="0.2">
      <c r="M7099" s="9"/>
    </row>
    <row r="7100" spans="13:13" hidden="1" x14ac:dyDescent="0.2">
      <c r="M7100" s="9"/>
    </row>
    <row r="7101" spans="13:13" hidden="1" x14ac:dyDescent="0.2">
      <c r="M7101" s="9"/>
    </row>
    <row r="7102" spans="13:13" hidden="1" x14ac:dyDescent="0.2">
      <c r="M7102" s="9"/>
    </row>
    <row r="7103" spans="13:13" hidden="1" x14ac:dyDescent="0.2">
      <c r="M7103" s="9"/>
    </row>
    <row r="7104" spans="13:13" hidden="1" x14ac:dyDescent="0.2">
      <c r="M7104" s="9"/>
    </row>
    <row r="7105" spans="13:13" hidden="1" x14ac:dyDescent="0.2">
      <c r="M7105" s="9"/>
    </row>
    <row r="7106" spans="13:13" hidden="1" x14ac:dyDescent="0.2">
      <c r="M7106" s="9"/>
    </row>
    <row r="7107" spans="13:13" hidden="1" x14ac:dyDescent="0.2">
      <c r="M7107" s="9"/>
    </row>
    <row r="7108" spans="13:13" hidden="1" x14ac:dyDescent="0.2">
      <c r="M7108" s="9"/>
    </row>
    <row r="7109" spans="13:13" hidden="1" x14ac:dyDescent="0.2">
      <c r="M7109" s="9"/>
    </row>
    <row r="7110" spans="13:13" hidden="1" x14ac:dyDescent="0.2">
      <c r="M7110" s="9"/>
    </row>
    <row r="7111" spans="13:13" hidden="1" x14ac:dyDescent="0.2">
      <c r="M7111" s="9"/>
    </row>
    <row r="7112" spans="13:13" hidden="1" x14ac:dyDescent="0.2">
      <c r="M7112" s="9"/>
    </row>
    <row r="7113" spans="13:13" hidden="1" x14ac:dyDescent="0.2">
      <c r="M7113" s="9"/>
    </row>
    <row r="7114" spans="13:13" hidden="1" x14ac:dyDescent="0.2">
      <c r="M7114" s="9"/>
    </row>
    <row r="7115" spans="13:13" hidden="1" x14ac:dyDescent="0.2">
      <c r="M7115" s="9"/>
    </row>
    <row r="7116" spans="13:13" hidden="1" x14ac:dyDescent="0.2">
      <c r="M7116" s="9"/>
    </row>
    <row r="7117" spans="13:13" hidden="1" x14ac:dyDescent="0.2">
      <c r="M7117" s="9"/>
    </row>
    <row r="7118" spans="13:13" hidden="1" x14ac:dyDescent="0.2">
      <c r="M7118" s="9"/>
    </row>
    <row r="7119" spans="13:13" hidden="1" x14ac:dyDescent="0.2">
      <c r="M7119" s="9"/>
    </row>
    <row r="7120" spans="13:13" hidden="1" x14ac:dyDescent="0.2">
      <c r="M7120" s="9"/>
    </row>
    <row r="7121" spans="13:13" hidden="1" x14ac:dyDescent="0.2">
      <c r="M7121" s="9"/>
    </row>
    <row r="7122" spans="13:13" hidden="1" x14ac:dyDescent="0.2">
      <c r="M7122" s="9"/>
    </row>
    <row r="7123" spans="13:13" hidden="1" x14ac:dyDescent="0.2">
      <c r="M7123" s="9"/>
    </row>
    <row r="7124" spans="13:13" hidden="1" x14ac:dyDescent="0.2">
      <c r="M7124" s="9"/>
    </row>
    <row r="7125" spans="13:13" hidden="1" x14ac:dyDescent="0.2">
      <c r="M7125" s="9"/>
    </row>
    <row r="7126" spans="13:13" hidden="1" x14ac:dyDescent="0.2">
      <c r="M7126" s="9"/>
    </row>
    <row r="7127" spans="13:13" hidden="1" x14ac:dyDescent="0.2">
      <c r="M7127" s="9"/>
    </row>
    <row r="7128" spans="13:13" hidden="1" x14ac:dyDescent="0.2">
      <c r="M7128" s="9"/>
    </row>
    <row r="7129" spans="13:13" hidden="1" x14ac:dyDescent="0.2">
      <c r="M7129" s="9"/>
    </row>
    <row r="7130" spans="13:13" hidden="1" x14ac:dyDescent="0.2">
      <c r="M7130" s="9"/>
    </row>
    <row r="7131" spans="13:13" hidden="1" x14ac:dyDescent="0.2">
      <c r="M7131" s="9"/>
    </row>
    <row r="7132" spans="13:13" hidden="1" x14ac:dyDescent="0.2">
      <c r="M7132" s="9"/>
    </row>
    <row r="7133" spans="13:13" hidden="1" x14ac:dyDescent="0.2">
      <c r="M7133" s="9"/>
    </row>
    <row r="7134" spans="13:13" hidden="1" x14ac:dyDescent="0.2">
      <c r="M7134" s="9"/>
    </row>
    <row r="7135" spans="13:13" hidden="1" x14ac:dyDescent="0.2">
      <c r="M7135" s="9"/>
    </row>
    <row r="7136" spans="13:13" hidden="1" x14ac:dyDescent="0.2">
      <c r="M7136" s="9"/>
    </row>
    <row r="7137" spans="13:13" hidden="1" x14ac:dyDescent="0.2">
      <c r="M7137" s="9"/>
    </row>
    <row r="7138" spans="13:13" hidden="1" x14ac:dyDescent="0.2">
      <c r="M7138" s="9"/>
    </row>
    <row r="7139" spans="13:13" hidden="1" x14ac:dyDescent="0.2">
      <c r="M7139" s="9"/>
    </row>
    <row r="7140" spans="13:13" hidden="1" x14ac:dyDescent="0.2">
      <c r="M7140" s="9"/>
    </row>
    <row r="7141" spans="13:13" hidden="1" x14ac:dyDescent="0.2">
      <c r="M7141" s="9"/>
    </row>
    <row r="7142" spans="13:13" hidden="1" x14ac:dyDescent="0.2">
      <c r="M7142" s="9"/>
    </row>
    <row r="7143" spans="13:13" hidden="1" x14ac:dyDescent="0.2">
      <c r="M7143" s="9"/>
    </row>
    <row r="7144" spans="13:13" hidden="1" x14ac:dyDescent="0.2">
      <c r="M7144" s="9"/>
    </row>
    <row r="7145" spans="13:13" hidden="1" x14ac:dyDescent="0.2">
      <c r="M7145" s="9"/>
    </row>
    <row r="7146" spans="13:13" hidden="1" x14ac:dyDescent="0.2">
      <c r="M7146" s="9"/>
    </row>
    <row r="7147" spans="13:13" hidden="1" x14ac:dyDescent="0.2">
      <c r="M7147" s="9"/>
    </row>
    <row r="7148" spans="13:13" hidden="1" x14ac:dyDescent="0.2">
      <c r="M7148" s="9"/>
    </row>
    <row r="7149" spans="13:13" hidden="1" x14ac:dyDescent="0.2">
      <c r="M7149" s="9"/>
    </row>
    <row r="7150" spans="13:13" hidden="1" x14ac:dyDescent="0.2">
      <c r="M7150" s="9"/>
    </row>
    <row r="7151" spans="13:13" hidden="1" x14ac:dyDescent="0.2">
      <c r="M7151" s="9"/>
    </row>
    <row r="7152" spans="13:13" hidden="1" x14ac:dyDescent="0.2">
      <c r="M7152" s="9"/>
    </row>
    <row r="7153" spans="13:13" hidden="1" x14ac:dyDescent="0.2">
      <c r="M7153" s="9"/>
    </row>
    <row r="7154" spans="13:13" hidden="1" x14ac:dyDescent="0.2">
      <c r="M7154" s="9"/>
    </row>
    <row r="7155" spans="13:13" hidden="1" x14ac:dyDescent="0.2">
      <c r="M7155" s="9"/>
    </row>
    <row r="7156" spans="13:13" hidden="1" x14ac:dyDescent="0.2">
      <c r="M7156" s="9"/>
    </row>
    <row r="7157" spans="13:13" hidden="1" x14ac:dyDescent="0.2">
      <c r="M7157" s="9"/>
    </row>
    <row r="7158" spans="13:13" hidden="1" x14ac:dyDescent="0.2">
      <c r="M7158" s="9"/>
    </row>
    <row r="7159" spans="13:13" hidden="1" x14ac:dyDescent="0.2">
      <c r="M7159" s="9"/>
    </row>
    <row r="7160" spans="13:13" hidden="1" x14ac:dyDescent="0.2">
      <c r="M7160" s="9"/>
    </row>
    <row r="7161" spans="13:13" hidden="1" x14ac:dyDescent="0.2">
      <c r="M7161" s="9"/>
    </row>
    <row r="7162" spans="13:13" hidden="1" x14ac:dyDescent="0.2">
      <c r="M7162" s="9"/>
    </row>
    <row r="7163" spans="13:13" hidden="1" x14ac:dyDescent="0.2">
      <c r="M7163" s="9"/>
    </row>
    <row r="7164" spans="13:13" hidden="1" x14ac:dyDescent="0.2">
      <c r="M7164" s="9"/>
    </row>
    <row r="7165" spans="13:13" hidden="1" x14ac:dyDescent="0.2">
      <c r="M7165" s="9"/>
    </row>
    <row r="7166" spans="13:13" hidden="1" x14ac:dyDescent="0.2">
      <c r="M7166" s="9"/>
    </row>
    <row r="7167" spans="13:13" hidden="1" x14ac:dyDescent="0.2">
      <c r="M7167" s="9"/>
    </row>
    <row r="7168" spans="13:13" hidden="1" x14ac:dyDescent="0.2">
      <c r="M7168" s="9"/>
    </row>
    <row r="7169" spans="13:13" hidden="1" x14ac:dyDescent="0.2">
      <c r="M7169" s="9"/>
    </row>
    <row r="7170" spans="13:13" hidden="1" x14ac:dyDescent="0.2">
      <c r="M7170" s="9"/>
    </row>
    <row r="7171" spans="13:13" hidden="1" x14ac:dyDescent="0.2">
      <c r="M7171" s="9"/>
    </row>
    <row r="7172" spans="13:13" hidden="1" x14ac:dyDescent="0.2">
      <c r="M7172" s="9"/>
    </row>
    <row r="7173" spans="13:13" hidden="1" x14ac:dyDescent="0.2">
      <c r="M7173" s="9"/>
    </row>
    <row r="7174" spans="13:13" hidden="1" x14ac:dyDescent="0.2">
      <c r="M7174" s="9"/>
    </row>
    <row r="7175" spans="13:13" hidden="1" x14ac:dyDescent="0.2">
      <c r="M7175" s="9"/>
    </row>
    <row r="7176" spans="13:13" hidden="1" x14ac:dyDescent="0.2">
      <c r="M7176" s="9"/>
    </row>
    <row r="7177" spans="13:13" hidden="1" x14ac:dyDescent="0.2">
      <c r="M7177" s="9"/>
    </row>
    <row r="7178" spans="13:13" hidden="1" x14ac:dyDescent="0.2">
      <c r="M7178" s="9"/>
    </row>
    <row r="7179" spans="13:13" hidden="1" x14ac:dyDescent="0.2">
      <c r="M7179" s="9"/>
    </row>
    <row r="7180" spans="13:13" hidden="1" x14ac:dyDescent="0.2">
      <c r="M7180" s="9"/>
    </row>
    <row r="7181" spans="13:13" hidden="1" x14ac:dyDescent="0.2">
      <c r="M7181" s="9"/>
    </row>
    <row r="7182" spans="13:13" hidden="1" x14ac:dyDescent="0.2">
      <c r="M7182" s="9"/>
    </row>
    <row r="7183" spans="13:13" hidden="1" x14ac:dyDescent="0.2">
      <c r="M7183" s="9"/>
    </row>
    <row r="7184" spans="13:13" hidden="1" x14ac:dyDescent="0.2">
      <c r="M7184" s="9"/>
    </row>
    <row r="7185" spans="13:13" hidden="1" x14ac:dyDescent="0.2">
      <c r="M7185" s="9"/>
    </row>
    <row r="7186" spans="13:13" hidden="1" x14ac:dyDescent="0.2">
      <c r="M7186" s="9"/>
    </row>
    <row r="7187" spans="13:13" hidden="1" x14ac:dyDescent="0.2">
      <c r="M7187" s="9"/>
    </row>
    <row r="7188" spans="13:13" hidden="1" x14ac:dyDescent="0.2">
      <c r="M7188" s="9"/>
    </row>
    <row r="7189" spans="13:13" hidden="1" x14ac:dyDescent="0.2">
      <c r="M7189" s="9"/>
    </row>
    <row r="7190" spans="13:13" hidden="1" x14ac:dyDescent="0.2">
      <c r="M7190" s="9"/>
    </row>
    <row r="7191" spans="13:13" hidden="1" x14ac:dyDescent="0.2">
      <c r="M7191" s="9"/>
    </row>
    <row r="7192" spans="13:13" hidden="1" x14ac:dyDescent="0.2">
      <c r="M7192" s="9"/>
    </row>
    <row r="7193" spans="13:13" hidden="1" x14ac:dyDescent="0.2">
      <c r="M7193" s="9"/>
    </row>
    <row r="7194" spans="13:13" hidden="1" x14ac:dyDescent="0.2">
      <c r="M7194" s="9"/>
    </row>
    <row r="7195" spans="13:13" hidden="1" x14ac:dyDescent="0.2">
      <c r="M7195" s="9"/>
    </row>
    <row r="7196" spans="13:13" hidden="1" x14ac:dyDescent="0.2">
      <c r="M7196" s="9"/>
    </row>
    <row r="7197" spans="13:13" hidden="1" x14ac:dyDescent="0.2">
      <c r="M7197" s="9"/>
    </row>
    <row r="7198" spans="13:13" hidden="1" x14ac:dyDescent="0.2">
      <c r="M7198" s="9"/>
    </row>
    <row r="7199" spans="13:13" hidden="1" x14ac:dyDescent="0.2">
      <c r="M7199" s="9"/>
    </row>
    <row r="7200" spans="13:13" hidden="1" x14ac:dyDescent="0.2">
      <c r="M7200" s="9"/>
    </row>
    <row r="7201" spans="13:13" hidden="1" x14ac:dyDescent="0.2">
      <c r="M7201" s="9"/>
    </row>
    <row r="7202" spans="13:13" hidden="1" x14ac:dyDescent="0.2">
      <c r="M7202" s="9"/>
    </row>
    <row r="7203" spans="13:13" hidden="1" x14ac:dyDescent="0.2">
      <c r="M7203" s="9"/>
    </row>
    <row r="7204" spans="13:13" hidden="1" x14ac:dyDescent="0.2">
      <c r="M7204" s="9"/>
    </row>
    <row r="7205" spans="13:13" hidden="1" x14ac:dyDescent="0.2">
      <c r="M7205" s="9"/>
    </row>
    <row r="7206" spans="13:13" hidden="1" x14ac:dyDescent="0.2">
      <c r="M7206" s="9"/>
    </row>
    <row r="7207" spans="13:13" hidden="1" x14ac:dyDescent="0.2">
      <c r="M7207" s="9"/>
    </row>
    <row r="7208" spans="13:13" hidden="1" x14ac:dyDescent="0.2">
      <c r="M7208" s="9"/>
    </row>
    <row r="7209" spans="13:13" hidden="1" x14ac:dyDescent="0.2">
      <c r="M7209" s="9"/>
    </row>
    <row r="7210" spans="13:13" hidden="1" x14ac:dyDescent="0.2">
      <c r="M7210" s="9"/>
    </row>
    <row r="7211" spans="13:13" hidden="1" x14ac:dyDescent="0.2">
      <c r="M7211" s="9"/>
    </row>
    <row r="7212" spans="13:13" hidden="1" x14ac:dyDescent="0.2">
      <c r="M7212" s="9"/>
    </row>
    <row r="7213" spans="13:13" hidden="1" x14ac:dyDescent="0.2">
      <c r="M7213" s="9"/>
    </row>
    <row r="7214" spans="13:13" hidden="1" x14ac:dyDescent="0.2">
      <c r="M7214" s="9"/>
    </row>
    <row r="7215" spans="13:13" hidden="1" x14ac:dyDescent="0.2">
      <c r="M7215" s="9"/>
    </row>
    <row r="7216" spans="13:13" hidden="1" x14ac:dyDescent="0.2">
      <c r="M7216" s="9"/>
    </row>
    <row r="7217" spans="13:13" hidden="1" x14ac:dyDescent="0.2">
      <c r="M7217" s="9"/>
    </row>
    <row r="7218" spans="13:13" hidden="1" x14ac:dyDescent="0.2">
      <c r="M7218" s="9"/>
    </row>
    <row r="7219" spans="13:13" hidden="1" x14ac:dyDescent="0.2">
      <c r="M7219" s="9"/>
    </row>
    <row r="7220" spans="13:13" hidden="1" x14ac:dyDescent="0.2">
      <c r="M7220" s="9"/>
    </row>
    <row r="7221" spans="13:13" hidden="1" x14ac:dyDescent="0.2">
      <c r="M7221" s="9"/>
    </row>
    <row r="7222" spans="13:13" hidden="1" x14ac:dyDescent="0.2">
      <c r="M7222" s="9"/>
    </row>
    <row r="7223" spans="13:13" hidden="1" x14ac:dyDescent="0.2">
      <c r="M7223" s="9"/>
    </row>
    <row r="7224" spans="13:13" hidden="1" x14ac:dyDescent="0.2">
      <c r="M7224" s="9"/>
    </row>
    <row r="7225" spans="13:13" hidden="1" x14ac:dyDescent="0.2">
      <c r="M7225" s="9"/>
    </row>
    <row r="7226" spans="13:13" hidden="1" x14ac:dyDescent="0.2">
      <c r="M7226" s="9"/>
    </row>
    <row r="7227" spans="13:13" hidden="1" x14ac:dyDescent="0.2">
      <c r="M7227" s="9"/>
    </row>
    <row r="7228" spans="13:13" hidden="1" x14ac:dyDescent="0.2">
      <c r="M7228" s="9"/>
    </row>
    <row r="7229" spans="13:13" hidden="1" x14ac:dyDescent="0.2">
      <c r="M7229" s="9"/>
    </row>
    <row r="7230" spans="13:13" hidden="1" x14ac:dyDescent="0.2">
      <c r="M7230" s="9"/>
    </row>
    <row r="7231" spans="13:13" hidden="1" x14ac:dyDescent="0.2">
      <c r="M7231" s="9"/>
    </row>
    <row r="7232" spans="13:13" hidden="1" x14ac:dyDescent="0.2">
      <c r="M7232" s="9"/>
    </row>
    <row r="7233" spans="13:13" hidden="1" x14ac:dyDescent="0.2">
      <c r="M7233" s="9"/>
    </row>
    <row r="7234" spans="13:13" hidden="1" x14ac:dyDescent="0.2">
      <c r="M7234" s="9"/>
    </row>
    <row r="7235" spans="13:13" hidden="1" x14ac:dyDescent="0.2">
      <c r="M7235" s="9"/>
    </row>
    <row r="7236" spans="13:13" hidden="1" x14ac:dyDescent="0.2">
      <c r="M7236" s="9"/>
    </row>
    <row r="7237" spans="13:13" hidden="1" x14ac:dyDescent="0.2">
      <c r="M7237" s="9"/>
    </row>
    <row r="7238" spans="13:13" hidden="1" x14ac:dyDescent="0.2">
      <c r="M7238" s="9"/>
    </row>
    <row r="7239" spans="13:13" hidden="1" x14ac:dyDescent="0.2">
      <c r="M7239" s="9"/>
    </row>
    <row r="7240" spans="13:13" hidden="1" x14ac:dyDescent="0.2">
      <c r="M7240" s="9"/>
    </row>
    <row r="7241" spans="13:13" hidden="1" x14ac:dyDescent="0.2">
      <c r="M7241" s="9"/>
    </row>
    <row r="7242" spans="13:13" hidden="1" x14ac:dyDescent="0.2">
      <c r="M7242" s="9"/>
    </row>
    <row r="7243" spans="13:13" hidden="1" x14ac:dyDescent="0.2">
      <c r="M7243" s="9"/>
    </row>
    <row r="7244" spans="13:13" hidden="1" x14ac:dyDescent="0.2">
      <c r="M7244" s="9"/>
    </row>
    <row r="7245" spans="13:13" hidden="1" x14ac:dyDescent="0.2">
      <c r="M7245" s="9"/>
    </row>
    <row r="7246" spans="13:13" hidden="1" x14ac:dyDescent="0.2">
      <c r="M7246" s="9"/>
    </row>
    <row r="7247" spans="13:13" hidden="1" x14ac:dyDescent="0.2">
      <c r="M7247" s="9"/>
    </row>
    <row r="7248" spans="13:13" hidden="1" x14ac:dyDescent="0.2">
      <c r="M7248" s="9"/>
    </row>
    <row r="7249" spans="13:13" hidden="1" x14ac:dyDescent="0.2">
      <c r="M7249" s="9"/>
    </row>
    <row r="7250" spans="13:13" hidden="1" x14ac:dyDescent="0.2">
      <c r="M7250" s="9"/>
    </row>
    <row r="7251" spans="13:13" hidden="1" x14ac:dyDescent="0.2">
      <c r="M7251" s="9"/>
    </row>
    <row r="7252" spans="13:13" hidden="1" x14ac:dyDescent="0.2">
      <c r="M7252" s="9"/>
    </row>
    <row r="7253" spans="13:13" hidden="1" x14ac:dyDescent="0.2">
      <c r="M7253" s="9"/>
    </row>
    <row r="7254" spans="13:13" hidden="1" x14ac:dyDescent="0.2">
      <c r="M7254" s="9"/>
    </row>
    <row r="7255" spans="13:13" hidden="1" x14ac:dyDescent="0.2">
      <c r="M7255" s="9"/>
    </row>
    <row r="7256" spans="13:13" hidden="1" x14ac:dyDescent="0.2">
      <c r="M7256" s="9"/>
    </row>
    <row r="7257" spans="13:13" hidden="1" x14ac:dyDescent="0.2">
      <c r="M7257" s="9"/>
    </row>
    <row r="7258" spans="13:13" hidden="1" x14ac:dyDescent="0.2">
      <c r="M7258" s="9"/>
    </row>
    <row r="7259" spans="13:13" hidden="1" x14ac:dyDescent="0.2">
      <c r="M7259" s="9"/>
    </row>
    <row r="7260" spans="13:13" hidden="1" x14ac:dyDescent="0.2">
      <c r="M7260" s="9"/>
    </row>
    <row r="7261" spans="13:13" hidden="1" x14ac:dyDescent="0.2">
      <c r="M7261" s="9"/>
    </row>
    <row r="7262" spans="13:13" hidden="1" x14ac:dyDescent="0.2">
      <c r="M7262" s="9"/>
    </row>
    <row r="7263" spans="13:13" hidden="1" x14ac:dyDescent="0.2">
      <c r="M7263" s="9"/>
    </row>
    <row r="7264" spans="13:13" hidden="1" x14ac:dyDescent="0.2">
      <c r="M7264" s="9"/>
    </row>
    <row r="7265" spans="13:13" hidden="1" x14ac:dyDescent="0.2">
      <c r="M7265" s="9"/>
    </row>
    <row r="7266" spans="13:13" hidden="1" x14ac:dyDescent="0.2">
      <c r="M7266" s="9"/>
    </row>
    <row r="7267" spans="13:13" hidden="1" x14ac:dyDescent="0.2">
      <c r="M7267" s="9"/>
    </row>
    <row r="7268" spans="13:13" hidden="1" x14ac:dyDescent="0.2">
      <c r="M7268" s="9"/>
    </row>
    <row r="7269" spans="13:13" hidden="1" x14ac:dyDescent="0.2">
      <c r="M7269" s="9"/>
    </row>
    <row r="7270" spans="13:13" hidden="1" x14ac:dyDescent="0.2">
      <c r="M7270" s="9"/>
    </row>
    <row r="7271" spans="13:13" hidden="1" x14ac:dyDescent="0.2">
      <c r="M7271" s="9"/>
    </row>
    <row r="7272" spans="13:13" hidden="1" x14ac:dyDescent="0.2">
      <c r="M7272" s="9"/>
    </row>
    <row r="7273" spans="13:13" hidden="1" x14ac:dyDescent="0.2">
      <c r="M7273" s="9"/>
    </row>
    <row r="7274" spans="13:13" hidden="1" x14ac:dyDescent="0.2">
      <c r="M7274" s="9"/>
    </row>
    <row r="7275" spans="13:13" hidden="1" x14ac:dyDescent="0.2">
      <c r="M7275" s="9"/>
    </row>
    <row r="7276" spans="13:13" hidden="1" x14ac:dyDescent="0.2">
      <c r="M7276" s="9"/>
    </row>
    <row r="7277" spans="13:13" hidden="1" x14ac:dyDescent="0.2">
      <c r="M7277" s="9"/>
    </row>
    <row r="7278" spans="13:13" hidden="1" x14ac:dyDescent="0.2">
      <c r="M7278" s="9"/>
    </row>
    <row r="7279" spans="13:13" hidden="1" x14ac:dyDescent="0.2">
      <c r="M7279" s="9"/>
    </row>
    <row r="7280" spans="13:13" hidden="1" x14ac:dyDescent="0.2">
      <c r="M7280" s="9"/>
    </row>
    <row r="7281" spans="13:13" hidden="1" x14ac:dyDescent="0.2">
      <c r="M7281" s="9"/>
    </row>
    <row r="7282" spans="13:13" hidden="1" x14ac:dyDescent="0.2">
      <c r="M7282" s="9"/>
    </row>
    <row r="7283" spans="13:13" hidden="1" x14ac:dyDescent="0.2">
      <c r="M7283" s="9"/>
    </row>
    <row r="7284" spans="13:13" hidden="1" x14ac:dyDescent="0.2">
      <c r="M7284" s="9"/>
    </row>
    <row r="7285" spans="13:13" hidden="1" x14ac:dyDescent="0.2">
      <c r="M7285" s="9"/>
    </row>
    <row r="7286" spans="13:13" hidden="1" x14ac:dyDescent="0.2">
      <c r="M7286" s="9"/>
    </row>
    <row r="7287" spans="13:13" hidden="1" x14ac:dyDescent="0.2">
      <c r="M7287" s="9"/>
    </row>
    <row r="7288" spans="13:13" hidden="1" x14ac:dyDescent="0.2">
      <c r="M7288" s="9"/>
    </row>
    <row r="7289" spans="13:13" hidden="1" x14ac:dyDescent="0.2">
      <c r="M7289" s="9"/>
    </row>
    <row r="7290" spans="13:13" hidden="1" x14ac:dyDescent="0.2">
      <c r="M7290" s="9"/>
    </row>
    <row r="7291" spans="13:13" hidden="1" x14ac:dyDescent="0.2">
      <c r="M7291" s="9"/>
    </row>
    <row r="7292" spans="13:13" hidden="1" x14ac:dyDescent="0.2">
      <c r="M7292" s="9"/>
    </row>
    <row r="7293" spans="13:13" hidden="1" x14ac:dyDescent="0.2">
      <c r="M7293" s="9"/>
    </row>
    <row r="7294" spans="13:13" hidden="1" x14ac:dyDescent="0.2">
      <c r="M7294" s="9"/>
    </row>
    <row r="7295" spans="13:13" hidden="1" x14ac:dyDescent="0.2">
      <c r="M7295" s="9"/>
    </row>
    <row r="7296" spans="13:13" hidden="1" x14ac:dyDescent="0.2">
      <c r="M7296" s="9"/>
    </row>
    <row r="7297" spans="13:13" hidden="1" x14ac:dyDescent="0.2">
      <c r="M7297" s="9"/>
    </row>
    <row r="7298" spans="13:13" hidden="1" x14ac:dyDescent="0.2">
      <c r="M7298" s="9"/>
    </row>
    <row r="7299" spans="13:13" hidden="1" x14ac:dyDescent="0.2">
      <c r="M7299" s="9"/>
    </row>
    <row r="7300" spans="13:13" hidden="1" x14ac:dyDescent="0.2">
      <c r="M7300" s="9"/>
    </row>
    <row r="7301" spans="13:13" hidden="1" x14ac:dyDescent="0.2">
      <c r="M7301" s="9"/>
    </row>
    <row r="7302" spans="13:13" hidden="1" x14ac:dyDescent="0.2">
      <c r="M7302" s="9"/>
    </row>
    <row r="7303" spans="13:13" hidden="1" x14ac:dyDescent="0.2">
      <c r="M7303" s="9"/>
    </row>
    <row r="7304" spans="13:13" hidden="1" x14ac:dyDescent="0.2">
      <c r="M7304" s="9"/>
    </row>
    <row r="7305" spans="13:13" hidden="1" x14ac:dyDescent="0.2">
      <c r="M7305" s="9"/>
    </row>
    <row r="7306" spans="13:13" hidden="1" x14ac:dyDescent="0.2">
      <c r="M7306" s="9"/>
    </row>
    <row r="7307" spans="13:13" hidden="1" x14ac:dyDescent="0.2">
      <c r="M7307" s="9"/>
    </row>
    <row r="7308" spans="13:13" hidden="1" x14ac:dyDescent="0.2">
      <c r="M7308" s="9"/>
    </row>
    <row r="7309" spans="13:13" hidden="1" x14ac:dyDescent="0.2">
      <c r="M7309" s="9"/>
    </row>
    <row r="7310" spans="13:13" hidden="1" x14ac:dyDescent="0.2">
      <c r="M7310" s="9"/>
    </row>
    <row r="7311" spans="13:13" hidden="1" x14ac:dyDescent="0.2">
      <c r="M7311" s="9"/>
    </row>
    <row r="7312" spans="13:13" hidden="1" x14ac:dyDescent="0.2">
      <c r="M7312" s="9"/>
    </row>
    <row r="7313" spans="13:13" hidden="1" x14ac:dyDescent="0.2">
      <c r="M7313" s="9"/>
    </row>
    <row r="7314" spans="13:13" hidden="1" x14ac:dyDescent="0.2">
      <c r="M7314" s="9"/>
    </row>
    <row r="7315" spans="13:13" hidden="1" x14ac:dyDescent="0.2">
      <c r="M7315" s="9"/>
    </row>
    <row r="7316" spans="13:13" hidden="1" x14ac:dyDescent="0.2">
      <c r="M7316" s="9"/>
    </row>
    <row r="7317" spans="13:13" hidden="1" x14ac:dyDescent="0.2">
      <c r="M7317" s="9"/>
    </row>
    <row r="7318" spans="13:13" hidden="1" x14ac:dyDescent="0.2">
      <c r="M7318" s="9"/>
    </row>
    <row r="7319" spans="13:13" hidden="1" x14ac:dyDescent="0.2">
      <c r="M7319" s="9"/>
    </row>
    <row r="7320" spans="13:13" hidden="1" x14ac:dyDescent="0.2">
      <c r="M7320" s="9"/>
    </row>
    <row r="7321" spans="13:13" hidden="1" x14ac:dyDescent="0.2">
      <c r="M7321" s="9"/>
    </row>
    <row r="7322" spans="13:13" hidden="1" x14ac:dyDescent="0.2">
      <c r="M7322" s="9"/>
    </row>
    <row r="7323" spans="13:13" hidden="1" x14ac:dyDescent="0.2">
      <c r="M7323" s="9"/>
    </row>
    <row r="7324" spans="13:13" hidden="1" x14ac:dyDescent="0.2">
      <c r="M7324" s="9"/>
    </row>
    <row r="7325" spans="13:13" hidden="1" x14ac:dyDescent="0.2">
      <c r="M7325" s="9"/>
    </row>
    <row r="7326" spans="13:13" hidden="1" x14ac:dyDescent="0.2">
      <c r="M7326" s="9"/>
    </row>
    <row r="7327" spans="13:13" hidden="1" x14ac:dyDescent="0.2">
      <c r="M7327" s="9"/>
    </row>
    <row r="7328" spans="13:13" hidden="1" x14ac:dyDescent="0.2">
      <c r="M7328" s="9"/>
    </row>
    <row r="7329" spans="13:13" hidden="1" x14ac:dyDescent="0.2">
      <c r="M7329" s="9"/>
    </row>
    <row r="7330" spans="13:13" hidden="1" x14ac:dyDescent="0.2">
      <c r="M7330" s="9"/>
    </row>
    <row r="7331" spans="13:13" hidden="1" x14ac:dyDescent="0.2">
      <c r="M7331" s="9"/>
    </row>
    <row r="7332" spans="13:13" hidden="1" x14ac:dyDescent="0.2">
      <c r="M7332" s="9"/>
    </row>
    <row r="7333" spans="13:13" hidden="1" x14ac:dyDescent="0.2">
      <c r="M7333" s="9"/>
    </row>
    <row r="7334" spans="13:13" hidden="1" x14ac:dyDescent="0.2">
      <c r="M7334" s="9"/>
    </row>
    <row r="7335" spans="13:13" hidden="1" x14ac:dyDescent="0.2">
      <c r="M7335" s="9"/>
    </row>
    <row r="7336" spans="13:13" hidden="1" x14ac:dyDescent="0.2">
      <c r="M7336" s="9"/>
    </row>
    <row r="7337" spans="13:13" hidden="1" x14ac:dyDescent="0.2">
      <c r="M7337" s="9"/>
    </row>
    <row r="7338" spans="13:13" hidden="1" x14ac:dyDescent="0.2">
      <c r="M7338" s="9"/>
    </row>
    <row r="7339" spans="13:13" hidden="1" x14ac:dyDescent="0.2">
      <c r="M7339" s="9"/>
    </row>
    <row r="7340" spans="13:13" hidden="1" x14ac:dyDescent="0.2">
      <c r="M7340" s="9"/>
    </row>
    <row r="7341" spans="13:13" hidden="1" x14ac:dyDescent="0.2">
      <c r="M7341" s="9"/>
    </row>
    <row r="7342" spans="13:13" hidden="1" x14ac:dyDescent="0.2">
      <c r="M7342" s="9"/>
    </row>
    <row r="7343" spans="13:13" hidden="1" x14ac:dyDescent="0.2">
      <c r="M7343" s="9"/>
    </row>
    <row r="7344" spans="13:13" hidden="1" x14ac:dyDescent="0.2">
      <c r="M7344" s="9"/>
    </row>
    <row r="7345" spans="13:13" hidden="1" x14ac:dyDescent="0.2">
      <c r="M7345" s="9"/>
    </row>
    <row r="7346" spans="13:13" hidden="1" x14ac:dyDescent="0.2">
      <c r="M7346" s="9"/>
    </row>
    <row r="7347" spans="13:13" hidden="1" x14ac:dyDescent="0.2">
      <c r="M7347" s="9"/>
    </row>
    <row r="7348" spans="13:13" hidden="1" x14ac:dyDescent="0.2">
      <c r="M7348" s="9"/>
    </row>
    <row r="7349" spans="13:13" hidden="1" x14ac:dyDescent="0.2">
      <c r="M7349" s="9"/>
    </row>
    <row r="7350" spans="13:13" hidden="1" x14ac:dyDescent="0.2">
      <c r="M7350" s="9"/>
    </row>
    <row r="7351" spans="13:13" hidden="1" x14ac:dyDescent="0.2">
      <c r="M7351" s="9"/>
    </row>
    <row r="7352" spans="13:13" hidden="1" x14ac:dyDescent="0.2">
      <c r="M7352" s="9"/>
    </row>
    <row r="7353" spans="13:13" hidden="1" x14ac:dyDescent="0.2">
      <c r="M7353" s="9"/>
    </row>
    <row r="7354" spans="13:13" hidden="1" x14ac:dyDescent="0.2">
      <c r="M7354" s="9"/>
    </row>
    <row r="7355" spans="13:13" hidden="1" x14ac:dyDescent="0.2">
      <c r="M7355" s="9"/>
    </row>
    <row r="7356" spans="13:13" hidden="1" x14ac:dyDescent="0.2">
      <c r="M7356" s="9"/>
    </row>
    <row r="7357" spans="13:13" hidden="1" x14ac:dyDescent="0.2">
      <c r="M7357" s="9"/>
    </row>
    <row r="7358" spans="13:13" hidden="1" x14ac:dyDescent="0.2">
      <c r="M7358" s="9"/>
    </row>
    <row r="7359" spans="13:13" hidden="1" x14ac:dyDescent="0.2">
      <c r="M7359" s="9"/>
    </row>
    <row r="7360" spans="13:13" hidden="1" x14ac:dyDescent="0.2">
      <c r="M7360" s="9"/>
    </row>
    <row r="7361" spans="13:13" hidden="1" x14ac:dyDescent="0.2">
      <c r="M7361" s="9"/>
    </row>
    <row r="7362" spans="13:13" hidden="1" x14ac:dyDescent="0.2">
      <c r="M7362" s="9"/>
    </row>
    <row r="7363" spans="13:13" hidden="1" x14ac:dyDescent="0.2">
      <c r="M7363" s="9"/>
    </row>
    <row r="7364" spans="13:13" hidden="1" x14ac:dyDescent="0.2">
      <c r="M7364" s="9"/>
    </row>
    <row r="7365" spans="13:13" hidden="1" x14ac:dyDescent="0.2">
      <c r="M7365" s="9"/>
    </row>
    <row r="7366" spans="13:13" hidden="1" x14ac:dyDescent="0.2">
      <c r="M7366" s="9"/>
    </row>
    <row r="7367" spans="13:13" hidden="1" x14ac:dyDescent="0.2">
      <c r="M7367" s="9"/>
    </row>
    <row r="7368" spans="13:13" hidden="1" x14ac:dyDescent="0.2">
      <c r="M7368" s="9"/>
    </row>
    <row r="7369" spans="13:13" hidden="1" x14ac:dyDescent="0.2">
      <c r="M7369" s="9"/>
    </row>
    <row r="7370" spans="13:13" hidden="1" x14ac:dyDescent="0.2">
      <c r="M7370" s="9"/>
    </row>
    <row r="7371" spans="13:13" hidden="1" x14ac:dyDescent="0.2">
      <c r="M7371" s="9"/>
    </row>
    <row r="7372" spans="13:13" hidden="1" x14ac:dyDescent="0.2">
      <c r="M7372" s="9"/>
    </row>
    <row r="7373" spans="13:13" hidden="1" x14ac:dyDescent="0.2">
      <c r="M7373" s="9"/>
    </row>
    <row r="7374" spans="13:13" hidden="1" x14ac:dyDescent="0.2">
      <c r="M7374" s="9"/>
    </row>
    <row r="7375" spans="13:13" hidden="1" x14ac:dyDescent="0.2">
      <c r="M7375" s="9"/>
    </row>
    <row r="7376" spans="13:13" hidden="1" x14ac:dyDescent="0.2">
      <c r="M7376" s="9"/>
    </row>
    <row r="7377" spans="13:13" hidden="1" x14ac:dyDescent="0.2">
      <c r="M7377" s="9"/>
    </row>
    <row r="7378" spans="13:13" hidden="1" x14ac:dyDescent="0.2">
      <c r="M7378" s="9"/>
    </row>
    <row r="7379" spans="13:13" hidden="1" x14ac:dyDescent="0.2">
      <c r="M7379" s="9"/>
    </row>
    <row r="7380" spans="13:13" hidden="1" x14ac:dyDescent="0.2">
      <c r="M7380" s="9"/>
    </row>
    <row r="7381" spans="13:13" hidden="1" x14ac:dyDescent="0.2">
      <c r="M7381" s="9"/>
    </row>
    <row r="7382" spans="13:13" hidden="1" x14ac:dyDescent="0.2">
      <c r="M7382" s="9"/>
    </row>
    <row r="7383" spans="13:13" hidden="1" x14ac:dyDescent="0.2">
      <c r="M7383" s="9"/>
    </row>
    <row r="7384" spans="13:13" hidden="1" x14ac:dyDescent="0.2">
      <c r="M7384" s="9"/>
    </row>
    <row r="7385" spans="13:13" hidden="1" x14ac:dyDescent="0.2">
      <c r="M7385" s="9"/>
    </row>
    <row r="7386" spans="13:13" hidden="1" x14ac:dyDescent="0.2">
      <c r="M7386" s="9"/>
    </row>
    <row r="7387" spans="13:13" hidden="1" x14ac:dyDescent="0.2">
      <c r="M7387" s="9"/>
    </row>
    <row r="7388" spans="13:13" hidden="1" x14ac:dyDescent="0.2">
      <c r="M7388" s="9"/>
    </row>
    <row r="7389" spans="13:13" hidden="1" x14ac:dyDescent="0.2">
      <c r="M7389" s="9"/>
    </row>
    <row r="7390" spans="13:13" hidden="1" x14ac:dyDescent="0.2">
      <c r="M7390" s="9"/>
    </row>
    <row r="7391" spans="13:13" hidden="1" x14ac:dyDescent="0.2">
      <c r="M7391" s="9"/>
    </row>
    <row r="7392" spans="13:13" hidden="1" x14ac:dyDescent="0.2">
      <c r="M7392" s="9"/>
    </row>
    <row r="7393" spans="13:13" hidden="1" x14ac:dyDescent="0.2">
      <c r="M7393" s="9"/>
    </row>
    <row r="7394" spans="13:13" hidden="1" x14ac:dyDescent="0.2">
      <c r="M7394" s="9"/>
    </row>
    <row r="7395" spans="13:13" hidden="1" x14ac:dyDescent="0.2">
      <c r="M7395" s="9"/>
    </row>
    <row r="7396" spans="13:13" hidden="1" x14ac:dyDescent="0.2">
      <c r="M7396" s="9"/>
    </row>
    <row r="7397" spans="13:13" hidden="1" x14ac:dyDescent="0.2">
      <c r="M7397" s="9"/>
    </row>
    <row r="7398" spans="13:13" hidden="1" x14ac:dyDescent="0.2">
      <c r="M7398" s="9"/>
    </row>
    <row r="7399" spans="13:13" hidden="1" x14ac:dyDescent="0.2">
      <c r="M7399" s="9"/>
    </row>
    <row r="7400" spans="13:13" hidden="1" x14ac:dyDescent="0.2">
      <c r="M7400" s="9"/>
    </row>
    <row r="7401" spans="13:13" hidden="1" x14ac:dyDescent="0.2">
      <c r="M7401" s="9"/>
    </row>
    <row r="7402" spans="13:13" hidden="1" x14ac:dyDescent="0.2">
      <c r="M7402" s="9"/>
    </row>
    <row r="7403" spans="13:13" hidden="1" x14ac:dyDescent="0.2">
      <c r="M7403" s="9"/>
    </row>
    <row r="7404" spans="13:13" hidden="1" x14ac:dyDescent="0.2">
      <c r="M7404" s="9"/>
    </row>
    <row r="7405" spans="13:13" hidden="1" x14ac:dyDescent="0.2">
      <c r="M7405" s="9"/>
    </row>
    <row r="7406" spans="13:13" hidden="1" x14ac:dyDescent="0.2">
      <c r="M7406" s="9"/>
    </row>
    <row r="7407" spans="13:13" hidden="1" x14ac:dyDescent="0.2">
      <c r="M7407" s="9"/>
    </row>
    <row r="7408" spans="13:13" hidden="1" x14ac:dyDescent="0.2">
      <c r="M7408" s="9"/>
    </row>
    <row r="7409" spans="13:13" hidden="1" x14ac:dyDescent="0.2">
      <c r="M7409" s="9"/>
    </row>
    <row r="7410" spans="13:13" hidden="1" x14ac:dyDescent="0.2">
      <c r="M7410" s="9"/>
    </row>
    <row r="7411" spans="13:13" hidden="1" x14ac:dyDescent="0.2">
      <c r="M7411" s="9"/>
    </row>
    <row r="7412" spans="13:13" hidden="1" x14ac:dyDescent="0.2">
      <c r="M7412" s="9"/>
    </row>
    <row r="7413" spans="13:13" hidden="1" x14ac:dyDescent="0.2">
      <c r="M7413" s="9"/>
    </row>
    <row r="7414" spans="13:13" hidden="1" x14ac:dyDescent="0.2">
      <c r="M7414" s="9"/>
    </row>
    <row r="7415" spans="13:13" hidden="1" x14ac:dyDescent="0.2">
      <c r="M7415" s="9"/>
    </row>
    <row r="7416" spans="13:13" hidden="1" x14ac:dyDescent="0.2">
      <c r="M7416" s="9"/>
    </row>
    <row r="7417" spans="13:13" hidden="1" x14ac:dyDescent="0.2">
      <c r="M7417" s="9"/>
    </row>
    <row r="7418" spans="13:13" hidden="1" x14ac:dyDescent="0.2">
      <c r="M7418" s="9"/>
    </row>
    <row r="7419" spans="13:13" hidden="1" x14ac:dyDescent="0.2">
      <c r="M7419" s="9"/>
    </row>
    <row r="7420" spans="13:13" hidden="1" x14ac:dyDescent="0.2">
      <c r="M7420" s="9"/>
    </row>
    <row r="7421" spans="13:13" hidden="1" x14ac:dyDescent="0.2">
      <c r="M7421" s="9"/>
    </row>
    <row r="7422" spans="13:13" hidden="1" x14ac:dyDescent="0.2">
      <c r="M7422" s="9"/>
    </row>
    <row r="7423" spans="13:13" hidden="1" x14ac:dyDescent="0.2">
      <c r="M7423" s="9"/>
    </row>
    <row r="7424" spans="13:13" hidden="1" x14ac:dyDescent="0.2">
      <c r="M7424" s="9"/>
    </row>
    <row r="7425" spans="13:13" hidden="1" x14ac:dyDescent="0.2">
      <c r="M7425" s="9"/>
    </row>
    <row r="7426" spans="13:13" hidden="1" x14ac:dyDescent="0.2">
      <c r="M7426" s="9"/>
    </row>
    <row r="7427" spans="13:13" hidden="1" x14ac:dyDescent="0.2">
      <c r="M7427" s="9"/>
    </row>
    <row r="7428" spans="13:13" hidden="1" x14ac:dyDescent="0.2">
      <c r="M7428" s="9"/>
    </row>
    <row r="7429" spans="13:13" hidden="1" x14ac:dyDescent="0.2">
      <c r="M7429" s="9"/>
    </row>
    <row r="7430" spans="13:13" hidden="1" x14ac:dyDescent="0.2">
      <c r="M7430" s="9"/>
    </row>
    <row r="7431" spans="13:13" hidden="1" x14ac:dyDescent="0.2">
      <c r="M7431" s="9"/>
    </row>
    <row r="7432" spans="13:13" hidden="1" x14ac:dyDescent="0.2">
      <c r="M7432" s="9"/>
    </row>
    <row r="7433" spans="13:13" hidden="1" x14ac:dyDescent="0.2">
      <c r="M7433" s="9"/>
    </row>
    <row r="7434" spans="13:13" hidden="1" x14ac:dyDescent="0.2">
      <c r="M7434" s="9"/>
    </row>
    <row r="7435" spans="13:13" hidden="1" x14ac:dyDescent="0.2">
      <c r="M7435" s="9"/>
    </row>
    <row r="7436" spans="13:13" hidden="1" x14ac:dyDescent="0.2">
      <c r="M7436" s="9"/>
    </row>
    <row r="7437" spans="13:13" hidden="1" x14ac:dyDescent="0.2">
      <c r="M7437" s="9"/>
    </row>
    <row r="7438" spans="13:13" hidden="1" x14ac:dyDescent="0.2">
      <c r="M7438" s="9"/>
    </row>
    <row r="7439" spans="13:13" hidden="1" x14ac:dyDescent="0.2">
      <c r="M7439" s="9"/>
    </row>
    <row r="7440" spans="13:13" hidden="1" x14ac:dyDescent="0.2">
      <c r="M7440" s="9"/>
    </row>
    <row r="7441" spans="13:13" hidden="1" x14ac:dyDescent="0.2">
      <c r="M7441" s="9"/>
    </row>
    <row r="7442" spans="13:13" hidden="1" x14ac:dyDescent="0.2">
      <c r="M7442" s="9"/>
    </row>
    <row r="7443" spans="13:13" hidden="1" x14ac:dyDescent="0.2">
      <c r="M7443" s="9"/>
    </row>
    <row r="7444" spans="13:13" hidden="1" x14ac:dyDescent="0.2">
      <c r="M7444" s="9"/>
    </row>
    <row r="7445" spans="13:13" hidden="1" x14ac:dyDescent="0.2">
      <c r="M7445" s="9"/>
    </row>
    <row r="7446" spans="13:13" hidden="1" x14ac:dyDescent="0.2">
      <c r="M7446" s="9"/>
    </row>
    <row r="7447" spans="13:13" hidden="1" x14ac:dyDescent="0.2">
      <c r="M7447" s="9"/>
    </row>
    <row r="7448" spans="13:13" hidden="1" x14ac:dyDescent="0.2">
      <c r="M7448" s="9"/>
    </row>
    <row r="7449" spans="13:13" hidden="1" x14ac:dyDescent="0.2">
      <c r="M7449" s="9"/>
    </row>
    <row r="7450" spans="13:13" hidden="1" x14ac:dyDescent="0.2">
      <c r="M7450" s="9"/>
    </row>
    <row r="7451" spans="13:13" hidden="1" x14ac:dyDescent="0.2">
      <c r="M7451" s="9"/>
    </row>
    <row r="7452" spans="13:13" hidden="1" x14ac:dyDescent="0.2">
      <c r="M7452" s="9"/>
    </row>
    <row r="7453" spans="13:13" hidden="1" x14ac:dyDescent="0.2">
      <c r="M7453" s="9"/>
    </row>
    <row r="7454" spans="13:13" hidden="1" x14ac:dyDescent="0.2">
      <c r="M7454" s="9"/>
    </row>
    <row r="7455" spans="13:13" hidden="1" x14ac:dyDescent="0.2">
      <c r="M7455" s="9"/>
    </row>
    <row r="7456" spans="13:13" hidden="1" x14ac:dyDescent="0.2">
      <c r="M7456" s="9"/>
    </row>
    <row r="7457" spans="13:13" hidden="1" x14ac:dyDescent="0.2">
      <c r="M7457" s="9"/>
    </row>
    <row r="7458" spans="13:13" hidden="1" x14ac:dyDescent="0.2">
      <c r="M7458" s="9"/>
    </row>
    <row r="7459" spans="13:13" hidden="1" x14ac:dyDescent="0.2">
      <c r="M7459" s="9"/>
    </row>
    <row r="7460" spans="13:13" hidden="1" x14ac:dyDescent="0.2">
      <c r="M7460" s="9"/>
    </row>
    <row r="7461" spans="13:13" hidden="1" x14ac:dyDescent="0.2">
      <c r="M7461" s="9"/>
    </row>
    <row r="7462" spans="13:13" hidden="1" x14ac:dyDescent="0.2">
      <c r="M7462" s="9"/>
    </row>
    <row r="7463" spans="13:13" hidden="1" x14ac:dyDescent="0.2">
      <c r="M7463" s="9"/>
    </row>
    <row r="7464" spans="13:13" hidden="1" x14ac:dyDescent="0.2">
      <c r="M7464" s="9"/>
    </row>
    <row r="7465" spans="13:13" hidden="1" x14ac:dyDescent="0.2">
      <c r="M7465" s="9"/>
    </row>
    <row r="7466" spans="13:13" hidden="1" x14ac:dyDescent="0.2">
      <c r="M7466" s="9"/>
    </row>
    <row r="7467" spans="13:13" hidden="1" x14ac:dyDescent="0.2">
      <c r="M7467" s="9"/>
    </row>
    <row r="7468" spans="13:13" hidden="1" x14ac:dyDescent="0.2">
      <c r="M7468" s="9"/>
    </row>
    <row r="7469" spans="13:13" hidden="1" x14ac:dyDescent="0.2">
      <c r="M7469" s="9"/>
    </row>
    <row r="7470" spans="13:13" hidden="1" x14ac:dyDescent="0.2">
      <c r="M7470" s="9"/>
    </row>
    <row r="7471" spans="13:13" hidden="1" x14ac:dyDescent="0.2">
      <c r="M7471" s="9"/>
    </row>
    <row r="7472" spans="13:13" hidden="1" x14ac:dyDescent="0.2">
      <c r="M7472" s="9"/>
    </row>
    <row r="7473" spans="13:13" hidden="1" x14ac:dyDescent="0.2">
      <c r="M7473" s="9"/>
    </row>
    <row r="7474" spans="13:13" hidden="1" x14ac:dyDescent="0.2">
      <c r="M7474" s="9"/>
    </row>
    <row r="7475" spans="13:13" hidden="1" x14ac:dyDescent="0.2">
      <c r="M7475" s="9"/>
    </row>
    <row r="7476" spans="13:13" hidden="1" x14ac:dyDescent="0.2">
      <c r="M7476" s="9"/>
    </row>
    <row r="7477" spans="13:13" hidden="1" x14ac:dyDescent="0.2">
      <c r="M7477" s="9"/>
    </row>
    <row r="7478" spans="13:13" hidden="1" x14ac:dyDescent="0.2">
      <c r="M7478" s="9"/>
    </row>
    <row r="7479" spans="13:13" hidden="1" x14ac:dyDescent="0.2">
      <c r="M7479" s="9"/>
    </row>
    <row r="7480" spans="13:13" hidden="1" x14ac:dyDescent="0.2">
      <c r="M7480" s="9"/>
    </row>
    <row r="7481" spans="13:13" hidden="1" x14ac:dyDescent="0.2">
      <c r="M7481" s="9"/>
    </row>
    <row r="7482" spans="13:13" hidden="1" x14ac:dyDescent="0.2">
      <c r="M7482" s="9"/>
    </row>
    <row r="7483" spans="13:13" hidden="1" x14ac:dyDescent="0.2">
      <c r="M7483" s="9"/>
    </row>
    <row r="7484" spans="13:13" hidden="1" x14ac:dyDescent="0.2">
      <c r="M7484" s="9"/>
    </row>
    <row r="7485" spans="13:13" hidden="1" x14ac:dyDescent="0.2">
      <c r="M7485" s="9"/>
    </row>
    <row r="7486" spans="13:13" hidden="1" x14ac:dyDescent="0.2">
      <c r="M7486" s="9"/>
    </row>
    <row r="7487" spans="13:13" hidden="1" x14ac:dyDescent="0.2">
      <c r="M7487" s="9"/>
    </row>
    <row r="7488" spans="13:13" hidden="1" x14ac:dyDescent="0.2">
      <c r="M7488" s="9"/>
    </row>
    <row r="7489" spans="13:13" hidden="1" x14ac:dyDescent="0.2">
      <c r="M7489" s="9"/>
    </row>
    <row r="7490" spans="13:13" hidden="1" x14ac:dyDescent="0.2">
      <c r="M7490" s="9"/>
    </row>
    <row r="7491" spans="13:13" hidden="1" x14ac:dyDescent="0.2">
      <c r="M7491" s="9"/>
    </row>
    <row r="7492" spans="13:13" hidden="1" x14ac:dyDescent="0.2">
      <c r="M7492" s="9"/>
    </row>
    <row r="7493" spans="13:13" hidden="1" x14ac:dyDescent="0.2">
      <c r="M7493" s="9"/>
    </row>
    <row r="7494" spans="13:13" hidden="1" x14ac:dyDescent="0.2">
      <c r="M7494" s="9"/>
    </row>
    <row r="7495" spans="13:13" hidden="1" x14ac:dyDescent="0.2">
      <c r="M7495" s="9"/>
    </row>
    <row r="7496" spans="13:13" hidden="1" x14ac:dyDescent="0.2">
      <c r="M7496" s="9"/>
    </row>
    <row r="7497" spans="13:13" hidden="1" x14ac:dyDescent="0.2">
      <c r="M7497" s="9"/>
    </row>
    <row r="7498" spans="13:13" hidden="1" x14ac:dyDescent="0.2">
      <c r="M7498" s="9"/>
    </row>
    <row r="7499" spans="13:13" hidden="1" x14ac:dyDescent="0.2">
      <c r="M7499" s="9"/>
    </row>
    <row r="7500" spans="13:13" hidden="1" x14ac:dyDescent="0.2">
      <c r="M7500" s="9"/>
    </row>
    <row r="7501" spans="13:13" hidden="1" x14ac:dyDescent="0.2">
      <c r="M7501" s="9"/>
    </row>
    <row r="7502" spans="13:13" hidden="1" x14ac:dyDescent="0.2">
      <c r="M7502" s="9"/>
    </row>
    <row r="7503" spans="13:13" hidden="1" x14ac:dyDescent="0.2">
      <c r="M7503" s="9"/>
    </row>
    <row r="7504" spans="13:13" hidden="1" x14ac:dyDescent="0.2">
      <c r="M7504" s="9"/>
    </row>
    <row r="7505" spans="13:13" hidden="1" x14ac:dyDescent="0.2">
      <c r="M7505" s="9"/>
    </row>
    <row r="7506" spans="13:13" hidden="1" x14ac:dyDescent="0.2">
      <c r="M7506" s="9"/>
    </row>
    <row r="7507" spans="13:13" hidden="1" x14ac:dyDescent="0.2">
      <c r="M7507" s="9"/>
    </row>
    <row r="7508" spans="13:13" hidden="1" x14ac:dyDescent="0.2">
      <c r="M7508" s="9"/>
    </row>
    <row r="7509" spans="13:13" hidden="1" x14ac:dyDescent="0.2">
      <c r="M7509" s="9"/>
    </row>
    <row r="7510" spans="13:13" hidden="1" x14ac:dyDescent="0.2">
      <c r="M7510" s="9"/>
    </row>
    <row r="7511" spans="13:13" hidden="1" x14ac:dyDescent="0.2">
      <c r="M7511" s="9"/>
    </row>
    <row r="7512" spans="13:13" hidden="1" x14ac:dyDescent="0.2">
      <c r="M7512" s="9"/>
    </row>
    <row r="7513" spans="13:13" hidden="1" x14ac:dyDescent="0.2">
      <c r="M7513" s="9"/>
    </row>
    <row r="7514" spans="13:13" hidden="1" x14ac:dyDescent="0.2">
      <c r="M7514" s="9"/>
    </row>
    <row r="7515" spans="13:13" hidden="1" x14ac:dyDescent="0.2">
      <c r="M7515" s="9"/>
    </row>
    <row r="7516" spans="13:13" hidden="1" x14ac:dyDescent="0.2">
      <c r="M7516" s="9"/>
    </row>
    <row r="7517" spans="13:13" hidden="1" x14ac:dyDescent="0.2">
      <c r="M7517" s="9"/>
    </row>
    <row r="7518" spans="13:13" hidden="1" x14ac:dyDescent="0.2">
      <c r="M7518" s="9"/>
    </row>
    <row r="7519" spans="13:13" hidden="1" x14ac:dyDescent="0.2">
      <c r="M7519" s="9"/>
    </row>
    <row r="7520" spans="13:13" hidden="1" x14ac:dyDescent="0.2">
      <c r="M7520" s="9"/>
    </row>
    <row r="7521" spans="13:13" hidden="1" x14ac:dyDescent="0.2">
      <c r="M7521" s="9"/>
    </row>
    <row r="7522" spans="13:13" hidden="1" x14ac:dyDescent="0.2">
      <c r="M7522" s="9"/>
    </row>
    <row r="7523" spans="13:13" hidden="1" x14ac:dyDescent="0.2">
      <c r="M7523" s="9"/>
    </row>
    <row r="7524" spans="13:13" hidden="1" x14ac:dyDescent="0.2">
      <c r="M7524" s="9"/>
    </row>
    <row r="7525" spans="13:13" hidden="1" x14ac:dyDescent="0.2">
      <c r="M7525" s="9"/>
    </row>
    <row r="7526" spans="13:13" hidden="1" x14ac:dyDescent="0.2">
      <c r="M7526" s="9"/>
    </row>
    <row r="7527" spans="13:13" hidden="1" x14ac:dyDescent="0.2">
      <c r="M7527" s="9"/>
    </row>
    <row r="7528" spans="13:13" hidden="1" x14ac:dyDescent="0.2">
      <c r="M7528" s="9"/>
    </row>
    <row r="7529" spans="13:13" hidden="1" x14ac:dyDescent="0.2">
      <c r="M7529" s="9"/>
    </row>
    <row r="7530" spans="13:13" hidden="1" x14ac:dyDescent="0.2">
      <c r="M7530" s="9"/>
    </row>
    <row r="7531" spans="13:13" hidden="1" x14ac:dyDescent="0.2">
      <c r="M7531" s="9"/>
    </row>
    <row r="7532" spans="13:13" hidden="1" x14ac:dyDescent="0.2">
      <c r="M7532" s="9"/>
    </row>
    <row r="7533" spans="13:13" hidden="1" x14ac:dyDescent="0.2">
      <c r="M7533" s="9"/>
    </row>
    <row r="7534" spans="13:13" hidden="1" x14ac:dyDescent="0.2">
      <c r="M7534" s="9"/>
    </row>
    <row r="7535" spans="13:13" hidden="1" x14ac:dyDescent="0.2">
      <c r="M7535" s="9"/>
    </row>
    <row r="7536" spans="13:13" hidden="1" x14ac:dyDescent="0.2">
      <c r="M7536" s="9"/>
    </row>
    <row r="7537" spans="13:13" hidden="1" x14ac:dyDescent="0.2">
      <c r="M7537" s="9"/>
    </row>
    <row r="7538" spans="13:13" hidden="1" x14ac:dyDescent="0.2">
      <c r="M7538" s="9"/>
    </row>
    <row r="7539" spans="13:13" hidden="1" x14ac:dyDescent="0.2">
      <c r="M7539" s="9"/>
    </row>
    <row r="7540" spans="13:13" hidden="1" x14ac:dyDescent="0.2">
      <c r="M7540" s="9"/>
    </row>
    <row r="7541" spans="13:13" hidden="1" x14ac:dyDescent="0.2">
      <c r="M7541" s="9"/>
    </row>
    <row r="7542" spans="13:13" hidden="1" x14ac:dyDescent="0.2">
      <c r="M7542" s="9"/>
    </row>
    <row r="7543" spans="13:13" hidden="1" x14ac:dyDescent="0.2">
      <c r="M7543" s="9"/>
    </row>
    <row r="7544" spans="13:13" hidden="1" x14ac:dyDescent="0.2">
      <c r="M7544" s="9"/>
    </row>
    <row r="7545" spans="13:13" hidden="1" x14ac:dyDescent="0.2">
      <c r="M7545" s="9"/>
    </row>
    <row r="7546" spans="13:13" hidden="1" x14ac:dyDescent="0.2">
      <c r="M7546" s="9"/>
    </row>
    <row r="7547" spans="13:13" hidden="1" x14ac:dyDescent="0.2">
      <c r="M7547" s="9"/>
    </row>
    <row r="7548" spans="13:13" hidden="1" x14ac:dyDescent="0.2">
      <c r="M7548" s="9"/>
    </row>
    <row r="7549" spans="13:13" hidden="1" x14ac:dyDescent="0.2">
      <c r="M7549" s="9"/>
    </row>
    <row r="7550" spans="13:13" hidden="1" x14ac:dyDescent="0.2">
      <c r="M7550" s="9"/>
    </row>
    <row r="7551" spans="13:13" hidden="1" x14ac:dyDescent="0.2">
      <c r="M7551" s="9"/>
    </row>
    <row r="7552" spans="13:13" hidden="1" x14ac:dyDescent="0.2">
      <c r="M7552" s="9"/>
    </row>
    <row r="7553" spans="13:13" hidden="1" x14ac:dyDescent="0.2">
      <c r="M7553" s="9"/>
    </row>
    <row r="7554" spans="13:13" hidden="1" x14ac:dyDescent="0.2">
      <c r="M7554" s="9"/>
    </row>
    <row r="7555" spans="13:13" hidden="1" x14ac:dyDescent="0.2">
      <c r="M7555" s="9"/>
    </row>
    <row r="7556" spans="13:13" hidden="1" x14ac:dyDescent="0.2">
      <c r="M7556" s="9"/>
    </row>
    <row r="7557" spans="13:13" hidden="1" x14ac:dyDescent="0.2">
      <c r="M7557" s="9"/>
    </row>
    <row r="7558" spans="13:13" hidden="1" x14ac:dyDescent="0.2">
      <c r="M7558" s="9"/>
    </row>
    <row r="7559" spans="13:13" hidden="1" x14ac:dyDescent="0.2">
      <c r="M7559" s="9"/>
    </row>
    <row r="7560" spans="13:13" hidden="1" x14ac:dyDescent="0.2">
      <c r="M7560" s="9"/>
    </row>
    <row r="7561" spans="13:13" hidden="1" x14ac:dyDescent="0.2">
      <c r="M7561" s="9"/>
    </row>
    <row r="7562" spans="13:13" hidden="1" x14ac:dyDescent="0.2">
      <c r="M7562" s="9"/>
    </row>
    <row r="7563" spans="13:13" hidden="1" x14ac:dyDescent="0.2">
      <c r="M7563" s="9"/>
    </row>
    <row r="7564" spans="13:13" hidden="1" x14ac:dyDescent="0.2">
      <c r="M7564" s="9"/>
    </row>
    <row r="7565" spans="13:13" hidden="1" x14ac:dyDescent="0.2">
      <c r="M7565" s="9"/>
    </row>
    <row r="7566" spans="13:13" hidden="1" x14ac:dyDescent="0.2">
      <c r="M7566" s="9"/>
    </row>
    <row r="7567" spans="13:13" hidden="1" x14ac:dyDescent="0.2">
      <c r="M7567" s="9"/>
    </row>
    <row r="7568" spans="13:13" hidden="1" x14ac:dyDescent="0.2">
      <c r="M7568" s="9"/>
    </row>
    <row r="7569" spans="13:13" hidden="1" x14ac:dyDescent="0.2">
      <c r="M7569" s="9"/>
    </row>
    <row r="7570" spans="13:13" hidden="1" x14ac:dyDescent="0.2">
      <c r="M7570" s="9"/>
    </row>
    <row r="7571" spans="13:13" hidden="1" x14ac:dyDescent="0.2">
      <c r="M7571" s="9"/>
    </row>
    <row r="7572" spans="13:13" hidden="1" x14ac:dyDescent="0.2">
      <c r="M7572" s="9"/>
    </row>
    <row r="7573" spans="13:13" hidden="1" x14ac:dyDescent="0.2">
      <c r="M7573" s="9"/>
    </row>
    <row r="7574" spans="13:13" hidden="1" x14ac:dyDescent="0.2">
      <c r="M7574" s="9"/>
    </row>
    <row r="7575" spans="13:13" hidden="1" x14ac:dyDescent="0.2">
      <c r="M7575" s="9"/>
    </row>
    <row r="7576" spans="13:13" hidden="1" x14ac:dyDescent="0.2">
      <c r="M7576" s="9"/>
    </row>
    <row r="7577" spans="13:13" hidden="1" x14ac:dyDescent="0.2">
      <c r="M7577" s="9"/>
    </row>
    <row r="7578" spans="13:13" hidden="1" x14ac:dyDescent="0.2">
      <c r="M7578" s="9"/>
    </row>
    <row r="7579" spans="13:13" hidden="1" x14ac:dyDescent="0.2">
      <c r="M7579" s="9"/>
    </row>
    <row r="7580" spans="13:13" hidden="1" x14ac:dyDescent="0.2">
      <c r="M7580" s="9"/>
    </row>
    <row r="7581" spans="13:13" hidden="1" x14ac:dyDescent="0.2">
      <c r="M7581" s="9"/>
    </row>
    <row r="7582" spans="13:13" hidden="1" x14ac:dyDescent="0.2">
      <c r="M7582" s="9"/>
    </row>
    <row r="7583" spans="13:13" hidden="1" x14ac:dyDescent="0.2">
      <c r="M7583" s="9"/>
    </row>
    <row r="7584" spans="13:13" hidden="1" x14ac:dyDescent="0.2">
      <c r="M7584" s="9"/>
    </row>
    <row r="7585" spans="13:13" hidden="1" x14ac:dyDescent="0.2">
      <c r="M7585" s="9"/>
    </row>
    <row r="7586" spans="13:13" hidden="1" x14ac:dyDescent="0.2">
      <c r="M7586" s="9"/>
    </row>
    <row r="7587" spans="13:13" hidden="1" x14ac:dyDescent="0.2">
      <c r="M7587" s="9"/>
    </row>
    <row r="7588" spans="13:13" hidden="1" x14ac:dyDescent="0.2">
      <c r="M7588" s="9"/>
    </row>
    <row r="7589" spans="13:13" hidden="1" x14ac:dyDescent="0.2">
      <c r="M7589" s="9"/>
    </row>
    <row r="7590" spans="13:13" hidden="1" x14ac:dyDescent="0.2">
      <c r="M7590" s="9"/>
    </row>
    <row r="7591" spans="13:13" hidden="1" x14ac:dyDescent="0.2">
      <c r="M7591" s="9"/>
    </row>
    <row r="7592" spans="13:13" hidden="1" x14ac:dyDescent="0.2">
      <c r="M7592" s="9"/>
    </row>
    <row r="7593" spans="13:13" hidden="1" x14ac:dyDescent="0.2">
      <c r="M7593" s="9"/>
    </row>
    <row r="7594" spans="13:13" hidden="1" x14ac:dyDescent="0.2">
      <c r="M7594" s="9"/>
    </row>
    <row r="7595" spans="13:13" hidden="1" x14ac:dyDescent="0.2">
      <c r="M7595" s="9"/>
    </row>
    <row r="7596" spans="13:13" hidden="1" x14ac:dyDescent="0.2">
      <c r="M7596" s="9"/>
    </row>
    <row r="7597" spans="13:13" hidden="1" x14ac:dyDescent="0.2">
      <c r="M7597" s="9"/>
    </row>
    <row r="7598" spans="13:13" hidden="1" x14ac:dyDescent="0.2">
      <c r="M7598" s="9"/>
    </row>
    <row r="7599" spans="13:13" hidden="1" x14ac:dyDescent="0.2">
      <c r="M7599" s="9"/>
    </row>
    <row r="7600" spans="13:13" hidden="1" x14ac:dyDescent="0.2">
      <c r="M7600" s="9"/>
    </row>
    <row r="7601" spans="13:13" hidden="1" x14ac:dyDescent="0.2">
      <c r="M7601" s="9"/>
    </row>
    <row r="7602" spans="13:13" hidden="1" x14ac:dyDescent="0.2">
      <c r="M7602" s="9"/>
    </row>
    <row r="7603" spans="13:13" hidden="1" x14ac:dyDescent="0.2">
      <c r="M7603" s="9"/>
    </row>
    <row r="7604" spans="13:13" hidden="1" x14ac:dyDescent="0.2">
      <c r="M7604" s="9"/>
    </row>
    <row r="7605" spans="13:13" hidden="1" x14ac:dyDescent="0.2">
      <c r="M7605" s="9"/>
    </row>
    <row r="7606" spans="13:13" hidden="1" x14ac:dyDescent="0.2">
      <c r="M7606" s="9"/>
    </row>
    <row r="7607" spans="13:13" hidden="1" x14ac:dyDescent="0.2">
      <c r="M7607" s="9"/>
    </row>
    <row r="7608" spans="13:13" hidden="1" x14ac:dyDescent="0.2">
      <c r="M7608" s="9"/>
    </row>
    <row r="7609" spans="13:13" hidden="1" x14ac:dyDescent="0.2">
      <c r="M7609" s="9"/>
    </row>
    <row r="7610" spans="13:13" hidden="1" x14ac:dyDescent="0.2">
      <c r="M7610" s="9"/>
    </row>
    <row r="7611" spans="13:13" hidden="1" x14ac:dyDescent="0.2">
      <c r="M7611" s="9"/>
    </row>
    <row r="7612" spans="13:13" hidden="1" x14ac:dyDescent="0.2">
      <c r="M7612" s="9"/>
    </row>
    <row r="7613" spans="13:13" hidden="1" x14ac:dyDescent="0.2">
      <c r="M7613" s="9"/>
    </row>
    <row r="7614" spans="13:13" hidden="1" x14ac:dyDescent="0.2">
      <c r="M7614" s="9"/>
    </row>
    <row r="7615" spans="13:13" hidden="1" x14ac:dyDescent="0.2">
      <c r="M7615" s="9"/>
    </row>
    <row r="7616" spans="13:13" hidden="1" x14ac:dyDescent="0.2">
      <c r="M7616" s="9"/>
    </row>
    <row r="7617" spans="13:13" hidden="1" x14ac:dyDescent="0.2">
      <c r="M7617" s="9"/>
    </row>
    <row r="7618" spans="13:13" hidden="1" x14ac:dyDescent="0.2">
      <c r="M7618" s="9"/>
    </row>
    <row r="7619" spans="13:13" hidden="1" x14ac:dyDescent="0.2">
      <c r="M7619" s="9"/>
    </row>
    <row r="7620" spans="13:13" hidden="1" x14ac:dyDescent="0.2">
      <c r="M7620" s="9"/>
    </row>
    <row r="7621" spans="13:13" hidden="1" x14ac:dyDescent="0.2">
      <c r="M7621" s="9"/>
    </row>
    <row r="7622" spans="13:13" hidden="1" x14ac:dyDescent="0.2">
      <c r="M7622" s="9"/>
    </row>
    <row r="7623" spans="13:13" hidden="1" x14ac:dyDescent="0.2">
      <c r="M7623" s="9"/>
    </row>
    <row r="7624" spans="13:13" hidden="1" x14ac:dyDescent="0.2">
      <c r="M7624" s="9"/>
    </row>
    <row r="7625" spans="13:13" hidden="1" x14ac:dyDescent="0.2">
      <c r="M7625" s="9"/>
    </row>
    <row r="7626" spans="13:13" hidden="1" x14ac:dyDescent="0.2">
      <c r="M7626" s="9"/>
    </row>
    <row r="7627" spans="13:13" hidden="1" x14ac:dyDescent="0.2">
      <c r="M7627" s="9"/>
    </row>
    <row r="7628" spans="13:13" hidden="1" x14ac:dyDescent="0.2">
      <c r="M7628" s="9"/>
    </row>
    <row r="7629" spans="13:13" hidden="1" x14ac:dyDescent="0.2">
      <c r="M7629" s="9"/>
    </row>
    <row r="7630" spans="13:13" hidden="1" x14ac:dyDescent="0.2">
      <c r="M7630" s="9"/>
    </row>
    <row r="7631" spans="13:13" hidden="1" x14ac:dyDescent="0.2">
      <c r="M7631" s="9"/>
    </row>
    <row r="7632" spans="13:13" hidden="1" x14ac:dyDescent="0.2">
      <c r="M7632" s="9"/>
    </row>
    <row r="7633" spans="13:13" hidden="1" x14ac:dyDescent="0.2">
      <c r="M7633" s="9"/>
    </row>
    <row r="7634" spans="13:13" hidden="1" x14ac:dyDescent="0.2">
      <c r="M7634" s="9"/>
    </row>
    <row r="7635" spans="13:13" hidden="1" x14ac:dyDescent="0.2">
      <c r="M7635" s="9"/>
    </row>
    <row r="7636" spans="13:13" hidden="1" x14ac:dyDescent="0.2">
      <c r="M7636" s="9"/>
    </row>
    <row r="7637" spans="13:13" hidden="1" x14ac:dyDescent="0.2">
      <c r="M7637" s="9"/>
    </row>
    <row r="7638" spans="13:13" hidden="1" x14ac:dyDescent="0.2">
      <c r="M7638" s="9"/>
    </row>
    <row r="7639" spans="13:13" hidden="1" x14ac:dyDescent="0.2">
      <c r="M7639" s="9"/>
    </row>
    <row r="7640" spans="13:13" hidden="1" x14ac:dyDescent="0.2">
      <c r="M7640" s="9"/>
    </row>
    <row r="7641" spans="13:13" hidden="1" x14ac:dyDescent="0.2">
      <c r="M7641" s="9"/>
    </row>
    <row r="7642" spans="13:13" hidden="1" x14ac:dyDescent="0.2">
      <c r="M7642" s="9"/>
    </row>
    <row r="7643" spans="13:13" hidden="1" x14ac:dyDescent="0.2">
      <c r="M7643" s="9"/>
    </row>
    <row r="7644" spans="13:13" hidden="1" x14ac:dyDescent="0.2">
      <c r="M7644" s="9"/>
    </row>
    <row r="7645" spans="13:13" hidden="1" x14ac:dyDescent="0.2">
      <c r="M7645" s="9"/>
    </row>
    <row r="7646" spans="13:13" hidden="1" x14ac:dyDescent="0.2">
      <c r="M7646" s="9"/>
    </row>
    <row r="7647" spans="13:13" hidden="1" x14ac:dyDescent="0.2">
      <c r="M7647" s="9"/>
    </row>
    <row r="7648" spans="13:13" hidden="1" x14ac:dyDescent="0.2">
      <c r="M7648" s="9"/>
    </row>
    <row r="7649" spans="13:13" hidden="1" x14ac:dyDescent="0.2">
      <c r="M7649" s="9"/>
    </row>
    <row r="7650" spans="13:13" hidden="1" x14ac:dyDescent="0.2">
      <c r="M7650" s="9"/>
    </row>
    <row r="7651" spans="13:13" hidden="1" x14ac:dyDescent="0.2">
      <c r="M7651" s="9"/>
    </row>
    <row r="7652" spans="13:13" hidden="1" x14ac:dyDescent="0.2">
      <c r="M7652" s="9"/>
    </row>
    <row r="7653" spans="13:13" hidden="1" x14ac:dyDescent="0.2">
      <c r="M7653" s="9"/>
    </row>
    <row r="7654" spans="13:13" hidden="1" x14ac:dyDescent="0.2">
      <c r="M7654" s="9"/>
    </row>
    <row r="7655" spans="13:13" hidden="1" x14ac:dyDescent="0.2">
      <c r="M7655" s="9"/>
    </row>
    <row r="7656" spans="13:13" hidden="1" x14ac:dyDescent="0.2">
      <c r="M7656" s="9"/>
    </row>
    <row r="7657" spans="13:13" hidden="1" x14ac:dyDescent="0.2">
      <c r="M7657" s="9"/>
    </row>
    <row r="7658" spans="13:13" hidden="1" x14ac:dyDescent="0.2">
      <c r="M7658" s="9"/>
    </row>
    <row r="7659" spans="13:13" hidden="1" x14ac:dyDescent="0.2">
      <c r="M7659" s="9"/>
    </row>
    <row r="7660" spans="13:13" hidden="1" x14ac:dyDescent="0.2">
      <c r="M7660" s="9"/>
    </row>
    <row r="7661" spans="13:13" hidden="1" x14ac:dyDescent="0.2">
      <c r="M7661" s="9"/>
    </row>
    <row r="7662" spans="13:13" hidden="1" x14ac:dyDescent="0.2">
      <c r="M7662" s="9"/>
    </row>
    <row r="7663" spans="13:13" hidden="1" x14ac:dyDescent="0.2">
      <c r="M7663" s="9"/>
    </row>
    <row r="7664" spans="13:13" hidden="1" x14ac:dyDescent="0.2">
      <c r="M7664" s="9"/>
    </row>
    <row r="7665" spans="13:13" hidden="1" x14ac:dyDescent="0.2">
      <c r="M7665" s="9"/>
    </row>
    <row r="7666" spans="13:13" hidden="1" x14ac:dyDescent="0.2">
      <c r="M7666" s="9"/>
    </row>
    <row r="7667" spans="13:13" hidden="1" x14ac:dyDescent="0.2">
      <c r="M7667" s="9"/>
    </row>
    <row r="7668" spans="13:13" hidden="1" x14ac:dyDescent="0.2">
      <c r="M7668" s="9"/>
    </row>
    <row r="7669" spans="13:13" hidden="1" x14ac:dyDescent="0.2">
      <c r="M7669" s="9"/>
    </row>
    <row r="7670" spans="13:13" hidden="1" x14ac:dyDescent="0.2">
      <c r="M7670" s="9"/>
    </row>
    <row r="7671" spans="13:13" hidden="1" x14ac:dyDescent="0.2">
      <c r="M7671" s="9"/>
    </row>
    <row r="7672" spans="13:13" hidden="1" x14ac:dyDescent="0.2">
      <c r="M7672" s="9"/>
    </row>
    <row r="7673" spans="13:13" hidden="1" x14ac:dyDescent="0.2">
      <c r="M7673" s="9"/>
    </row>
    <row r="7674" spans="13:13" hidden="1" x14ac:dyDescent="0.2">
      <c r="M7674" s="9"/>
    </row>
    <row r="7675" spans="13:13" hidden="1" x14ac:dyDescent="0.2">
      <c r="M7675" s="9"/>
    </row>
    <row r="7676" spans="13:13" hidden="1" x14ac:dyDescent="0.2">
      <c r="M7676" s="9"/>
    </row>
    <row r="7677" spans="13:13" hidden="1" x14ac:dyDescent="0.2">
      <c r="M7677" s="9"/>
    </row>
    <row r="7678" spans="13:13" hidden="1" x14ac:dyDescent="0.2">
      <c r="M7678" s="9"/>
    </row>
    <row r="7679" spans="13:13" hidden="1" x14ac:dyDescent="0.2">
      <c r="M7679" s="9"/>
    </row>
    <row r="7680" spans="13:13" hidden="1" x14ac:dyDescent="0.2">
      <c r="M7680" s="9"/>
    </row>
    <row r="7681" spans="13:13" hidden="1" x14ac:dyDescent="0.2">
      <c r="M7681" s="9"/>
    </row>
    <row r="7682" spans="13:13" hidden="1" x14ac:dyDescent="0.2">
      <c r="M7682" s="9"/>
    </row>
    <row r="7683" spans="13:13" hidden="1" x14ac:dyDescent="0.2">
      <c r="M7683" s="9"/>
    </row>
    <row r="7684" spans="13:13" hidden="1" x14ac:dyDescent="0.2">
      <c r="M7684" s="9"/>
    </row>
    <row r="7685" spans="13:13" hidden="1" x14ac:dyDescent="0.2">
      <c r="M7685" s="9"/>
    </row>
    <row r="7686" spans="13:13" hidden="1" x14ac:dyDescent="0.2">
      <c r="M7686" s="9"/>
    </row>
    <row r="7687" spans="13:13" hidden="1" x14ac:dyDescent="0.2">
      <c r="M7687" s="9"/>
    </row>
    <row r="7688" spans="13:13" hidden="1" x14ac:dyDescent="0.2">
      <c r="M7688" s="9"/>
    </row>
    <row r="7689" spans="13:13" hidden="1" x14ac:dyDescent="0.2">
      <c r="M7689" s="9"/>
    </row>
    <row r="7690" spans="13:13" hidden="1" x14ac:dyDescent="0.2">
      <c r="M7690" s="9"/>
    </row>
    <row r="7691" spans="13:13" hidden="1" x14ac:dyDescent="0.2">
      <c r="M7691" s="9"/>
    </row>
    <row r="7692" spans="13:13" hidden="1" x14ac:dyDescent="0.2">
      <c r="M7692" s="9"/>
    </row>
    <row r="7693" spans="13:13" hidden="1" x14ac:dyDescent="0.2">
      <c r="M7693" s="9"/>
    </row>
    <row r="7694" spans="13:13" hidden="1" x14ac:dyDescent="0.2">
      <c r="M7694" s="9"/>
    </row>
    <row r="7695" spans="13:13" hidden="1" x14ac:dyDescent="0.2">
      <c r="M7695" s="9"/>
    </row>
    <row r="7696" spans="13:13" hidden="1" x14ac:dyDescent="0.2">
      <c r="M7696" s="9"/>
    </row>
    <row r="7697" spans="13:13" hidden="1" x14ac:dyDescent="0.2">
      <c r="M7697" s="9"/>
    </row>
    <row r="7698" spans="13:13" hidden="1" x14ac:dyDescent="0.2">
      <c r="M7698" s="9"/>
    </row>
    <row r="7699" spans="13:13" hidden="1" x14ac:dyDescent="0.2">
      <c r="M7699" s="9"/>
    </row>
    <row r="7700" spans="13:13" hidden="1" x14ac:dyDescent="0.2">
      <c r="M7700" s="9"/>
    </row>
    <row r="7701" spans="13:13" hidden="1" x14ac:dyDescent="0.2">
      <c r="M7701" s="9"/>
    </row>
    <row r="7702" spans="13:13" hidden="1" x14ac:dyDescent="0.2">
      <c r="M7702" s="9"/>
    </row>
    <row r="7703" spans="13:13" hidden="1" x14ac:dyDescent="0.2">
      <c r="M7703" s="9"/>
    </row>
    <row r="7704" spans="13:13" hidden="1" x14ac:dyDescent="0.2">
      <c r="M7704" s="9"/>
    </row>
    <row r="7705" spans="13:13" hidden="1" x14ac:dyDescent="0.2">
      <c r="M7705" s="9"/>
    </row>
    <row r="7706" spans="13:13" hidden="1" x14ac:dyDescent="0.2">
      <c r="M7706" s="9"/>
    </row>
    <row r="7707" spans="13:13" hidden="1" x14ac:dyDescent="0.2">
      <c r="M7707" s="9"/>
    </row>
    <row r="7708" spans="13:13" hidden="1" x14ac:dyDescent="0.2">
      <c r="M7708" s="9"/>
    </row>
    <row r="7709" spans="13:13" hidden="1" x14ac:dyDescent="0.2">
      <c r="M7709" s="9"/>
    </row>
    <row r="7710" spans="13:13" hidden="1" x14ac:dyDescent="0.2">
      <c r="M7710" s="9"/>
    </row>
    <row r="7711" spans="13:13" hidden="1" x14ac:dyDescent="0.2">
      <c r="M7711" s="9"/>
    </row>
    <row r="7712" spans="13:13" hidden="1" x14ac:dyDescent="0.2">
      <c r="M7712" s="9"/>
    </row>
    <row r="7713" spans="13:13" hidden="1" x14ac:dyDescent="0.2">
      <c r="M7713" s="9"/>
    </row>
    <row r="7714" spans="13:13" hidden="1" x14ac:dyDescent="0.2">
      <c r="M7714" s="9"/>
    </row>
    <row r="7715" spans="13:13" hidden="1" x14ac:dyDescent="0.2">
      <c r="M7715" s="9"/>
    </row>
    <row r="7716" spans="13:13" hidden="1" x14ac:dyDescent="0.2">
      <c r="M7716" s="9"/>
    </row>
    <row r="7717" spans="13:13" hidden="1" x14ac:dyDescent="0.2">
      <c r="M7717" s="9"/>
    </row>
    <row r="7718" spans="13:13" hidden="1" x14ac:dyDescent="0.2">
      <c r="M7718" s="9"/>
    </row>
    <row r="7719" spans="13:13" hidden="1" x14ac:dyDescent="0.2">
      <c r="M7719" s="9"/>
    </row>
    <row r="7720" spans="13:13" hidden="1" x14ac:dyDescent="0.2">
      <c r="M7720" s="9"/>
    </row>
    <row r="7721" spans="13:13" hidden="1" x14ac:dyDescent="0.2">
      <c r="M7721" s="9"/>
    </row>
    <row r="7722" spans="13:13" hidden="1" x14ac:dyDescent="0.2">
      <c r="M7722" s="9"/>
    </row>
    <row r="7723" spans="13:13" hidden="1" x14ac:dyDescent="0.2">
      <c r="M7723" s="9"/>
    </row>
    <row r="7724" spans="13:13" hidden="1" x14ac:dyDescent="0.2">
      <c r="M7724" s="9"/>
    </row>
    <row r="7725" spans="13:13" hidden="1" x14ac:dyDescent="0.2">
      <c r="M7725" s="9"/>
    </row>
    <row r="7726" spans="13:13" hidden="1" x14ac:dyDescent="0.2">
      <c r="M7726" s="9"/>
    </row>
    <row r="7727" spans="13:13" hidden="1" x14ac:dyDescent="0.2">
      <c r="M7727" s="9"/>
    </row>
    <row r="7728" spans="13:13" hidden="1" x14ac:dyDescent="0.2">
      <c r="M7728" s="9"/>
    </row>
    <row r="7729" spans="13:13" hidden="1" x14ac:dyDescent="0.2">
      <c r="M7729" s="9"/>
    </row>
    <row r="7730" spans="13:13" hidden="1" x14ac:dyDescent="0.2">
      <c r="M7730" s="9"/>
    </row>
    <row r="7731" spans="13:13" hidden="1" x14ac:dyDescent="0.2">
      <c r="M7731" s="9"/>
    </row>
    <row r="7732" spans="13:13" hidden="1" x14ac:dyDescent="0.2">
      <c r="M7732" s="9"/>
    </row>
    <row r="7733" spans="13:13" hidden="1" x14ac:dyDescent="0.2">
      <c r="M7733" s="9"/>
    </row>
    <row r="7734" spans="13:13" hidden="1" x14ac:dyDescent="0.2">
      <c r="M7734" s="9"/>
    </row>
    <row r="7735" spans="13:13" hidden="1" x14ac:dyDescent="0.2">
      <c r="M7735" s="9"/>
    </row>
    <row r="7736" spans="13:13" hidden="1" x14ac:dyDescent="0.2">
      <c r="M7736" s="9"/>
    </row>
    <row r="7737" spans="13:13" hidden="1" x14ac:dyDescent="0.2">
      <c r="M7737" s="9"/>
    </row>
    <row r="7738" spans="13:13" hidden="1" x14ac:dyDescent="0.2">
      <c r="M7738" s="9"/>
    </row>
    <row r="7739" spans="13:13" hidden="1" x14ac:dyDescent="0.2">
      <c r="M7739" s="9"/>
    </row>
    <row r="7740" spans="13:13" hidden="1" x14ac:dyDescent="0.2">
      <c r="M7740" s="9"/>
    </row>
    <row r="7741" spans="13:13" hidden="1" x14ac:dyDescent="0.2">
      <c r="M7741" s="9"/>
    </row>
    <row r="7742" spans="13:13" hidden="1" x14ac:dyDescent="0.2">
      <c r="M7742" s="9"/>
    </row>
    <row r="7743" spans="13:13" hidden="1" x14ac:dyDescent="0.2">
      <c r="M7743" s="9"/>
    </row>
    <row r="7744" spans="13:13" hidden="1" x14ac:dyDescent="0.2">
      <c r="M7744" s="9"/>
    </row>
    <row r="7745" spans="13:13" hidden="1" x14ac:dyDescent="0.2">
      <c r="M7745" s="9"/>
    </row>
    <row r="7746" spans="13:13" hidden="1" x14ac:dyDescent="0.2">
      <c r="M7746" s="9"/>
    </row>
    <row r="7747" spans="13:13" hidden="1" x14ac:dyDescent="0.2">
      <c r="M7747" s="9"/>
    </row>
    <row r="7748" spans="13:13" hidden="1" x14ac:dyDescent="0.2">
      <c r="M7748" s="9"/>
    </row>
    <row r="7749" spans="13:13" hidden="1" x14ac:dyDescent="0.2">
      <c r="M7749" s="9"/>
    </row>
    <row r="7750" spans="13:13" hidden="1" x14ac:dyDescent="0.2">
      <c r="M7750" s="9"/>
    </row>
    <row r="7751" spans="13:13" hidden="1" x14ac:dyDescent="0.2">
      <c r="M7751" s="9"/>
    </row>
    <row r="7752" spans="13:13" hidden="1" x14ac:dyDescent="0.2">
      <c r="M7752" s="9"/>
    </row>
    <row r="7753" spans="13:13" hidden="1" x14ac:dyDescent="0.2">
      <c r="M7753" s="9"/>
    </row>
    <row r="7754" spans="13:13" hidden="1" x14ac:dyDescent="0.2">
      <c r="M7754" s="9"/>
    </row>
    <row r="7755" spans="13:13" hidden="1" x14ac:dyDescent="0.2">
      <c r="M7755" s="9"/>
    </row>
    <row r="7756" spans="13:13" hidden="1" x14ac:dyDescent="0.2">
      <c r="M7756" s="9"/>
    </row>
    <row r="7757" spans="13:13" hidden="1" x14ac:dyDescent="0.2">
      <c r="M7757" s="9"/>
    </row>
    <row r="7758" spans="13:13" hidden="1" x14ac:dyDescent="0.2">
      <c r="M7758" s="9"/>
    </row>
    <row r="7759" spans="13:13" hidden="1" x14ac:dyDescent="0.2">
      <c r="M7759" s="9"/>
    </row>
    <row r="7760" spans="13:13" hidden="1" x14ac:dyDescent="0.2">
      <c r="M7760" s="9"/>
    </row>
    <row r="7761" spans="13:13" hidden="1" x14ac:dyDescent="0.2">
      <c r="M7761" s="9"/>
    </row>
    <row r="7762" spans="13:13" hidden="1" x14ac:dyDescent="0.2">
      <c r="M7762" s="9"/>
    </row>
    <row r="7763" spans="13:13" hidden="1" x14ac:dyDescent="0.2">
      <c r="M7763" s="9"/>
    </row>
    <row r="7764" spans="13:13" hidden="1" x14ac:dyDescent="0.2">
      <c r="M7764" s="9"/>
    </row>
    <row r="7765" spans="13:13" hidden="1" x14ac:dyDescent="0.2">
      <c r="M7765" s="9"/>
    </row>
    <row r="7766" spans="13:13" hidden="1" x14ac:dyDescent="0.2">
      <c r="M7766" s="9"/>
    </row>
    <row r="7767" spans="13:13" hidden="1" x14ac:dyDescent="0.2">
      <c r="M7767" s="9"/>
    </row>
    <row r="7768" spans="13:13" hidden="1" x14ac:dyDescent="0.2">
      <c r="M7768" s="9"/>
    </row>
    <row r="7769" spans="13:13" hidden="1" x14ac:dyDescent="0.2">
      <c r="M7769" s="9"/>
    </row>
    <row r="7770" spans="13:13" hidden="1" x14ac:dyDescent="0.2">
      <c r="M7770" s="9"/>
    </row>
    <row r="7771" spans="13:13" hidden="1" x14ac:dyDescent="0.2">
      <c r="M7771" s="9"/>
    </row>
    <row r="7772" spans="13:13" hidden="1" x14ac:dyDescent="0.2">
      <c r="M7772" s="9"/>
    </row>
    <row r="7773" spans="13:13" hidden="1" x14ac:dyDescent="0.2">
      <c r="M7773" s="9"/>
    </row>
    <row r="7774" spans="13:13" hidden="1" x14ac:dyDescent="0.2">
      <c r="M7774" s="9"/>
    </row>
    <row r="7775" spans="13:13" hidden="1" x14ac:dyDescent="0.2">
      <c r="M7775" s="9"/>
    </row>
    <row r="7776" spans="13:13" hidden="1" x14ac:dyDescent="0.2">
      <c r="M7776" s="9"/>
    </row>
    <row r="7777" spans="13:13" hidden="1" x14ac:dyDescent="0.2">
      <c r="M7777" s="9"/>
    </row>
    <row r="7778" spans="13:13" hidden="1" x14ac:dyDescent="0.2">
      <c r="M7778" s="9"/>
    </row>
    <row r="7779" spans="13:13" hidden="1" x14ac:dyDescent="0.2">
      <c r="M7779" s="9"/>
    </row>
    <row r="7780" spans="13:13" hidden="1" x14ac:dyDescent="0.2">
      <c r="M7780" s="9"/>
    </row>
    <row r="7781" spans="13:13" hidden="1" x14ac:dyDescent="0.2">
      <c r="M7781" s="9"/>
    </row>
    <row r="7782" spans="13:13" hidden="1" x14ac:dyDescent="0.2">
      <c r="M7782" s="9"/>
    </row>
    <row r="7783" spans="13:13" hidden="1" x14ac:dyDescent="0.2">
      <c r="M7783" s="9"/>
    </row>
    <row r="7784" spans="13:13" hidden="1" x14ac:dyDescent="0.2">
      <c r="M7784" s="9"/>
    </row>
    <row r="7785" spans="13:13" hidden="1" x14ac:dyDescent="0.2">
      <c r="M7785" s="9"/>
    </row>
    <row r="7786" spans="13:13" hidden="1" x14ac:dyDescent="0.2">
      <c r="M7786" s="9"/>
    </row>
    <row r="7787" spans="13:13" hidden="1" x14ac:dyDescent="0.2">
      <c r="M7787" s="9"/>
    </row>
    <row r="7788" spans="13:13" hidden="1" x14ac:dyDescent="0.2">
      <c r="M7788" s="9"/>
    </row>
    <row r="7789" spans="13:13" hidden="1" x14ac:dyDescent="0.2">
      <c r="M7789" s="9"/>
    </row>
    <row r="7790" spans="13:13" hidden="1" x14ac:dyDescent="0.2">
      <c r="M7790" s="9"/>
    </row>
    <row r="7791" spans="13:13" hidden="1" x14ac:dyDescent="0.2">
      <c r="M7791" s="9"/>
    </row>
    <row r="7792" spans="13:13" hidden="1" x14ac:dyDescent="0.2">
      <c r="M7792" s="9"/>
    </row>
    <row r="7793" spans="13:13" hidden="1" x14ac:dyDescent="0.2">
      <c r="M7793" s="9"/>
    </row>
    <row r="7794" spans="13:13" hidden="1" x14ac:dyDescent="0.2">
      <c r="M7794" s="9"/>
    </row>
    <row r="7795" spans="13:13" hidden="1" x14ac:dyDescent="0.2">
      <c r="M7795" s="9"/>
    </row>
    <row r="7796" spans="13:13" hidden="1" x14ac:dyDescent="0.2">
      <c r="M7796" s="9"/>
    </row>
    <row r="7797" spans="13:13" hidden="1" x14ac:dyDescent="0.2">
      <c r="M7797" s="9"/>
    </row>
    <row r="7798" spans="13:13" hidden="1" x14ac:dyDescent="0.2">
      <c r="M7798" s="9"/>
    </row>
    <row r="7799" spans="13:13" hidden="1" x14ac:dyDescent="0.2">
      <c r="M7799" s="9"/>
    </row>
    <row r="7800" spans="13:13" hidden="1" x14ac:dyDescent="0.2">
      <c r="M7800" s="9"/>
    </row>
    <row r="7801" spans="13:13" hidden="1" x14ac:dyDescent="0.2">
      <c r="M7801" s="9"/>
    </row>
    <row r="7802" spans="13:13" hidden="1" x14ac:dyDescent="0.2">
      <c r="M7802" s="9"/>
    </row>
    <row r="7803" spans="13:13" hidden="1" x14ac:dyDescent="0.2">
      <c r="M7803" s="9"/>
    </row>
    <row r="7804" spans="13:13" hidden="1" x14ac:dyDescent="0.2">
      <c r="M7804" s="9"/>
    </row>
    <row r="7805" spans="13:13" hidden="1" x14ac:dyDescent="0.2">
      <c r="M7805" s="9"/>
    </row>
    <row r="7806" spans="13:13" hidden="1" x14ac:dyDescent="0.2">
      <c r="M7806" s="9"/>
    </row>
    <row r="7807" spans="13:13" hidden="1" x14ac:dyDescent="0.2">
      <c r="M7807" s="9"/>
    </row>
    <row r="7808" spans="13:13" hidden="1" x14ac:dyDescent="0.2">
      <c r="M7808" s="9"/>
    </row>
    <row r="7809" spans="13:13" hidden="1" x14ac:dyDescent="0.2">
      <c r="M7809" s="9"/>
    </row>
    <row r="7810" spans="13:13" hidden="1" x14ac:dyDescent="0.2">
      <c r="M7810" s="9"/>
    </row>
    <row r="7811" spans="13:13" hidden="1" x14ac:dyDescent="0.2">
      <c r="M7811" s="9"/>
    </row>
    <row r="7812" spans="13:13" hidden="1" x14ac:dyDescent="0.2">
      <c r="M7812" s="9"/>
    </row>
    <row r="7813" spans="13:13" hidden="1" x14ac:dyDescent="0.2">
      <c r="M7813" s="9"/>
    </row>
    <row r="7814" spans="13:13" hidden="1" x14ac:dyDescent="0.2">
      <c r="M7814" s="9"/>
    </row>
    <row r="7815" spans="13:13" hidden="1" x14ac:dyDescent="0.2">
      <c r="M7815" s="9"/>
    </row>
    <row r="7816" spans="13:13" hidden="1" x14ac:dyDescent="0.2">
      <c r="M7816" s="9"/>
    </row>
    <row r="7817" spans="13:13" hidden="1" x14ac:dyDescent="0.2">
      <c r="M7817" s="9"/>
    </row>
    <row r="7818" spans="13:13" hidden="1" x14ac:dyDescent="0.2">
      <c r="M7818" s="9"/>
    </row>
    <row r="7819" spans="13:13" hidden="1" x14ac:dyDescent="0.2">
      <c r="M7819" s="9"/>
    </row>
    <row r="7820" spans="13:13" hidden="1" x14ac:dyDescent="0.2">
      <c r="M7820" s="9"/>
    </row>
    <row r="7821" spans="13:13" hidden="1" x14ac:dyDescent="0.2">
      <c r="M7821" s="9"/>
    </row>
    <row r="7822" spans="13:13" hidden="1" x14ac:dyDescent="0.2">
      <c r="M7822" s="9"/>
    </row>
    <row r="7823" spans="13:13" hidden="1" x14ac:dyDescent="0.2">
      <c r="M7823" s="9"/>
    </row>
    <row r="7824" spans="13:13" hidden="1" x14ac:dyDescent="0.2">
      <c r="M7824" s="9"/>
    </row>
    <row r="7825" spans="13:13" hidden="1" x14ac:dyDescent="0.2">
      <c r="M7825" s="9"/>
    </row>
    <row r="7826" spans="13:13" hidden="1" x14ac:dyDescent="0.2">
      <c r="M7826" s="9"/>
    </row>
    <row r="7827" spans="13:13" hidden="1" x14ac:dyDescent="0.2">
      <c r="M7827" s="9"/>
    </row>
    <row r="7828" spans="13:13" hidden="1" x14ac:dyDescent="0.2">
      <c r="M7828" s="9"/>
    </row>
    <row r="7829" spans="13:13" hidden="1" x14ac:dyDescent="0.2">
      <c r="M7829" s="9"/>
    </row>
    <row r="7830" spans="13:13" hidden="1" x14ac:dyDescent="0.2">
      <c r="M7830" s="9"/>
    </row>
    <row r="7831" spans="13:13" hidden="1" x14ac:dyDescent="0.2">
      <c r="M7831" s="9"/>
    </row>
    <row r="7832" spans="13:13" hidden="1" x14ac:dyDescent="0.2">
      <c r="M7832" s="9"/>
    </row>
    <row r="7833" spans="13:13" hidden="1" x14ac:dyDescent="0.2">
      <c r="M7833" s="9"/>
    </row>
    <row r="7834" spans="13:13" hidden="1" x14ac:dyDescent="0.2">
      <c r="M7834" s="9"/>
    </row>
    <row r="7835" spans="13:13" hidden="1" x14ac:dyDescent="0.2">
      <c r="M7835" s="9"/>
    </row>
    <row r="7836" spans="13:13" hidden="1" x14ac:dyDescent="0.2">
      <c r="M7836" s="9"/>
    </row>
    <row r="7837" spans="13:13" hidden="1" x14ac:dyDescent="0.2">
      <c r="M7837" s="9"/>
    </row>
    <row r="7838" spans="13:13" hidden="1" x14ac:dyDescent="0.2">
      <c r="M7838" s="9"/>
    </row>
    <row r="7839" spans="13:13" hidden="1" x14ac:dyDescent="0.2">
      <c r="M7839" s="9"/>
    </row>
    <row r="7840" spans="13:13" hidden="1" x14ac:dyDescent="0.2">
      <c r="M7840" s="9"/>
    </row>
    <row r="7841" spans="13:13" hidden="1" x14ac:dyDescent="0.2">
      <c r="M7841" s="9"/>
    </row>
    <row r="7842" spans="13:13" hidden="1" x14ac:dyDescent="0.2">
      <c r="M7842" s="9"/>
    </row>
    <row r="7843" spans="13:13" hidden="1" x14ac:dyDescent="0.2">
      <c r="M7843" s="9"/>
    </row>
    <row r="7844" spans="13:13" hidden="1" x14ac:dyDescent="0.2">
      <c r="M7844" s="9"/>
    </row>
    <row r="7845" spans="13:13" hidden="1" x14ac:dyDescent="0.2">
      <c r="M7845" s="9"/>
    </row>
    <row r="7846" spans="13:13" hidden="1" x14ac:dyDescent="0.2">
      <c r="M7846" s="9"/>
    </row>
    <row r="7847" spans="13:13" hidden="1" x14ac:dyDescent="0.2">
      <c r="M7847" s="9"/>
    </row>
    <row r="7848" spans="13:13" hidden="1" x14ac:dyDescent="0.2">
      <c r="M7848" s="9"/>
    </row>
    <row r="7849" spans="13:13" hidden="1" x14ac:dyDescent="0.2">
      <c r="M7849" s="9"/>
    </row>
    <row r="7850" spans="13:13" hidden="1" x14ac:dyDescent="0.2">
      <c r="M7850" s="9"/>
    </row>
    <row r="7851" spans="13:13" hidden="1" x14ac:dyDescent="0.2">
      <c r="M7851" s="9"/>
    </row>
    <row r="7852" spans="13:13" hidden="1" x14ac:dyDescent="0.2">
      <c r="M7852" s="9"/>
    </row>
    <row r="7853" spans="13:13" hidden="1" x14ac:dyDescent="0.2">
      <c r="M7853" s="9"/>
    </row>
    <row r="7854" spans="13:13" hidden="1" x14ac:dyDescent="0.2">
      <c r="M7854" s="9"/>
    </row>
    <row r="7855" spans="13:13" hidden="1" x14ac:dyDescent="0.2">
      <c r="M7855" s="9"/>
    </row>
    <row r="7856" spans="13:13" hidden="1" x14ac:dyDescent="0.2">
      <c r="M7856" s="9"/>
    </row>
    <row r="7857" spans="13:13" hidden="1" x14ac:dyDescent="0.2">
      <c r="M7857" s="9"/>
    </row>
    <row r="7858" spans="13:13" hidden="1" x14ac:dyDescent="0.2">
      <c r="M7858" s="9"/>
    </row>
    <row r="7859" spans="13:13" hidden="1" x14ac:dyDescent="0.2">
      <c r="M7859" s="9"/>
    </row>
    <row r="7860" spans="13:13" hidden="1" x14ac:dyDescent="0.2">
      <c r="M7860" s="9"/>
    </row>
    <row r="7861" spans="13:13" hidden="1" x14ac:dyDescent="0.2">
      <c r="M7861" s="9"/>
    </row>
    <row r="7862" spans="13:13" hidden="1" x14ac:dyDescent="0.2">
      <c r="M7862" s="9"/>
    </row>
    <row r="7863" spans="13:13" hidden="1" x14ac:dyDescent="0.2">
      <c r="M7863" s="9"/>
    </row>
    <row r="7864" spans="13:13" hidden="1" x14ac:dyDescent="0.2">
      <c r="M7864" s="9"/>
    </row>
    <row r="7865" spans="13:13" hidden="1" x14ac:dyDescent="0.2">
      <c r="M7865" s="9"/>
    </row>
    <row r="7866" spans="13:13" hidden="1" x14ac:dyDescent="0.2">
      <c r="M7866" s="9"/>
    </row>
    <row r="7867" spans="13:13" hidden="1" x14ac:dyDescent="0.2">
      <c r="M7867" s="9"/>
    </row>
    <row r="7868" spans="13:13" hidden="1" x14ac:dyDescent="0.2">
      <c r="M7868" s="9"/>
    </row>
    <row r="7869" spans="13:13" hidden="1" x14ac:dyDescent="0.2">
      <c r="M7869" s="9"/>
    </row>
    <row r="7870" spans="13:13" hidden="1" x14ac:dyDescent="0.2">
      <c r="M7870" s="9"/>
    </row>
    <row r="7871" spans="13:13" hidden="1" x14ac:dyDescent="0.2">
      <c r="M7871" s="9"/>
    </row>
    <row r="7872" spans="13:13" hidden="1" x14ac:dyDescent="0.2">
      <c r="M7872" s="9"/>
    </row>
    <row r="7873" spans="13:13" hidden="1" x14ac:dyDescent="0.2">
      <c r="M7873" s="9"/>
    </row>
    <row r="7874" spans="13:13" hidden="1" x14ac:dyDescent="0.2">
      <c r="M7874" s="9"/>
    </row>
    <row r="7875" spans="13:13" hidden="1" x14ac:dyDescent="0.2">
      <c r="M7875" s="9"/>
    </row>
    <row r="7876" spans="13:13" hidden="1" x14ac:dyDescent="0.2">
      <c r="M7876" s="9"/>
    </row>
    <row r="7877" spans="13:13" hidden="1" x14ac:dyDescent="0.2">
      <c r="M7877" s="9"/>
    </row>
    <row r="7878" spans="13:13" hidden="1" x14ac:dyDescent="0.2">
      <c r="M7878" s="9"/>
    </row>
    <row r="7879" spans="13:13" hidden="1" x14ac:dyDescent="0.2">
      <c r="M7879" s="9"/>
    </row>
    <row r="7880" spans="13:13" hidden="1" x14ac:dyDescent="0.2">
      <c r="M7880" s="9"/>
    </row>
    <row r="7881" spans="13:13" hidden="1" x14ac:dyDescent="0.2">
      <c r="M7881" s="9"/>
    </row>
    <row r="7882" spans="13:13" hidden="1" x14ac:dyDescent="0.2">
      <c r="M7882" s="9"/>
    </row>
    <row r="7883" spans="13:13" hidden="1" x14ac:dyDescent="0.2">
      <c r="M7883" s="9"/>
    </row>
    <row r="7884" spans="13:13" hidden="1" x14ac:dyDescent="0.2">
      <c r="M7884" s="9"/>
    </row>
    <row r="7885" spans="13:13" hidden="1" x14ac:dyDescent="0.2">
      <c r="M7885" s="9"/>
    </row>
    <row r="7886" spans="13:13" hidden="1" x14ac:dyDescent="0.2">
      <c r="M7886" s="9"/>
    </row>
    <row r="7887" spans="13:13" hidden="1" x14ac:dyDescent="0.2">
      <c r="M7887" s="9"/>
    </row>
    <row r="7888" spans="13:13" hidden="1" x14ac:dyDescent="0.2">
      <c r="M7888" s="9"/>
    </row>
    <row r="7889" spans="13:13" hidden="1" x14ac:dyDescent="0.2">
      <c r="M7889" s="9"/>
    </row>
    <row r="7890" spans="13:13" hidden="1" x14ac:dyDescent="0.2">
      <c r="M7890" s="9"/>
    </row>
    <row r="7891" spans="13:13" hidden="1" x14ac:dyDescent="0.2">
      <c r="M7891" s="9"/>
    </row>
    <row r="7892" spans="13:13" hidden="1" x14ac:dyDescent="0.2">
      <c r="M7892" s="9"/>
    </row>
    <row r="7893" spans="13:13" hidden="1" x14ac:dyDescent="0.2">
      <c r="M7893" s="9"/>
    </row>
    <row r="7894" spans="13:13" hidden="1" x14ac:dyDescent="0.2">
      <c r="M7894" s="9"/>
    </row>
    <row r="7895" spans="13:13" hidden="1" x14ac:dyDescent="0.2">
      <c r="M7895" s="9"/>
    </row>
    <row r="7896" spans="13:13" hidden="1" x14ac:dyDescent="0.2">
      <c r="M7896" s="9"/>
    </row>
    <row r="7897" spans="13:13" hidden="1" x14ac:dyDescent="0.2">
      <c r="M7897" s="9"/>
    </row>
    <row r="7898" spans="13:13" hidden="1" x14ac:dyDescent="0.2">
      <c r="M7898" s="9"/>
    </row>
    <row r="7899" spans="13:13" hidden="1" x14ac:dyDescent="0.2">
      <c r="M7899" s="9"/>
    </row>
    <row r="7900" spans="13:13" hidden="1" x14ac:dyDescent="0.2">
      <c r="M7900" s="9"/>
    </row>
    <row r="7901" spans="13:13" hidden="1" x14ac:dyDescent="0.2">
      <c r="M7901" s="9"/>
    </row>
    <row r="7902" spans="13:13" hidden="1" x14ac:dyDescent="0.2">
      <c r="M7902" s="9"/>
    </row>
    <row r="7903" spans="13:13" hidden="1" x14ac:dyDescent="0.2">
      <c r="M7903" s="9"/>
    </row>
    <row r="7904" spans="13:13" hidden="1" x14ac:dyDescent="0.2">
      <c r="M7904" s="9"/>
    </row>
    <row r="7905" spans="13:13" hidden="1" x14ac:dyDescent="0.2">
      <c r="M7905" s="9"/>
    </row>
    <row r="7906" spans="13:13" hidden="1" x14ac:dyDescent="0.2">
      <c r="M7906" s="9"/>
    </row>
    <row r="7907" spans="13:13" hidden="1" x14ac:dyDescent="0.2">
      <c r="M7907" s="9"/>
    </row>
    <row r="7908" spans="13:13" hidden="1" x14ac:dyDescent="0.2">
      <c r="M7908" s="9"/>
    </row>
    <row r="7909" spans="13:13" hidden="1" x14ac:dyDescent="0.2">
      <c r="M7909" s="9"/>
    </row>
    <row r="7910" spans="13:13" hidden="1" x14ac:dyDescent="0.2">
      <c r="M7910" s="9"/>
    </row>
    <row r="7911" spans="13:13" hidden="1" x14ac:dyDescent="0.2">
      <c r="M7911" s="9"/>
    </row>
    <row r="7912" spans="13:13" hidden="1" x14ac:dyDescent="0.2">
      <c r="M7912" s="9"/>
    </row>
    <row r="7913" spans="13:13" hidden="1" x14ac:dyDescent="0.2">
      <c r="M7913" s="9"/>
    </row>
    <row r="7914" spans="13:13" hidden="1" x14ac:dyDescent="0.2">
      <c r="M7914" s="9"/>
    </row>
    <row r="7915" spans="13:13" hidden="1" x14ac:dyDescent="0.2">
      <c r="M7915" s="9"/>
    </row>
    <row r="7916" spans="13:13" hidden="1" x14ac:dyDescent="0.2">
      <c r="M7916" s="9"/>
    </row>
    <row r="7917" spans="13:13" hidden="1" x14ac:dyDescent="0.2">
      <c r="M7917" s="9"/>
    </row>
    <row r="7918" spans="13:13" hidden="1" x14ac:dyDescent="0.2">
      <c r="M7918" s="9"/>
    </row>
    <row r="7919" spans="13:13" hidden="1" x14ac:dyDescent="0.2">
      <c r="M7919" s="9"/>
    </row>
    <row r="7920" spans="13:13" hidden="1" x14ac:dyDescent="0.2">
      <c r="M7920" s="9"/>
    </row>
    <row r="7921" spans="13:13" hidden="1" x14ac:dyDescent="0.2">
      <c r="M7921" s="9"/>
    </row>
    <row r="7922" spans="13:13" hidden="1" x14ac:dyDescent="0.2">
      <c r="M7922" s="9"/>
    </row>
    <row r="7923" spans="13:13" hidden="1" x14ac:dyDescent="0.2">
      <c r="M7923" s="9"/>
    </row>
    <row r="7924" spans="13:13" hidden="1" x14ac:dyDescent="0.2">
      <c r="M7924" s="9"/>
    </row>
    <row r="7925" spans="13:13" hidden="1" x14ac:dyDescent="0.2">
      <c r="M7925" s="9"/>
    </row>
    <row r="7926" spans="13:13" hidden="1" x14ac:dyDescent="0.2">
      <c r="M7926" s="9"/>
    </row>
    <row r="7927" spans="13:13" hidden="1" x14ac:dyDescent="0.2">
      <c r="M7927" s="9"/>
    </row>
    <row r="7928" spans="13:13" hidden="1" x14ac:dyDescent="0.2">
      <c r="M7928" s="9"/>
    </row>
    <row r="7929" spans="13:13" hidden="1" x14ac:dyDescent="0.2">
      <c r="M7929" s="9"/>
    </row>
    <row r="7930" spans="13:13" hidden="1" x14ac:dyDescent="0.2">
      <c r="M7930" s="9"/>
    </row>
    <row r="7931" spans="13:13" hidden="1" x14ac:dyDescent="0.2">
      <c r="M7931" s="9"/>
    </row>
    <row r="7932" spans="13:13" hidden="1" x14ac:dyDescent="0.2">
      <c r="M7932" s="9"/>
    </row>
    <row r="7933" spans="13:13" hidden="1" x14ac:dyDescent="0.2">
      <c r="M7933" s="9"/>
    </row>
    <row r="7934" spans="13:13" hidden="1" x14ac:dyDescent="0.2">
      <c r="M7934" s="9"/>
    </row>
    <row r="7935" spans="13:13" hidden="1" x14ac:dyDescent="0.2">
      <c r="M7935" s="9"/>
    </row>
    <row r="7936" spans="13:13" hidden="1" x14ac:dyDescent="0.2">
      <c r="M7936" s="9"/>
    </row>
    <row r="7937" spans="13:13" hidden="1" x14ac:dyDescent="0.2">
      <c r="M7937" s="9"/>
    </row>
    <row r="7938" spans="13:13" hidden="1" x14ac:dyDescent="0.2">
      <c r="M7938" s="9"/>
    </row>
    <row r="7939" spans="13:13" hidden="1" x14ac:dyDescent="0.2">
      <c r="M7939" s="9"/>
    </row>
    <row r="7940" spans="13:13" hidden="1" x14ac:dyDescent="0.2">
      <c r="M7940" s="9"/>
    </row>
    <row r="7941" spans="13:13" hidden="1" x14ac:dyDescent="0.2">
      <c r="M7941" s="9"/>
    </row>
    <row r="7942" spans="13:13" hidden="1" x14ac:dyDescent="0.2">
      <c r="M7942" s="9"/>
    </row>
    <row r="7943" spans="13:13" hidden="1" x14ac:dyDescent="0.2">
      <c r="M7943" s="9"/>
    </row>
    <row r="7944" spans="13:13" hidden="1" x14ac:dyDescent="0.2">
      <c r="M7944" s="9"/>
    </row>
    <row r="7945" spans="13:13" hidden="1" x14ac:dyDescent="0.2">
      <c r="M7945" s="9"/>
    </row>
    <row r="7946" spans="13:13" hidden="1" x14ac:dyDescent="0.2">
      <c r="M7946" s="9"/>
    </row>
    <row r="7947" spans="13:13" hidden="1" x14ac:dyDescent="0.2">
      <c r="M7947" s="9"/>
    </row>
    <row r="7948" spans="13:13" hidden="1" x14ac:dyDescent="0.2">
      <c r="M7948" s="9"/>
    </row>
    <row r="7949" spans="13:13" hidden="1" x14ac:dyDescent="0.2">
      <c r="M7949" s="9"/>
    </row>
    <row r="7950" spans="13:13" hidden="1" x14ac:dyDescent="0.2">
      <c r="M7950" s="9"/>
    </row>
    <row r="7951" spans="13:13" hidden="1" x14ac:dyDescent="0.2">
      <c r="M7951" s="9"/>
    </row>
    <row r="7952" spans="13:13" hidden="1" x14ac:dyDescent="0.2">
      <c r="M7952" s="9"/>
    </row>
    <row r="7953" spans="13:13" hidden="1" x14ac:dyDescent="0.2">
      <c r="M7953" s="9"/>
    </row>
    <row r="7954" spans="13:13" hidden="1" x14ac:dyDescent="0.2">
      <c r="M7954" s="9"/>
    </row>
    <row r="7955" spans="13:13" hidden="1" x14ac:dyDescent="0.2">
      <c r="M7955" s="9"/>
    </row>
    <row r="7956" spans="13:13" hidden="1" x14ac:dyDescent="0.2">
      <c r="M7956" s="9"/>
    </row>
    <row r="7957" spans="13:13" hidden="1" x14ac:dyDescent="0.2">
      <c r="M7957" s="9"/>
    </row>
    <row r="7958" spans="13:13" hidden="1" x14ac:dyDescent="0.2">
      <c r="M7958" s="9"/>
    </row>
    <row r="7959" spans="13:13" hidden="1" x14ac:dyDescent="0.2">
      <c r="M7959" s="9"/>
    </row>
    <row r="7960" spans="13:13" hidden="1" x14ac:dyDescent="0.2">
      <c r="M7960" s="9"/>
    </row>
    <row r="7961" spans="13:13" hidden="1" x14ac:dyDescent="0.2">
      <c r="M7961" s="9"/>
    </row>
    <row r="7962" spans="13:13" hidden="1" x14ac:dyDescent="0.2">
      <c r="M7962" s="9"/>
    </row>
    <row r="7963" spans="13:13" hidden="1" x14ac:dyDescent="0.2">
      <c r="M7963" s="9"/>
    </row>
    <row r="7964" spans="13:13" hidden="1" x14ac:dyDescent="0.2">
      <c r="M7964" s="9"/>
    </row>
    <row r="7965" spans="13:13" hidden="1" x14ac:dyDescent="0.2">
      <c r="M7965" s="9"/>
    </row>
    <row r="7966" spans="13:13" hidden="1" x14ac:dyDescent="0.2">
      <c r="M7966" s="9"/>
    </row>
    <row r="7967" spans="13:13" hidden="1" x14ac:dyDescent="0.2">
      <c r="M7967" s="9"/>
    </row>
    <row r="7968" spans="13:13" hidden="1" x14ac:dyDescent="0.2">
      <c r="M7968" s="9"/>
    </row>
    <row r="7969" spans="13:13" hidden="1" x14ac:dyDescent="0.2">
      <c r="M7969" s="9"/>
    </row>
    <row r="7970" spans="13:13" hidden="1" x14ac:dyDescent="0.2">
      <c r="M7970" s="9"/>
    </row>
    <row r="7971" spans="13:13" hidden="1" x14ac:dyDescent="0.2">
      <c r="M7971" s="9"/>
    </row>
    <row r="7972" spans="13:13" hidden="1" x14ac:dyDescent="0.2">
      <c r="M7972" s="9"/>
    </row>
    <row r="7973" spans="13:13" hidden="1" x14ac:dyDescent="0.2">
      <c r="M7973" s="9"/>
    </row>
    <row r="7974" spans="13:13" hidden="1" x14ac:dyDescent="0.2">
      <c r="M7974" s="9"/>
    </row>
    <row r="7975" spans="13:13" hidden="1" x14ac:dyDescent="0.2">
      <c r="M7975" s="9"/>
    </row>
    <row r="7976" spans="13:13" hidden="1" x14ac:dyDescent="0.2">
      <c r="M7976" s="9"/>
    </row>
    <row r="7977" spans="13:13" hidden="1" x14ac:dyDescent="0.2">
      <c r="M7977" s="9"/>
    </row>
    <row r="7978" spans="13:13" hidden="1" x14ac:dyDescent="0.2">
      <c r="M7978" s="9"/>
    </row>
    <row r="7979" spans="13:13" hidden="1" x14ac:dyDescent="0.2">
      <c r="M7979" s="9"/>
    </row>
    <row r="7980" spans="13:13" hidden="1" x14ac:dyDescent="0.2">
      <c r="M7980" s="9"/>
    </row>
    <row r="7981" spans="13:13" hidden="1" x14ac:dyDescent="0.2">
      <c r="M7981" s="9"/>
    </row>
    <row r="7982" spans="13:13" hidden="1" x14ac:dyDescent="0.2">
      <c r="M7982" s="9"/>
    </row>
    <row r="7983" spans="13:13" hidden="1" x14ac:dyDescent="0.2">
      <c r="M7983" s="9"/>
    </row>
    <row r="7984" spans="13:13" hidden="1" x14ac:dyDescent="0.2">
      <c r="M7984" s="9"/>
    </row>
    <row r="7985" spans="13:13" hidden="1" x14ac:dyDescent="0.2">
      <c r="M7985" s="9"/>
    </row>
    <row r="7986" spans="13:13" hidden="1" x14ac:dyDescent="0.2">
      <c r="M7986" s="9"/>
    </row>
    <row r="7987" spans="13:13" hidden="1" x14ac:dyDescent="0.2">
      <c r="M7987" s="9"/>
    </row>
    <row r="7988" spans="13:13" hidden="1" x14ac:dyDescent="0.2">
      <c r="M7988" s="9"/>
    </row>
    <row r="7989" spans="13:13" hidden="1" x14ac:dyDescent="0.2">
      <c r="M7989" s="9"/>
    </row>
    <row r="7990" spans="13:13" hidden="1" x14ac:dyDescent="0.2">
      <c r="M7990" s="9"/>
    </row>
    <row r="7991" spans="13:13" hidden="1" x14ac:dyDescent="0.2">
      <c r="M7991" s="9"/>
    </row>
    <row r="7992" spans="13:13" hidden="1" x14ac:dyDescent="0.2">
      <c r="M7992" s="9"/>
    </row>
    <row r="7993" spans="13:13" hidden="1" x14ac:dyDescent="0.2">
      <c r="M7993" s="9"/>
    </row>
    <row r="7994" spans="13:13" hidden="1" x14ac:dyDescent="0.2">
      <c r="M7994" s="9"/>
    </row>
    <row r="7995" spans="13:13" hidden="1" x14ac:dyDescent="0.2">
      <c r="M7995" s="9"/>
    </row>
    <row r="7996" spans="13:13" hidden="1" x14ac:dyDescent="0.2">
      <c r="M7996" s="9"/>
    </row>
    <row r="7997" spans="13:13" hidden="1" x14ac:dyDescent="0.2">
      <c r="M7997" s="9"/>
    </row>
    <row r="7998" spans="13:13" hidden="1" x14ac:dyDescent="0.2">
      <c r="M7998" s="9"/>
    </row>
    <row r="7999" spans="13:13" hidden="1" x14ac:dyDescent="0.2">
      <c r="M7999" s="9"/>
    </row>
    <row r="8000" spans="13:13" hidden="1" x14ac:dyDescent="0.2">
      <c r="M8000" s="9"/>
    </row>
    <row r="8001" spans="13:13" hidden="1" x14ac:dyDescent="0.2">
      <c r="M8001" s="9"/>
    </row>
    <row r="8002" spans="13:13" hidden="1" x14ac:dyDescent="0.2">
      <c r="M8002" s="9"/>
    </row>
    <row r="8003" spans="13:13" hidden="1" x14ac:dyDescent="0.2">
      <c r="M8003" s="9"/>
    </row>
    <row r="8004" spans="13:13" hidden="1" x14ac:dyDescent="0.2">
      <c r="M8004" s="9"/>
    </row>
    <row r="8005" spans="13:13" hidden="1" x14ac:dyDescent="0.2">
      <c r="M8005" s="9"/>
    </row>
    <row r="8006" spans="13:13" hidden="1" x14ac:dyDescent="0.2">
      <c r="M8006" s="9"/>
    </row>
    <row r="8007" spans="13:13" hidden="1" x14ac:dyDescent="0.2">
      <c r="M8007" s="9"/>
    </row>
    <row r="8008" spans="13:13" hidden="1" x14ac:dyDescent="0.2">
      <c r="M8008" s="9"/>
    </row>
    <row r="8009" spans="13:13" hidden="1" x14ac:dyDescent="0.2">
      <c r="M8009" s="9"/>
    </row>
    <row r="8010" spans="13:13" hidden="1" x14ac:dyDescent="0.2">
      <c r="M8010" s="9"/>
    </row>
    <row r="8011" spans="13:13" hidden="1" x14ac:dyDescent="0.2">
      <c r="M8011" s="9"/>
    </row>
    <row r="8012" spans="13:13" hidden="1" x14ac:dyDescent="0.2">
      <c r="M8012" s="9"/>
    </row>
    <row r="8013" spans="13:13" hidden="1" x14ac:dyDescent="0.2">
      <c r="M8013" s="9"/>
    </row>
    <row r="8014" spans="13:13" hidden="1" x14ac:dyDescent="0.2">
      <c r="M8014" s="9"/>
    </row>
    <row r="8015" spans="13:13" hidden="1" x14ac:dyDescent="0.2">
      <c r="M8015" s="9"/>
    </row>
    <row r="8016" spans="13:13" hidden="1" x14ac:dyDescent="0.2">
      <c r="M8016" s="9"/>
    </row>
    <row r="8017" spans="13:13" hidden="1" x14ac:dyDescent="0.2">
      <c r="M8017" s="9"/>
    </row>
    <row r="8018" spans="13:13" hidden="1" x14ac:dyDescent="0.2">
      <c r="M8018" s="9"/>
    </row>
    <row r="8019" spans="13:13" hidden="1" x14ac:dyDescent="0.2">
      <c r="M8019" s="9"/>
    </row>
    <row r="8020" spans="13:13" hidden="1" x14ac:dyDescent="0.2">
      <c r="M8020" s="9"/>
    </row>
    <row r="8021" spans="13:13" hidden="1" x14ac:dyDescent="0.2">
      <c r="M8021" s="9"/>
    </row>
    <row r="8022" spans="13:13" hidden="1" x14ac:dyDescent="0.2">
      <c r="M8022" s="9"/>
    </row>
    <row r="8023" spans="13:13" hidden="1" x14ac:dyDescent="0.2">
      <c r="M8023" s="9"/>
    </row>
    <row r="8024" spans="13:13" hidden="1" x14ac:dyDescent="0.2">
      <c r="M8024" s="9"/>
    </row>
    <row r="8025" spans="13:13" hidden="1" x14ac:dyDescent="0.2">
      <c r="M8025" s="9"/>
    </row>
    <row r="8026" spans="13:13" hidden="1" x14ac:dyDescent="0.2">
      <c r="M8026" s="9"/>
    </row>
    <row r="8027" spans="13:13" hidden="1" x14ac:dyDescent="0.2">
      <c r="M8027" s="9"/>
    </row>
    <row r="8028" spans="13:13" hidden="1" x14ac:dyDescent="0.2">
      <c r="M8028" s="9"/>
    </row>
    <row r="8029" spans="13:13" hidden="1" x14ac:dyDescent="0.2">
      <c r="M8029" s="9"/>
    </row>
    <row r="8030" spans="13:13" hidden="1" x14ac:dyDescent="0.2">
      <c r="M8030" s="9"/>
    </row>
    <row r="8031" spans="13:13" hidden="1" x14ac:dyDescent="0.2">
      <c r="M8031" s="9"/>
    </row>
    <row r="8032" spans="13:13" hidden="1" x14ac:dyDescent="0.2">
      <c r="M8032" s="9"/>
    </row>
    <row r="8033" spans="13:13" hidden="1" x14ac:dyDescent="0.2">
      <c r="M8033" s="9"/>
    </row>
    <row r="8034" spans="13:13" hidden="1" x14ac:dyDescent="0.2">
      <c r="M8034" s="9"/>
    </row>
    <row r="8035" spans="13:13" hidden="1" x14ac:dyDescent="0.2">
      <c r="M8035" s="9"/>
    </row>
    <row r="8036" spans="13:13" hidden="1" x14ac:dyDescent="0.2">
      <c r="M8036" s="9"/>
    </row>
    <row r="8037" spans="13:13" hidden="1" x14ac:dyDescent="0.2">
      <c r="M8037" s="9"/>
    </row>
    <row r="8038" spans="13:13" hidden="1" x14ac:dyDescent="0.2">
      <c r="M8038" s="9"/>
    </row>
    <row r="8039" spans="13:13" hidden="1" x14ac:dyDescent="0.2">
      <c r="M8039" s="9"/>
    </row>
    <row r="8040" spans="13:13" hidden="1" x14ac:dyDescent="0.2">
      <c r="M8040" s="9"/>
    </row>
    <row r="8041" spans="13:13" hidden="1" x14ac:dyDescent="0.2">
      <c r="M8041" s="9"/>
    </row>
    <row r="8042" spans="13:13" hidden="1" x14ac:dyDescent="0.2">
      <c r="M8042" s="9"/>
    </row>
    <row r="8043" spans="13:13" hidden="1" x14ac:dyDescent="0.2">
      <c r="M8043" s="9"/>
    </row>
    <row r="8044" spans="13:13" hidden="1" x14ac:dyDescent="0.2">
      <c r="M8044" s="9"/>
    </row>
    <row r="8045" spans="13:13" hidden="1" x14ac:dyDescent="0.2">
      <c r="M8045" s="9"/>
    </row>
    <row r="8046" spans="13:13" hidden="1" x14ac:dyDescent="0.2">
      <c r="M8046" s="9"/>
    </row>
    <row r="8047" spans="13:13" hidden="1" x14ac:dyDescent="0.2">
      <c r="M8047" s="9"/>
    </row>
    <row r="8048" spans="13:13" hidden="1" x14ac:dyDescent="0.2">
      <c r="M8048" s="9"/>
    </row>
    <row r="8049" spans="13:13" hidden="1" x14ac:dyDescent="0.2">
      <c r="M8049" s="9"/>
    </row>
    <row r="8050" spans="13:13" hidden="1" x14ac:dyDescent="0.2">
      <c r="M8050" s="9"/>
    </row>
    <row r="8051" spans="13:13" hidden="1" x14ac:dyDescent="0.2">
      <c r="M8051" s="9"/>
    </row>
    <row r="8052" spans="13:13" hidden="1" x14ac:dyDescent="0.2">
      <c r="M8052" s="9"/>
    </row>
    <row r="8053" spans="13:13" hidden="1" x14ac:dyDescent="0.2">
      <c r="M8053" s="9"/>
    </row>
    <row r="8054" spans="13:13" hidden="1" x14ac:dyDescent="0.2">
      <c r="M8054" s="9"/>
    </row>
    <row r="8055" spans="13:13" hidden="1" x14ac:dyDescent="0.2">
      <c r="M8055" s="9"/>
    </row>
    <row r="8056" spans="13:13" hidden="1" x14ac:dyDescent="0.2">
      <c r="M8056" s="9"/>
    </row>
    <row r="8057" spans="13:13" hidden="1" x14ac:dyDescent="0.2">
      <c r="M8057" s="9"/>
    </row>
    <row r="8058" spans="13:13" hidden="1" x14ac:dyDescent="0.2">
      <c r="M8058" s="9"/>
    </row>
    <row r="8059" spans="13:13" hidden="1" x14ac:dyDescent="0.2">
      <c r="M8059" s="9"/>
    </row>
    <row r="8060" spans="13:13" hidden="1" x14ac:dyDescent="0.2">
      <c r="M8060" s="9"/>
    </row>
    <row r="8061" spans="13:13" hidden="1" x14ac:dyDescent="0.2">
      <c r="M8061" s="9"/>
    </row>
    <row r="8062" spans="13:13" hidden="1" x14ac:dyDescent="0.2">
      <c r="M8062" s="9"/>
    </row>
    <row r="8063" spans="13:13" hidden="1" x14ac:dyDescent="0.2">
      <c r="M8063" s="9"/>
    </row>
    <row r="8064" spans="13:13" hidden="1" x14ac:dyDescent="0.2">
      <c r="M8064" s="9"/>
    </row>
    <row r="8065" spans="13:13" hidden="1" x14ac:dyDescent="0.2">
      <c r="M8065" s="9"/>
    </row>
    <row r="8066" spans="13:13" hidden="1" x14ac:dyDescent="0.2">
      <c r="M8066" s="9"/>
    </row>
    <row r="8067" spans="13:13" hidden="1" x14ac:dyDescent="0.2">
      <c r="M8067" s="9"/>
    </row>
    <row r="8068" spans="13:13" hidden="1" x14ac:dyDescent="0.2">
      <c r="M8068" s="9"/>
    </row>
    <row r="8069" spans="13:13" hidden="1" x14ac:dyDescent="0.2">
      <c r="M8069" s="9"/>
    </row>
    <row r="8070" spans="13:13" hidden="1" x14ac:dyDescent="0.2">
      <c r="M8070" s="9"/>
    </row>
    <row r="8071" spans="13:13" hidden="1" x14ac:dyDescent="0.2">
      <c r="M8071" s="9"/>
    </row>
    <row r="8072" spans="13:13" hidden="1" x14ac:dyDescent="0.2">
      <c r="M8072" s="9"/>
    </row>
    <row r="8073" spans="13:13" hidden="1" x14ac:dyDescent="0.2">
      <c r="M8073" s="9"/>
    </row>
    <row r="8074" spans="13:13" hidden="1" x14ac:dyDescent="0.2">
      <c r="M8074" s="9"/>
    </row>
    <row r="8075" spans="13:13" hidden="1" x14ac:dyDescent="0.2">
      <c r="M8075" s="9"/>
    </row>
    <row r="8076" spans="13:13" hidden="1" x14ac:dyDescent="0.2">
      <c r="M8076" s="9"/>
    </row>
    <row r="8077" spans="13:13" hidden="1" x14ac:dyDescent="0.2">
      <c r="M8077" s="9"/>
    </row>
    <row r="8078" spans="13:13" hidden="1" x14ac:dyDescent="0.2">
      <c r="M8078" s="9"/>
    </row>
    <row r="8079" spans="13:13" hidden="1" x14ac:dyDescent="0.2">
      <c r="M8079" s="9"/>
    </row>
    <row r="8080" spans="13:13" hidden="1" x14ac:dyDescent="0.2">
      <c r="M8080" s="9"/>
    </row>
    <row r="8081" spans="13:13" hidden="1" x14ac:dyDescent="0.2">
      <c r="M8081" s="9"/>
    </row>
    <row r="8082" spans="13:13" hidden="1" x14ac:dyDescent="0.2">
      <c r="M8082" s="9"/>
    </row>
    <row r="8083" spans="13:13" hidden="1" x14ac:dyDescent="0.2">
      <c r="M8083" s="9"/>
    </row>
    <row r="8084" spans="13:13" hidden="1" x14ac:dyDescent="0.2">
      <c r="M8084" s="9"/>
    </row>
    <row r="8085" spans="13:13" hidden="1" x14ac:dyDescent="0.2">
      <c r="M8085" s="9"/>
    </row>
    <row r="8086" spans="13:13" hidden="1" x14ac:dyDescent="0.2">
      <c r="M8086" s="9"/>
    </row>
    <row r="8087" spans="13:13" hidden="1" x14ac:dyDescent="0.2">
      <c r="M8087" s="9"/>
    </row>
    <row r="8088" spans="13:13" hidden="1" x14ac:dyDescent="0.2">
      <c r="M8088" s="9"/>
    </row>
    <row r="8089" spans="13:13" hidden="1" x14ac:dyDescent="0.2">
      <c r="M8089" s="9"/>
    </row>
    <row r="8090" spans="13:13" hidden="1" x14ac:dyDescent="0.2">
      <c r="M8090" s="9"/>
    </row>
    <row r="8091" spans="13:13" hidden="1" x14ac:dyDescent="0.2">
      <c r="M8091" s="9"/>
    </row>
    <row r="8092" spans="13:13" hidden="1" x14ac:dyDescent="0.2">
      <c r="M8092" s="9"/>
    </row>
    <row r="8093" spans="13:13" hidden="1" x14ac:dyDescent="0.2">
      <c r="M8093" s="9"/>
    </row>
    <row r="8094" spans="13:13" hidden="1" x14ac:dyDescent="0.2">
      <c r="M8094" s="9"/>
    </row>
    <row r="8095" spans="13:13" hidden="1" x14ac:dyDescent="0.2">
      <c r="M8095" s="9"/>
    </row>
    <row r="8096" spans="13:13" hidden="1" x14ac:dyDescent="0.2">
      <c r="M8096" s="9"/>
    </row>
    <row r="8097" spans="13:13" hidden="1" x14ac:dyDescent="0.2">
      <c r="M8097" s="9"/>
    </row>
    <row r="8098" spans="13:13" hidden="1" x14ac:dyDescent="0.2">
      <c r="M8098" s="9"/>
    </row>
    <row r="8099" spans="13:13" hidden="1" x14ac:dyDescent="0.2">
      <c r="M8099" s="9"/>
    </row>
    <row r="8100" spans="13:13" hidden="1" x14ac:dyDescent="0.2">
      <c r="M8100" s="9"/>
    </row>
    <row r="8101" spans="13:13" hidden="1" x14ac:dyDescent="0.2">
      <c r="M8101" s="9"/>
    </row>
    <row r="8102" spans="13:13" hidden="1" x14ac:dyDescent="0.2">
      <c r="M8102" s="9"/>
    </row>
    <row r="8103" spans="13:13" hidden="1" x14ac:dyDescent="0.2">
      <c r="M8103" s="9"/>
    </row>
    <row r="8104" spans="13:13" hidden="1" x14ac:dyDescent="0.2">
      <c r="M8104" s="9"/>
    </row>
    <row r="8105" spans="13:13" hidden="1" x14ac:dyDescent="0.2">
      <c r="M8105" s="9"/>
    </row>
    <row r="8106" spans="13:13" hidden="1" x14ac:dyDescent="0.2">
      <c r="M8106" s="9"/>
    </row>
    <row r="8107" spans="13:13" hidden="1" x14ac:dyDescent="0.2">
      <c r="M8107" s="9"/>
    </row>
    <row r="8108" spans="13:13" hidden="1" x14ac:dyDescent="0.2">
      <c r="M8108" s="9"/>
    </row>
    <row r="8109" spans="13:13" hidden="1" x14ac:dyDescent="0.2">
      <c r="M8109" s="9"/>
    </row>
    <row r="8110" spans="13:13" hidden="1" x14ac:dyDescent="0.2">
      <c r="M8110" s="9"/>
    </row>
    <row r="8111" spans="13:13" hidden="1" x14ac:dyDescent="0.2">
      <c r="M8111" s="9"/>
    </row>
    <row r="8112" spans="13:13" hidden="1" x14ac:dyDescent="0.2">
      <c r="M8112" s="9"/>
    </row>
    <row r="8113" spans="13:13" hidden="1" x14ac:dyDescent="0.2">
      <c r="M8113" s="9"/>
    </row>
    <row r="8114" spans="13:13" hidden="1" x14ac:dyDescent="0.2">
      <c r="M8114" s="9"/>
    </row>
    <row r="8115" spans="13:13" hidden="1" x14ac:dyDescent="0.2">
      <c r="M8115" s="9"/>
    </row>
    <row r="8116" spans="13:13" hidden="1" x14ac:dyDescent="0.2">
      <c r="M8116" s="9"/>
    </row>
    <row r="8117" spans="13:13" hidden="1" x14ac:dyDescent="0.2">
      <c r="M8117" s="9"/>
    </row>
    <row r="8118" spans="13:13" hidden="1" x14ac:dyDescent="0.2">
      <c r="M8118" s="9"/>
    </row>
    <row r="8119" spans="13:13" hidden="1" x14ac:dyDescent="0.2">
      <c r="M8119" s="9"/>
    </row>
    <row r="8120" spans="13:13" hidden="1" x14ac:dyDescent="0.2">
      <c r="M8120" s="9"/>
    </row>
    <row r="8121" spans="13:13" hidden="1" x14ac:dyDescent="0.2">
      <c r="M8121" s="9"/>
    </row>
    <row r="8122" spans="13:13" hidden="1" x14ac:dyDescent="0.2">
      <c r="M8122" s="9"/>
    </row>
    <row r="8123" spans="13:13" hidden="1" x14ac:dyDescent="0.2">
      <c r="M8123" s="9"/>
    </row>
    <row r="8124" spans="13:13" hidden="1" x14ac:dyDescent="0.2">
      <c r="M8124" s="9"/>
    </row>
    <row r="8125" spans="13:13" hidden="1" x14ac:dyDescent="0.2">
      <c r="M8125" s="9"/>
    </row>
    <row r="8126" spans="13:13" hidden="1" x14ac:dyDescent="0.2">
      <c r="M8126" s="9"/>
    </row>
    <row r="8127" spans="13:13" hidden="1" x14ac:dyDescent="0.2">
      <c r="M8127" s="9"/>
    </row>
    <row r="8128" spans="13:13" hidden="1" x14ac:dyDescent="0.2">
      <c r="M8128" s="9"/>
    </row>
    <row r="8129" spans="13:13" hidden="1" x14ac:dyDescent="0.2">
      <c r="M8129" s="9"/>
    </row>
    <row r="8130" spans="13:13" hidden="1" x14ac:dyDescent="0.2">
      <c r="M8130" s="9"/>
    </row>
    <row r="8131" spans="13:13" hidden="1" x14ac:dyDescent="0.2">
      <c r="M8131" s="9"/>
    </row>
    <row r="8132" spans="13:13" hidden="1" x14ac:dyDescent="0.2">
      <c r="M8132" s="9"/>
    </row>
    <row r="8133" spans="13:13" hidden="1" x14ac:dyDescent="0.2">
      <c r="M8133" s="9"/>
    </row>
    <row r="8134" spans="13:13" hidden="1" x14ac:dyDescent="0.2">
      <c r="M8134" s="9"/>
    </row>
    <row r="8135" spans="13:13" hidden="1" x14ac:dyDescent="0.2">
      <c r="M8135" s="9"/>
    </row>
    <row r="8136" spans="13:13" hidden="1" x14ac:dyDescent="0.2">
      <c r="M8136" s="9"/>
    </row>
    <row r="8137" spans="13:13" hidden="1" x14ac:dyDescent="0.2">
      <c r="M8137" s="9"/>
    </row>
    <row r="8138" spans="13:13" hidden="1" x14ac:dyDescent="0.2">
      <c r="M8138" s="9"/>
    </row>
    <row r="8139" spans="13:13" hidden="1" x14ac:dyDescent="0.2">
      <c r="M8139" s="9"/>
    </row>
    <row r="8140" spans="13:13" hidden="1" x14ac:dyDescent="0.2">
      <c r="M8140" s="9"/>
    </row>
    <row r="8141" spans="13:13" hidden="1" x14ac:dyDescent="0.2">
      <c r="M8141" s="9"/>
    </row>
    <row r="8142" spans="13:13" hidden="1" x14ac:dyDescent="0.2">
      <c r="M8142" s="9"/>
    </row>
    <row r="8143" spans="13:13" hidden="1" x14ac:dyDescent="0.2">
      <c r="M8143" s="9"/>
    </row>
    <row r="8144" spans="13:13" hidden="1" x14ac:dyDescent="0.2">
      <c r="M8144" s="9"/>
    </row>
    <row r="8145" spans="13:13" hidden="1" x14ac:dyDescent="0.2">
      <c r="M8145" s="9"/>
    </row>
    <row r="8146" spans="13:13" hidden="1" x14ac:dyDescent="0.2">
      <c r="M8146" s="9"/>
    </row>
    <row r="8147" spans="13:13" hidden="1" x14ac:dyDescent="0.2">
      <c r="M8147" s="9"/>
    </row>
    <row r="8148" spans="13:13" hidden="1" x14ac:dyDescent="0.2">
      <c r="M8148" s="9"/>
    </row>
    <row r="8149" spans="13:13" hidden="1" x14ac:dyDescent="0.2">
      <c r="M8149" s="9"/>
    </row>
    <row r="8150" spans="13:13" hidden="1" x14ac:dyDescent="0.2">
      <c r="M8150" s="9"/>
    </row>
    <row r="8151" spans="13:13" hidden="1" x14ac:dyDescent="0.2">
      <c r="M8151" s="9"/>
    </row>
    <row r="8152" spans="13:13" hidden="1" x14ac:dyDescent="0.2">
      <c r="M8152" s="9"/>
    </row>
    <row r="8153" spans="13:13" hidden="1" x14ac:dyDescent="0.2">
      <c r="M8153" s="9"/>
    </row>
    <row r="8154" spans="13:13" hidden="1" x14ac:dyDescent="0.2">
      <c r="M8154" s="9"/>
    </row>
    <row r="8155" spans="13:13" hidden="1" x14ac:dyDescent="0.2">
      <c r="M8155" s="9"/>
    </row>
    <row r="8156" spans="13:13" hidden="1" x14ac:dyDescent="0.2">
      <c r="M8156" s="9"/>
    </row>
    <row r="8157" spans="13:13" hidden="1" x14ac:dyDescent="0.2">
      <c r="M8157" s="9"/>
    </row>
    <row r="8158" spans="13:13" hidden="1" x14ac:dyDescent="0.2">
      <c r="M8158" s="9"/>
    </row>
    <row r="8159" spans="13:13" hidden="1" x14ac:dyDescent="0.2">
      <c r="M8159" s="9"/>
    </row>
    <row r="8160" spans="13:13" hidden="1" x14ac:dyDescent="0.2">
      <c r="M8160" s="9"/>
    </row>
    <row r="8161" spans="13:13" hidden="1" x14ac:dyDescent="0.2">
      <c r="M8161" s="9"/>
    </row>
    <row r="8162" spans="13:13" hidden="1" x14ac:dyDescent="0.2">
      <c r="M8162" s="9"/>
    </row>
    <row r="8163" spans="13:13" hidden="1" x14ac:dyDescent="0.2">
      <c r="M8163" s="9"/>
    </row>
    <row r="8164" spans="13:13" hidden="1" x14ac:dyDescent="0.2">
      <c r="M8164" s="9"/>
    </row>
    <row r="8165" spans="13:13" hidden="1" x14ac:dyDescent="0.2">
      <c r="M8165" s="9"/>
    </row>
    <row r="8166" spans="13:13" hidden="1" x14ac:dyDescent="0.2">
      <c r="M8166" s="9"/>
    </row>
    <row r="8167" spans="13:13" hidden="1" x14ac:dyDescent="0.2">
      <c r="M8167" s="9"/>
    </row>
    <row r="8168" spans="13:13" hidden="1" x14ac:dyDescent="0.2">
      <c r="M8168" s="9"/>
    </row>
    <row r="8169" spans="13:13" hidden="1" x14ac:dyDescent="0.2">
      <c r="M8169" s="9"/>
    </row>
    <row r="8170" spans="13:13" hidden="1" x14ac:dyDescent="0.2">
      <c r="M8170" s="9"/>
    </row>
    <row r="8171" spans="13:13" hidden="1" x14ac:dyDescent="0.2">
      <c r="M8171" s="9"/>
    </row>
    <row r="8172" spans="13:13" hidden="1" x14ac:dyDescent="0.2">
      <c r="M8172" s="9"/>
    </row>
    <row r="8173" spans="13:13" hidden="1" x14ac:dyDescent="0.2">
      <c r="M8173" s="9"/>
    </row>
    <row r="8174" spans="13:13" hidden="1" x14ac:dyDescent="0.2">
      <c r="M8174" s="9"/>
    </row>
    <row r="8175" spans="13:13" hidden="1" x14ac:dyDescent="0.2">
      <c r="M8175" s="9"/>
    </row>
    <row r="8176" spans="13:13" hidden="1" x14ac:dyDescent="0.2">
      <c r="M8176" s="9"/>
    </row>
    <row r="8177" spans="13:13" hidden="1" x14ac:dyDescent="0.2">
      <c r="M8177" s="9"/>
    </row>
    <row r="8178" spans="13:13" hidden="1" x14ac:dyDescent="0.2">
      <c r="M8178" s="9"/>
    </row>
    <row r="8179" spans="13:13" hidden="1" x14ac:dyDescent="0.2">
      <c r="M8179" s="9"/>
    </row>
    <row r="8180" spans="13:13" hidden="1" x14ac:dyDescent="0.2">
      <c r="M8180" s="9"/>
    </row>
    <row r="8181" spans="13:13" hidden="1" x14ac:dyDescent="0.2">
      <c r="M8181" s="9"/>
    </row>
    <row r="8182" spans="13:13" hidden="1" x14ac:dyDescent="0.2">
      <c r="M8182" s="9"/>
    </row>
    <row r="8183" spans="13:13" hidden="1" x14ac:dyDescent="0.2">
      <c r="M8183" s="9"/>
    </row>
    <row r="8184" spans="13:13" hidden="1" x14ac:dyDescent="0.2">
      <c r="M8184" s="9"/>
    </row>
    <row r="8185" spans="13:13" hidden="1" x14ac:dyDescent="0.2">
      <c r="M8185" s="9"/>
    </row>
    <row r="8186" spans="13:13" hidden="1" x14ac:dyDescent="0.2">
      <c r="M8186" s="9"/>
    </row>
    <row r="8187" spans="13:13" hidden="1" x14ac:dyDescent="0.2">
      <c r="M8187" s="9"/>
    </row>
    <row r="8188" spans="13:13" hidden="1" x14ac:dyDescent="0.2">
      <c r="M8188" s="9"/>
    </row>
    <row r="8189" spans="13:13" hidden="1" x14ac:dyDescent="0.2">
      <c r="M8189" s="9"/>
    </row>
    <row r="8190" spans="13:13" hidden="1" x14ac:dyDescent="0.2">
      <c r="M8190" s="9"/>
    </row>
    <row r="8191" spans="13:13" hidden="1" x14ac:dyDescent="0.2">
      <c r="M8191" s="9"/>
    </row>
    <row r="8192" spans="13:13" hidden="1" x14ac:dyDescent="0.2">
      <c r="M8192" s="9"/>
    </row>
    <row r="8193" spans="13:13" hidden="1" x14ac:dyDescent="0.2">
      <c r="M8193" s="9"/>
    </row>
    <row r="8194" spans="13:13" hidden="1" x14ac:dyDescent="0.2">
      <c r="M8194" s="9"/>
    </row>
    <row r="8195" spans="13:13" hidden="1" x14ac:dyDescent="0.2">
      <c r="M8195" s="9"/>
    </row>
    <row r="8196" spans="13:13" hidden="1" x14ac:dyDescent="0.2">
      <c r="M8196" s="9"/>
    </row>
    <row r="8197" spans="13:13" hidden="1" x14ac:dyDescent="0.2">
      <c r="M8197" s="9"/>
    </row>
    <row r="8198" spans="13:13" hidden="1" x14ac:dyDescent="0.2">
      <c r="M8198" s="9"/>
    </row>
    <row r="8199" spans="13:13" hidden="1" x14ac:dyDescent="0.2">
      <c r="M8199" s="9"/>
    </row>
    <row r="8200" spans="13:13" hidden="1" x14ac:dyDescent="0.2">
      <c r="M8200" s="9"/>
    </row>
    <row r="8201" spans="13:13" hidden="1" x14ac:dyDescent="0.2">
      <c r="M8201" s="9"/>
    </row>
    <row r="8202" spans="13:13" hidden="1" x14ac:dyDescent="0.2">
      <c r="M8202" s="9"/>
    </row>
    <row r="8203" spans="13:13" hidden="1" x14ac:dyDescent="0.2">
      <c r="M8203" s="9"/>
    </row>
    <row r="8204" spans="13:13" hidden="1" x14ac:dyDescent="0.2">
      <c r="M8204" s="9"/>
    </row>
    <row r="8205" spans="13:13" hidden="1" x14ac:dyDescent="0.2">
      <c r="M8205" s="9"/>
    </row>
    <row r="8206" spans="13:13" hidden="1" x14ac:dyDescent="0.2">
      <c r="M8206" s="9"/>
    </row>
    <row r="8207" spans="13:13" hidden="1" x14ac:dyDescent="0.2">
      <c r="M8207" s="9"/>
    </row>
    <row r="8208" spans="13:13" hidden="1" x14ac:dyDescent="0.2">
      <c r="M8208" s="9"/>
    </row>
    <row r="8209" spans="13:13" hidden="1" x14ac:dyDescent="0.2">
      <c r="M8209" s="9"/>
    </row>
    <row r="8210" spans="13:13" hidden="1" x14ac:dyDescent="0.2">
      <c r="M8210" s="9"/>
    </row>
    <row r="8211" spans="13:13" hidden="1" x14ac:dyDescent="0.2">
      <c r="M8211" s="9"/>
    </row>
    <row r="8212" spans="13:13" hidden="1" x14ac:dyDescent="0.2">
      <c r="M8212" s="9"/>
    </row>
    <row r="8213" spans="13:13" hidden="1" x14ac:dyDescent="0.2">
      <c r="M8213" s="9"/>
    </row>
    <row r="8214" spans="13:13" hidden="1" x14ac:dyDescent="0.2">
      <c r="M8214" s="9"/>
    </row>
    <row r="8215" spans="13:13" hidden="1" x14ac:dyDescent="0.2">
      <c r="M8215" s="9"/>
    </row>
    <row r="8216" spans="13:13" hidden="1" x14ac:dyDescent="0.2">
      <c r="M8216" s="9"/>
    </row>
    <row r="8217" spans="13:13" hidden="1" x14ac:dyDescent="0.2">
      <c r="M8217" s="9"/>
    </row>
    <row r="8218" spans="13:13" hidden="1" x14ac:dyDescent="0.2">
      <c r="M8218" s="9"/>
    </row>
    <row r="8219" spans="13:13" hidden="1" x14ac:dyDescent="0.2">
      <c r="M8219" s="9"/>
    </row>
    <row r="8220" spans="13:13" hidden="1" x14ac:dyDescent="0.2">
      <c r="M8220" s="9"/>
    </row>
    <row r="8221" spans="13:13" hidden="1" x14ac:dyDescent="0.2">
      <c r="M8221" s="9"/>
    </row>
    <row r="8222" spans="13:13" hidden="1" x14ac:dyDescent="0.2">
      <c r="M8222" s="9"/>
    </row>
    <row r="8223" spans="13:13" hidden="1" x14ac:dyDescent="0.2">
      <c r="M8223" s="9"/>
    </row>
    <row r="8224" spans="13:13" hidden="1" x14ac:dyDescent="0.2">
      <c r="M8224" s="9"/>
    </row>
    <row r="8225" spans="13:13" hidden="1" x14ac:dyDescent="0.2">
      <c r="M8225" s="9"/>
    </row>
    <row r="8226" spans="13:13" hidden="1" x14ac:dyDescent="0.2">
      <c r="M8226" s="9"/>
    </row>
    <row r="8227" spans="13:13" hidden="1" x14ac:dyDescent="0.2">
      <c r="M8227" s="9"/>
    </row>
    <row r="8228" spans="13:13" hidden="1" x14ac:dyDescent="0.2">
      <c r="M8228" s="9"/>
    </row>
    <row r="8229" spans="13:13" hidden="1" x14ac:dyDescent="0.2">
      <c r="M8229" s="9"/>
    </row>
    <row r="8230" spans="13:13" hidden="1" x14ac:dyDescent="0.2">
      <c r="M8230" s="9"/>
    </row>
    <row r="8231" spans="13:13" hidden="1" x14ac:dyDescent="0.2">
      <c r="M8231" s="9"/>
    </row>
    <row r="8232" spans="13:13" hidden="1" x14ac:dyDescent="0.2">
      <c r="M8232" s="9"/>
    </row>
    <row r="8233" spans="13:13" hidden="1" x14ac:dyDescent="0.2">
      <c r="M8233" s="9"/>
    </row>
    <row r="8234" spans="13:13" hidden="1" x14ac:dyDescent="0.2">
      <c r="M8234" s="9"/>
    </row>
    <row r="8235" spans="13:13" hidden="1" x14ac:dyDescent="0.2">
      <c r="M8235" s="9"/>
    </row>
    <row r="8236" spans="13:13" hidden="1" x14ac:dyDescent="0.2">
      <c r="M8236" s="9"/>
    </row>
    <row r="8237" spans="13:13" hidden="1" x14ac:dyDescent="0.2">
      <c r="M8237" s="9"/>
    </row>
    <row r="8238" spans="13:13" hidden="1" x14ac:dyDescent="0.2">
      <c r="M8238" s="9"/>
    </row>
    <row r="8239" spans="13:13" hidden="1" x14ac:dyDescent="0.2">
      <c r="M8239" s="9"/>
    </row>
    <row r="8240" spans="13:13" hidden="1" x14ac:dyDescent="0.2">
      <c r="M8240" s="9"/>
    </row>
    <row r="8241" spans="13:13" hidden="1" x14ac:dyDescent="0.2">
      <c r="M8241" s="9"/>
    </row>
    <row r="8242" spans="13:13" hidden="1" x14ac:dyDescent="0.2">
      <c r="M8242" s="9"/>
    </row>
    <row r="8243" spans="13:13" hidden="1" x14ac:dyDescent="0.2">
      <c r="M8243" s="9"/>
    </row>
    <row r="8244" spans="13:13" hidden="1" x14ac:dyDescent="0.2">
      <c r="M8244" s="9"/>
    </row>
    <row r="8245" spans="13:13" hidden="1" x14ac:dyDescent="0.2">
      <c r="M8245" s="9"/>
    </row>
    <row r="8246" spans="13:13" hidden="1" x14ac:dyDescent="0.2">
      <c r="M8246" s="9"/>
    </row>
    <row r="8247" spans="13:13" hidden="1" x14ac:dyDescent="0.2">
      <c r="M8247" s="9"/>
    </row>
    <row r="8248" spans="13:13" hidden="1" x14ac:dyDescent="0.2">
      <c r="M8248" s="9"/>
    </row>
    <row r="8249" spans="13:13" hidden="1" x14ac:dyDescent="0.2">
      <c r="M8249" s="9"/>
    </row>
    <row r="8250" spans="13:13" hidden="1" x14ac:dyDescent="0.2">
      <c r="M8250" s="9"/>
    </row>
    <row r="8251" spans="13:13" hidden="1" x14ac:dyDescent="0.2">
      <c r="M8251" s="9"/>
    </row>
    <row r="8252" spans="13:13" hidden="1" x14ac:dyDescent="0.2">
      <c r="M8252" s="9"/>
    </row>
    <row r="8253" spans="13:13" hidden="1" x14ac:dyDescent="0.2">
      <c r="M8253" s="9"/>
    </row>
    <row r="8254" spans="13:13" hidden="1" x14ac:dyDescent="0.2">
      <c r="M8254" s="9"/>
    </row>
    <row r="8255" spans="13:13" hidden="1" x14ac:dyDescent="0.2">
      <c r="M8255" s="9"/>
    </row>
    <row r="8256" spans="13:13" hidden="1" x14ac:dyDescent="0.2">
      <c r="M8256" s="9"/>
    </row>
    <row r="8257" spans="13:13" hidden="1" x14ac:dyDescent="0.2">
      <c r="M8257" s="9"/>
    </row>
    <row r="8258" spans="13:13" hidden="1" x14ac:dyDescent="0.2">
      <c r="M8258" s="9"/>
    </row>
    <row r="8259" spans="13:13" hidden="1" x14ac:dyDescent="0.2">
      <c r="M8259" s="9"/>
    </row>
    <row r="8260" spans="13:13" hidden="1" x14ac:dyDescent="0.2">
      <c r="M8260" s="9"/>
    </row>
    <row r="8261" spans="13:13" hidden="1" x14ac:dyDescent="0.2">
      <c r="M8261" s="9"/>
    </row>
    <row r="8262" spans="13:13" hidden="1" x14ac:dyDescent="0.2">
      <c r="M8262" s="9"/>
    </row>
    <row r="8263" spans="13:13" hidden="1" x14ac:dyDescent="0.2">
      <c r="M8263" s="9"/>
    </row>
    <row r="8264" spans="13:13" hidden="1" x14ac:dyDescent="0.2">
      <c r="M8264" s="9"/>
    </row>
    <row r="8265" spans="13:13" hidden="1" x14ac:dyDescent="0.2">
      <c r="M8265" s="9"/>
    </row>
    <row r="8266" spans="13:13" hidden="1" x14ac:dyDescent="0.2">
      <c r="M8266" s="9"/>
    </row>
    <row r="8267" spans="13:13" hidden="1" x14ac:dyDescent="0.2">
      <c r="M8267" s="9"/>
    </row>
    <row r="8268" spans="13:13" hidden="1" x14ac:dyDescent="0.2">
      <c r="M8268" s="9"/>
    </row>
    <row r="8269" spans="13:13" hidden="1" x14ac:dyDescent="0.2">
      <c r="M8269" s="9"/>
    </row>
    <row r="8270" spans="13:13" hidden="1" x14ac:dyDescent="0.2">
      <c r="M8270" s="9"/>
    </row>
    <row r="8271" spans="13:13" hidden="1" x14ac:dyDescent="0.2">
      <c r="M8271" s="9"/>
    </row>
    <row r="8272" spans="13:13" hidden="1" x14ac:dyDescent="0.2">
      <c r="M8272" s="9"/>
    </row>
    <row r="8273" spans="13:13" hidden="1" x14ac:dyDescent="0.2">
      <c r="M8273" s="9"/>
    </row>
    <row r="8274" spans="13:13" hidden="1" x14ac:dyDescent="0.2">
      <c r="M8274" s="9"/>
    </row>
    <row r="8275" spans="13:13" hidden="1" x14ac:dyDescent="0.2">
      <c r="M8275" s="9"/>
    </row>
    <row r="8276" spans="13:13" hidden="1" x14ac:dyDescent="0.2">
      <c r="M8276" s="9"/>
    </row>
    <row r="8277" spans="13:13" hidden="1" x14ac:dyDescent="0.2">
      <c r="M8277" s="9"/>
    </row>
    <row r="8278" spans="13:13" hidden="1" x14ac:dyDescent="0.2">
      <c r="M8278" s="9"/>
    </row>
    <row r="8279" spans="13:13" hidden="1" x14ac:dyDescent="0.2">
      <c r="M8279" s="9"/>
    </row>
    <row r="8280" spans="13:13" hidden="1" x14ac:dyDescent="0.2">
      <c r="M8280" s="9"/>
    </row>
    <row r="8281" spans="13:13" hidden="1" x14ac:dyDescent="0.2">
      <c r="M8281" s="9"/>
    </row>
    <row r="8282" spans="13:13" hidden="1" x14ac:dyDescent="0.2">
      <c r="M8282" s="9"/>
    </row>
    <row r="8283" spans="13:13" hidden="1" x14ac:dyDescent="0.2">
      <c r="M8283" s="9"/>
    </row>
    <row r="8284" spans="13:13" hidden="1" x14ac:dyDescent="0.2">
      <c r="M8284" s="9"/>
    </row>
    <row r="8285" spans="13:13" hidden="1" x14ac:dyDescent="0.2">
      <c r="M8285" s="9"/>
    </row>
    <row r="8286" spans="13:13" hidden="1" x14ac:dyDescent="0.2">
      <c r="M8286" s="9"/>
    </row>
    <row r="8287" spans="13:13" hidden="1" x14ac:dyDescent="0.2">
      <c r="M8287" s="9"/>
    </row>
    <row r="8288" spans="13:13" hidden="1" x14ac:dyDescent="0.2">
      <c r="M8288" s="9"/>
    </row>
    <row r="8289" spans="13:13" hidden="1" x14ac:dyDescent="0.2">
      <c r="M8289" s="9"/>
    </row>
    <row r="8290" spans="13:13" hidden="1" x14ac:dyDescent="0.2">
      <c r="M8290" s="9"/>
    </row>
    <row r="8291" spans="13:13" hidden="1" x14ac:dyDescent="0.2">
      <c r="M8291" s="9"/>
    </row>
    <row r="8292" spans="13:13" hidden="1" x14ac:dyDescent="0.2">
      <c r="M8292" s="9"/>
    </row>
    <row r="8293" spans="13:13" hidden="1" x14ac:dyDescent="0.2">
      <c r="M8293" s="9"/>
    </row>
    <row r="8294" spans="13:13" hidden="1" x14ac:dyDescent="0.2">
      <c r="M8294" s="9"/>
    </row>
    <row r="8295" spans="13:13" hidden="1" x14ac:dyDescent="0.2">
      <c r="M8295" s="9"/>
    </row>
    <row r="8296" spans="13:13" hidden="1" x14ac:dyDescent="0.2">
      <c r="M8296" s="9"/>
    </row>
    <row r="8297" spans="13:13" hidden="1" x14ac:dyDescent="0.2">
      <c r="M8297" s="9"/>
    </row>
    <row r="8298" spans="13:13" hidden="1" x14ac:dyDescent="0.2">
      <c r="M8298" s="9"/>
    </row>
    <row r="8299" spans="13:13" hidden="1" x14ac:dyDescent="0.2">
      <c r="M8299" s="9"/>
    </row>
    <row r="8300" spans="13:13" hidden="1" x14ac:dyDescent="0.2">
      <c r="M8300" s="9"/>
    </row>
    <row r="8301" spans="13:13" hidden="1" x14ac:dyDescent="0.2">
      <c r="M8301" s="9"/>
    </row>
    <row r="8302" spans="13:13" hidden="1" x14ac:dyDescent="0.2">
      <c r="M8302" s="9"/>
    </row>
    <row r="8303" spans="13:13" hidden="1" x14ac:dyDescent="0.2">
      <c r="M8303" s="9"/>
    </row>
    <row r="8304" spans="13:13" hidden="1" x14ac:dyDescent="0.2">
      <c r="M8304" s="9"/>
    </row>
    <row r="8305" spans="13:13" hidden="1" x14ac:dyDescent="0.2">
      <c r="M8305" s="9"/>
    </row>
    <row r="8306" spans="13:13" hidden="1" x14ac:dyDescent="0.2">
      <c r="M8306" s="9"/>
    </row>
    <row r="8307" spans="13:13" hidden="1" x14ac:dyDescent="0.2">
      <c r="M8307" s="9"/>
    </row>
    <row r="8308" spans="13:13" hidden="1" x14ac:dyDescent="0.2">
      <c r="M8308" s="9"/>
    </row>
    <row r="8309" spans="13:13" hidden="1" x14ac:dyDescent="0.2">
      <c r="M8309" s="9"/>
    </row>
    <row r="8310" spans="13:13" hidden="1" x14ac:dyDescent="0.2">
      <c r="M8310" s="9"/>
    </row>
    <row r="8311" spans="13:13" hidden="1" x14ac:dyDescent="0.2">
      <c r="M8311" s="9"/>
    </row>
    <row r="8312" spans="13:13" hidden="1" x14ac:dyDescent="0.2">
      <c r="M8312" s="9"/>
    </row>
    <row r="8313" spans="13:13" hidden="1" x14ac:dyDescent="0.2">
      <c r="M8313" s="9"/>
    </row>
    <row r="8314" spans="13:13" hidden="1" x14ac:dyDescent="0.2">
      <c r="M8314" s="9"/>
    </row>
    <row r="8315" spans="13:13" hidden="1" x14ac:dyDescent="0.2">
      <c r="M8315" s="9"/>
    </row>
    <row r="8316" spans="13:13" hidden="1" x14ac:dyDescent="0.2">
      <c r="M8316" s="9"/>
    </row>
    <row r="8317" spans="13:13" hidden="1" x14ac:dyDescent="0.2">
      <c r="M8317" s="9"/>
    </row>
    <row r="8318" spans="13:13" hidden="1" x14ac:dyDescent="0.2">
      <c r="M8318" s="9"/>
    </row>
    <row r="8319" spans="13:13" hidden="1" x14ac:dyDescent="0.2">
      <c r="M8319" s="9"/>
    </row>
    <row r="8320" spans="13:13" hidden="1" x14ac:dyDescent="0.2">
      <c r="M8320" s="9"/>
    </row>
    <row r="8321" spans="13:13" hidden="1" x14ac:dyDescent="0.2">
      <c r="M8321" s="9"/>
    </row>
    <row r="8322" spans="13:13" hidden="1" x14ac:dyDescent="0.2">
      <c r="M8322" s="9"/>
    </row>
    <row r="8323" spans="13:13" hidden="1" x14ac:dyDescent="0.2">
      <c r="M8323" s="9"/>
    </row>
    <row r="8324" spans="13:13" hidden="1" x14ac:dyDescent="0.2">
      <c r="M8324" s="9"/>
    </row>
    <row r="8325" spans="13:13" hidden="1" x14ac:dyDescent="0.2">
      <c r="M8325" s="9"/>
    </row>
    <row r="8326" spans="13:13" hidden="1" x14ac:dyDescent="0.2">
      <c r="M8326" s="9"/>
    </row>
    <row r="8327" spans="13:13" hidden="1" x14ac:dyDescent="0.2">
      <c r="M8327" s="9"/>
    </row>
    <row r="8328" spans="13:13" hidden="1" x14ac:dyDescent="0.2">
      <c r="M8328" s="9"/>
    </row>
    <row r="8329" spans="13:13" hidden="1" x14ac:dyDescent="0.2">
      <c r="M8329" s="9"/>
    </row>
    <row r="8330" spans="13:13" hidden="1" x14ac:dyDescent="0.2">
      <c r="M8330" s="9"/>
    </row>
    <row r="8331" spans="13:13" hidden="1" x14ac:dyDescent="0.2">
      <c r="M8331" s="9"/>
    </row>
    <row r="8332" spans="13:13" hidden="1" x14ac:dyDescent="0.2">
      <c r="M8332" s="9"/>
    </row>
    <row r="8333" spans="13:13" hidden="1" x14ac:dyDescent="0.2">
      <c r="M8333" s="9"/>
    </row>
    <row r="8334" spans="13:13" hidden="1" x14ac:dyDescent="0.2">
      <c r="M8334" s="9"/>
    </row>
    <row r="8335" spans="13:13" hidden="1" x14ac:dyDescent="0.2">
      <c r="M8335" s="9"/>
    </row>
    <row r="8336" spans="13:13" hidden="1" x14ac:dyDescent="0.2">
      <c r="M8336" s="9"/>
    </row>
    <row r="8337" spans="13:13" hidden="1" x14ac:dyDescent="0.2">
      <c r="M8337" s="9"/>
    </row>
    <row r="8338" spans="13:13" hidden="1" x14ac:dyDescent="0.2">
      <c r="M8338" s="9"/>
    </row>
    <row r="8339" spans="13:13" hidden="1" x14ac:dyDescent="0.2">
      <c r="M8339" s="9"/>
    </row>
    <row r="8340" spans="13:13" hidden="1" x14ac:dyDescent="0.2">
      <c r="M8340" s="9"/>
    </row>
    <row r="8341" spans="13:13" hidden="1" x14ac:dyDescent="0.2">
      <c r="M8341" s="9"/>
    </row>
    <row r="8342" spans="13:13" hidden="1" x14ac:dyDescent="0.2">
      <c r="M8342" s="9"/>
    </row>
    <row r="8343" spans="13:13" hidden="1" x14ac:dyDescent="0.2">
      <c r="M8343" s="9"/>
    </row>
    <row r="8344" spans="13:13" hidden="1" x14ac:dyDescent="0.2">
      <c r="M8344" s="9"/>
    </row>
    <row r="8345" spans="13:13" hidden="1" x14ac:dyDescent="0.2">
      <c r="M8345" s="9"/>
    </row>
    <row r="8346" spans="13:13" hidden="1" x14ac:dyDescent="0.2">
      <c r="M8346" s="9"/>
    </row>
    <row r="8347" spans="13:13" hidden="1" x14ac:dyDescent="0.2">
      <c r="M8347" s="9"/>
    </row>
    <row r="8348" spans="13:13" hidden="1" x14ac:dyDescent="0.2">
      <c r="M8348" s="9"/>
    </row>
    <row r="8349" spans="13:13" hidden="1" x14ac:dyDescent="0.2">
      <c r="M8349" s="9"/>
    </row>
    <row r="8350" spans="13:13" hidden="1" x14ac:dyDescent="0.2">
      <c r="M8350" s="9"/>
    </row>
    <row r="8351" spans="13:13" hidden="1" x14ac:dyDescent="0.2">
      <c r="M8351" s="9"/>
    </row>
    <row r="8352" spans="13:13" hidden="1" x14ac:dyDescent="0.2">
      <c r="M8352" s="9"/>
    </row>
    <row r="8353" spans="13:13" hidden="1" x14ac:dyDescent="0.2">
      <c r="M8353" s="9"/>
    </row>
    <row r="8354" spans="13:13" hidden="1" x14ac:dyDescent="0.2">
      <c r="M8354" s="9"/>
    </row>
    <row r="8355" spans="13:13" hidden="1" x14ac:dyDescent="0.2">
      <c r="M8355" s="9"/>
    </row>
    <row r="8356" spans="13:13" hidden="1" x14ac:dyDescent="0.2">
      <c r="M8356" s="9"/>
    </row>
    <row r="8357" spans="13:13" hidden="1" x14ac:dyDescent="0.2">
      <c r="M8357" s="9"/>
    </row>
    <row r="8358" spans="13:13" hidden="1" x14ac:dyDescent="0.2">
      <c r="M8358" s="9"/>
    </row>
    <row r="8359" spans="13:13" hidden="1" x14ac:dyDescent="0.2">
      <c r="M8359" s="9"/>
    </row>
    <row r="8360" spans="13:13" hidden="1" x14ac:dyDescent="0.2">
      <c r="M8360" s="9"/>
    </row>
    <row r="8361" spans="13:13" hidden="1" x14ac:dyDescent="0.2">
      <c r="M8361" s="9"/>
    </row>
    <row r="8362" spans="13:13" hidden="1" x14ac:dyDescent="0.2">
      <c r="M8362" s="9"/>
    </row>
    <row r="8363" spans="13:13" hidden="1" x14ac:dyDescent="0.2">
      <c r="M8363" s="9"/>
    </row>
    <row r="8364" spans="13:13" hidden="1" x14ac:dyDescent="0.2">
      <c r="M8364" s="9"/>
    </row>
    <row r="8365" spans="13:13" hidden="1" x14ac:dyDescent="0.2">
      <c r="M8365" s="9"/>
    </row>
    <row r="8366" spans="13:13" hidden="1" x14ac:dyDescent="0.2">
      <c r="M8366" s="9"/>
    </row>
    <row r="8367" spans="13:13" hidden="1" x14ac:dyDescent="0.2">
      <c r="M8367" s="9"/>
    </row>
    <row r="8368" spans="13:13" hidden="1" x14ac:dyDescent="0.2">
      <c r="M8368" s="9"/>
    </row>
    <row r="8369" spans="13:13" hidden="1" x14ac:dyDescent="0.2">
      <c r="M8369" s="9"/>
    </row>
    <row r="8370" spans="13:13" hidden="1" x14ac:dyDescent="0.2">
      <c r="M8370" s="9"/>
    </row>
    <row r="8371" spans="13:13" hidden="1" x14ac:dyDescent="0.2">
      <c r="M8371" s="9"/>
    </row>
    <row r="8372" spans="13:13" hidden="1" x14ac:dyDescent="0.2">
      <c r="M8372" s="9"/>
    </row>
    <row r="8373" spans="13:13" hidden="1" x14ac:dyDescent="0.2">
      <c r="M8373" s="9"/>
    </row>
    <row r="8374" spans="13:13" hidden="1" x14ac:dyDescent="0.2">
      <c r="M8374" s="9"/>
    </row>
    <row r="8375" spans="13:13" hidden="1" x14ac:dyDescent="0.2">
      <c r="M8375" s="9"/>
    </row>
    <row r="8376" spans="13:13" hidden="1" x14ac:dyDescent="0.2">
      <c r="M8376" s="9"/>
    </row>
    <row r="8377" spans="13:13" hidden="1" x14ac:dyDescent="0.2">
      <c r="M8377" s="9"/>
    </row>
    <row r="8378" spans="13:13" hidden="1" x14ac:dyDescent="0.2">
      <c r="M8378" s="9"/>
    </row>
    <row r="8379" spans="13:13" hidden="1" x14ac:dyDescent="0.2">
      <c r="M8379" s="9"/>
    </row>
    <row r="8380" spans="13:13" hidden="1" x14ac:dyDescent="0.2">
      <c r="M8380" s="9"/>
    </row>
    <row r="8381" spans="13:13" hidden="1" x14ac:dyDescent="0.2">
      <c r="M8381" s="9"/>
    </row>
    <row r="8382" spans="13:13" hidden="1" x14ac:dyDescent="0.2">
      <c r="M8382" s="9"/>
    </row>
    <row r="8383" spans="13:13" hidden="1" x14ac:dyDescent="0.2">
      <c r="M8383" s="9"/>
    </row>
    <row r="8384" spans="13:13" hidden="1" x14ac:dyDescent="0.2">
      <c r="M8384" s="9"/>
    </row>
    <row r="8385" spans="13:13" hidden="1" x14ac:dyDescent="0.2">
      <c r="M8385" s="9"/>
    </row>
    <row r="8386" spans="13:13" hidden="1" x14ac:dyDescent="0.2">
      <c r="M8386" s="9"/>
    </row>
    <row r="8387" spans="13:13" hidden="1" x14ac:dyDescent="0.2">
      <c r="M8387" s="9"/>
    </row>
    <row r="8388" spans="13:13" hidden="1" x14ac:dyDescent="0.2">
      <c r="M8388" s="9"/>
    </row>
    <row r="8389" spans="13:13" hidden="1" x14ac:dyDescent="0.2">
      <c r="M8389" s="9"/>
    </row>
    <row r="8390" spans="13:13" hidden="1" x14ac:dyDescent="0.2">
      <c r="M8390" s="9"/>
    </row>
    <row r="8391" spans="13:13" hidden="1" x14ac:dyDescent="0.2">
      <c r="M8391" s="9"/>
    </row>
    <row r="8392" spans="13:13" hidden="1" x14ac:dyDescent="0.2">
      <c r="M8392" s="9"/>
    </row>
    <row r="8393" spans="13:13" hidden="1" x14ac:dyDescent="0.2">
      <c r="M8393" s="9"/>
    </row>
    <row r="8394" spans="13:13" hidden="1" x14ac:dyDescent="0.2">
      <c r="M8394" s="9"/>
    </row>
    <row r="8395" spans="13:13" hidden="1" x14ac:dyDescent="0.2">
      <c r="M8395" s="9"/>
    </row>
    <row r="8396" spans="13:13" hidden="1" x14ac:dyDescent="0.2">
      <c r="M8396" s="9"/>
    </row>
    <row r="8397" spans="13:13" hidden="1" x14ac:dyDescent="0.2">
      <c r="M8397" s="9"/>
    </row>
    <row r="8398" spans="13:13" hidden="1" x14ac:dyDescent="0.2">
      <c r="M8398" s="9"/>
    </row>
    <row r="8399" spans="13:13" hidden="1" x14ac:dyDescent="0.2">
      <c r="M8399" s="9"/>
    </row>
    <row r="8400" spans="13:13" hidden="1" x14ac:dyDescent="0.2">
      <c r="M8400" s="9"/>
    </row>
    <row r="8401" spans="13:13" hidden="1" x14ac:dyDescent="0.2">
      <c r="M8401" s="9"/>
    </row>
    <row r="8402" spans="13:13" hidden="1" x14ac:dyDescent="0.2">
      <c r="M8402" s="9"/>
    </row>
    <row r="8403" spans="13:13" hidden="1" x14ac:dyDescent="0.2">
      <c r="M8403" s="9"/>
    </row>
    <row r="8404" spans="13:13" hidden="1" x14ac:dyDescent="0.2">
      <c r="M8404" s="9"/>
    </row>
    <row r="8405" spans="13:13" hidden="1" x14ac:dyDescent="0.2">
      <c r="M8405" s="9"/>
    </row>
    <row r="8406" spans="13:13" hidden="1" x14ac:dyDescent="0.2">
      <c r="M8406" s="9"/>
    </row>
    <row r="8407" spans="13:13" hidden="1" x14ac:dyDescent="0.2">
      <c r="M8407" s="9"/>
    </row>
    <row r="8408" spans="13:13" hidden="1" x14ac:dyDescent="0.2">
      <c r="M8408" s="9"/>
    </row>
    <row r="8409" spans="13:13" hidden="1" x14ac:dyDescent="0.2">
      <c r="M8409" s="9"/>
    </row>
    <row r="8410" spans="13:13" hidden="1" x14ac:dyDescent="0.2">
      <c r="M8410" s="9"/>
    </row>
    <row r="8411" spans="13:13" hidden="1" x14ac:dyDescent="0.2">
      <c r="M8411" s="9"/>
    </row>
    <row r="8412" spans="13:13" hidden="1" x14ac:dyDescent="0.2">
      <c r="M8412" s="9"/>
    </row>
    <row r="8413" spans="13:13" hidden="1" x14ac:dyDescent="0.2">
      <c r="M8413" s="9"/>
    </row>
    <row r="8414" spans="13:13" hidden="1" x14ac:dyDescent="0.2">
      <c r="M8414" s="9"/>
    </row>
    <row r="8415" spans="13:13" hidden="1" x14ac:dyDescent="0.2">
      <c r="M8415" s="9"/>
    </row>
    <row r="8416" spans="13:13" hidden="1" x14ac:dyDescent="0.2">
      <c r="M8416" s="9"/>
    </row>
    <row r="8417" spans="13:13" hidden="1" x14ac:dyDescent="0.2">
      <c r="M8417" s="9"/>
    </row>
    <row r="8418" spans="13:13" hidden="1" x14ac:dyDescent="0.2">
      <c r="M8418" s="9"/>
    </row>
    <row r="8419" spans="13:13" hidden="1" x14ac:dyDescent="0.2">
      <c r="M8419" s="9"/>
    </row>
    <row r="8420" spans="13:13" hidden="1" x14ac:dyDescent="0.2">
      <c r="M8420" s="9"/>
    </row>
    <row r="8421" spans="13:13" hidden="1" x14ac:dyDescent="0.2">
      <c r="M8421" s="9"/>
    </row>
    <row r="8422" spans="13:13" hidden="1" x14ac:dyDescent="0.2">
      <c r="M8422" s="9"/>
    </row>
    <row r="8423" spans="13:13" hidden="1" x14ac:dyDescent="0.2">
      <c r="M8423" s="9"/>
    </row>
    <row r="8424" spans="13:13" hidden="1" x14ac:dyDescent="0.2">
      <c r="M8424" s="9"/>
    </row>
    <row r="8425" spans="13:13" hidden="1" x14ac:dyDescent="0.2">
      <c r="M8425" s="9"/>
    </row>
    <row r="8426" spans="13:13" hidden="1" x14ac:dyDescent="0.2">
      <c r="M8426" s="9"/>
    </row>
    <row r="8427" spans="13:13" hidden="1" x14ac:dyDescent="0.2">
      <c r="M8427" s="9"/>
    </row>
    <row r="8428" spans="13:13" hidden="1" x14ac:dyDescent="0.2">
      <c r="M8428" s="9"/>
    </row>
    <row r="8429" spans="13:13" hidden="1" x14ac:dyDescent="0.2">
      <c r="M8429" s="9"/>
    </row>
    <row r="8430" spans="13:13" hidden="1" x14ac:dyDescent="0.2">
      <c r="M8430" s="9"/>
    </row>
    <row r="8431" spans="13:13" hidden="1" x14ac:dyDescent="0.2">
      <c r="M8431" s="9"/>
    </row>
    <row r="8432" spans="13:13" hidden="1" x14ac:dyDescent="0.2">
      <c r="M8432" s="9"/>
    </row>
    <row r="8433" spans="13:13" hidden="1" x14ac:dyDescent="0.2">
      <c r="M8433" s="9"/>
    </row>
    <row r="8434" spans="13:13" hidden="1" x14ac:dyDescent="0.2">
      <c r="M8434" s="9"/>
    </row>
    <row r="8435" spans="13:13" hidden="1" x14ac:dyDescent="0.2">
      <c r="M8435" s="9"/>
    </row>
    <row r="8436" spans="13:13" hidden="1" x14ac:dyDescent="0.2">
      <c r="M8436" s="9"/>
    </row>
    <row r="8437" spans="13:13" hidden="1" x14ac:dyDescent="0.2">
      <c r="M8437" s="9"/>
    </row>
    <row r="8438" spans="13:13" hidden="1" x14ac:dyDescent="0.2">
      <c r="M8438" s="9"/>
    </row>
    <row r="8439" spans="13:13" hidden="1" x14ac:dyDescent="0.2">
      <c r="M8439" s="9"/>
    </row>
    <row r="8440" spans="13:13" hidden="1" x14ac:dyDescent="0.2">
      <c r="M8440" s="9"/>
    </row>
    <row r="8441" spans="13:13" hidden="1" x14ac:dyDescent="0.2">
      <c r="M8441" s="9"/>
    </row>
    <row r="8442" spans="13:13" hidden="1" x14ac:dyDescent="0.2">
      <c r="M8442" s="9"/>
    </row>
    <row r="8443" spans="13:13" hidden="1" x14ac:dyDescent="0.2">
      <c r="M8443" s="9"/>
    </row>
    <row r="8444" spans="13:13" hidden="1" x14ac:dyDescent="0.2">
      <c r="M8444" s="9"/>
    </row>
    <row r="8445" spans="13:13" hidden="1" x14ac:dyDescent="0.2">
      <c r="M8445" s="9"/>
    </row>
    <row r="8446" spans="13:13" hidden="1" x14ac:dyDescent="0.2">
      <c r="M8446" s="9"/>
    </row>
    <row r="8447" spans="13:13" hidden="1" x14ac:dyDescent="0.2">
      <c r="M8447" s="9"/>
    </row>
    <row r="8448" spans="13:13" hidden="1" x14ac:dyDescent="0.2">
      <c r="M8448" s="9"/>
    </row>
    <row r="8449" spans="13:13" hidden="1" x14ac:dyDescent="0.2">
      <c r="M8449" s="9"/>
    </row>
    <row r="8450" spans="13:13" hidden="1" x14ac:dyDescent="0.2">
      <c r="M8450" s="9"/>
    </row>
    <row r="8451" spans="13:13" hidden="1" x14ac:dyDescent="0.2">
      <c r="M8451" s="9"/>
    </row>
    <row r="8452" spans="13:13" hidden="1" x14ac:dyDescent="0.2">
      <c r="M8452" s="9"/>
    </row>
    <row r="8453" spans="13:13" hidden="1" x14ac:dyDescent="0.2">
      <c r="M8453" s="9"/>
    </row>
    <row r="8454" spans="13:13" hidden="1" x14ac:dyDescent="0.2">
      <c r="M8454" s="9"/>
    </row>
    <row r="8455" spans="13:13" hidden="1" x14ac:dyDescent="0.2">
      <c r="M8455" s="9"/>
    </row>
    <row r="8456" spans="13:13" hidden="1" x14ac:dyDescent="0.2">
      <c r="M8456" s="9"/>
    </row>
    <row r="8457" spans="13:13" hidden="1" x14ac:dyDescent="0.2">
      <c r="M8457" s="9"/>
    </row>
    <row r="8458" spans="13:13" hidden="1" x14ac:dyDescent="0.2">
      <c r="M8458" s="9"/>
    </row>
    <row r="8459" spans="13:13" hidden="1" x14ac:dyDescent="0.2">
      <c r="M8459" s="9"/>
    </row>
    <row r="8460" spans="13:13" hidden="1" x14ac:dyDescent="0.2">
      <c r="M8460" s="9"/>
    </row>
    <row r="8461" spans="13:13" hidden="1" x14ac:dyDescent="0.2">
      <c r="M8461" s="9"/>
    </row>
    <row r="8462" spans="13:13" hidden="1" x14ac:dyDescent="0.2">
      <c r="M8462" s="9"/>
    </row>
    <row r="8463" spans="13:13" hidden="1" x14ac:dyDescent="0.2">
      <c r="M8463" s="9"/>
    </row>
    <row r="8464" spans="13:13" hidden="1" x14ac:dyDescent="0.2">
      <c r="M8464" s="9"/>
    </row>
    <row r="8465" spans="13:13" hidden="1" x14ac:dyDescent="0.2">
      <c r="M8465" s="9"/>
    </row>
    <row r="8466" spans="13:13" hidden="1" x14ac:dyDescent="0.2">
      <c r="M8466" s="9"/>
    </row>
    <row r="8467" spans="13:13" hidden="1" x14ac:dyDescent="0.2">
      <c r="M8467" s="9"/>
    </row>
    <row r="8468" spans="13:13" hidden="1" x14ac:dyDescent="0.2">
      <c r="M8468" s="9"/>
    </row>
    <row r="8469" spans="13:13" hidden="1" x14ac:dyDescent="0.2">
      <c r="M8469" s="9"/>
    </row>
    <row r="8470" spans="13:13" hidden="1" x14ac:dyDescent="0.2">
      <c r="M8470" s="9"/>
    </row>
    <row r="8471" spans="13:13" hidden="1" x14ac:dyDescent="0.2">
      <c r="M8471" s="9"/>
    </row>
    <row r="8472" spans="13:13" hidden="1" x14ac:dyDescent="0.2">
      <c r="M8472" s="9"/>
    </row>
    <row r="8473" spans="13:13" hidden="1" x14ac:dyDescent="0.2">
      <c r="M8473" s="9"/>
    </row>
    <row r="8474" spans="13:13" hidden="1" x14ac:dyDescent="0.2">
      <c r="M8474" s="9"/>
    </row>
    <row r="8475" spans="13:13" hidden="1" x14ac:dyDescent="0.2">
      <c r="M8475" s="9"/>
    </row>
    <row r="8476" spans="13:13" hidden="1" x14ac:dyDescent="0.2">
      <c r="M8476" s="9"/>
    </row>
    <row r="8477" spans="13:13" hidden="1" x14ac:dyDescent="0.2">
      <c r="M8477" s="9"/>
    </row>
    <row r="8478" spans="13:13" hidden="1" x14ac:dyDescent="0.2">
      <c r="M8478" s="9"/>
    </row>
    <row r="8479" spans="13:13" hidden="1" x14ac:dyDescent="0.2">
      <c r="M8479" s="9"/>
    </row>
    <row r="8480" spans="13:13" hidden="1" x14ac:dyDescent="0.2">
      <c r="M8480" s="9"/>
    </row>
    <row r="8481" spans="13:13" hidden="1" x14ac:dyDescent="0.2">
      <c r="M8481" s="9"/>
    </row>
    <row r="8482" spans="13:13" hidden="1" x14ac:dyDescent="0.2">
      <c r="M8482" s="9"/>
    </row>
    <row r="8483" spans="13:13" hidden="1" x14ac:dyDescent="0.2">
      <c r="M8483" s="9"/>
    </row>
    <row r="8484" spans="13:13" hidden="1" x14ac:dyDescent="0.2">
      <c r="M8484" s="9"/>
    </row>
    <row r="8485" spans="13:13" hidden="1" x14ac:dyDescent="0.2">
      <c r="M8485" s="9"/>
    </row>
    <row r="8486" spans="13:13" hidden="1" x14ac:dyDescent="0.2">
      <c r="M8486" s="9"/>
    </row>
    <row r="8487" spans="13:13" hidden="1" x14ac:dyDescent="0.2">
      <c r="M8487" s="9"/>
    </row>
    <row r="8488" spans="13:13" hidden="1" x14ac:dyDescent="0.2">
      <c r="M8488" s="9"/>
    </row>
    <row r="8489" spans="13:13" hidden="1" x14ac:dyDescent="0.2">
      <c r="M8489" s="9"/>
    </row>
    <row r="8490" spans="13:13" hidden="1" x14ac:dyDescent="0.2">
      <c r="M8490" s="9"/>
    </row>
    <row r="8491" spans="13:13" hidden="1" x14ac:dyDescent="0.2">
      <c r="M8491" s="9"/>
    </row>
    <row r="8492" spans="13:13" hidden="1" x14ac:dyDescent="0.2">
      <c r="M8492" s="9"/>
    </row>
    <row r="8493" spans="13:13" hidden="1" x14ac:dyDescent="0.2">
      <c r="M8493" s="9"/>
    </row>
    <row r="8494" spans="13:13" hidden="1" x14ac:dyDescent="0.2">
      <c r="M8494" s="9"/>
    </row>
    <row r="8495" spans="13:13" hidden="1" x14ac:dyDescent="0.2">
      <c r="M8495" s="9"/>
    </row>
    <row r="8496" spans="13:13" hidden="1" x14ac:dyDescent="0.2">
      <c r="M8496" s="9"/>
    </row>
    <row r="8497" spans="13:13" hidden="1" x14ac:dyDescent="0.2">
      <c r="M8497" s="9"/>
    </row>
    <row r="8498" spans="13:13" hidden="1" x14ac:dyDescent="0.2">
      <c r="M8498" s="9"/>
    </row>
    <row r="8499" spans="13:13" hidden="1" x14ac:dyDescent="0.2">
      <c r="M8499" s="9"/>
    </row>
    <row r="8500" spans="13:13" hidden="1" x14ac:dyDescent="0.2">
      <c r="M8500" s="9"/>
    </row>
    <row r="8501" spans="13:13" hidden="1" x14ac:dyDescent="0.2">
      <c r="M8501" s="9"/>
    </row>
    <row r="8502" spans="13:13" hidden="1" x14ac:dyDescent="0.2">
      <c r="M8502" s="9"/>
    </row>
    <row r="8503" spans="13:13" hidden="1" x14ac:dyDescent="0.2">
      <c r="M8503" s="9"/>
    </row>
    <row r="8504" spans="13:13" hidden="1" x14ac:dyDescent="0.2">
      <c r="M8504" s="9"/>
    </row>
    <row r="8505" spans="13:13" hidden="1" x14ac:dyDescent="0.2">
      <c r="M8505" s="9"/>
    </row>
    <row r="8506" spans="13:13" hidden="1" x14ac:dyDescent="0.2">
      <c r="M8506" s="9"/>
    </row>
    <row r="8507" spans="13:13" hidden="1" x14ac:dyDescent="0.2">
      <c r="M8507" s="9"/>
    </row>
    <row r="8508" spans="13:13" hidden="1" x14ac:dyDescent="0.2">
      <c r="M8508" s="9"/>
    </row>
    <row r="8509" spans="13:13" hidden="1" x14ac:dyDescent="0.2">
      <c r="M8509" s="9"/>
    </row>
    <row r="8510" spans="13:13" hidden="1" x14ac:dyDescent="0.2">
      <c r="M8510" s="9"/>
    </row>
    <row r="8511" spans="13:13" hidden="1" x14ac:dyDescent="0.2">
      <c r="M8511" s="9"/>
    </row>
    <row r="8512" spans="13:13" hidden="1" x14ac:dyDescent="0.2">
      <c r="M8512" s="9"/>
    </row>
    <row r="8513" spans="13:13" hidden="1" x14ac:dyDescent="0.2">
      <c r="M8513" s="9"/>
    </row>
    <row r="8514" spans="13:13" hidden="1" x14ac:dyDescent="0.2">
      <c r="M8514" s="9"/>
    </row>
    <row r="8515" spans="13:13" hidden="1" x14ac:dyDescent="0.2">
      <c r="M8515" s="9"/>
    </row>
    <row r="8516" spans="13:13" hidden="1" x14ac:dyDescent="0.2">
      <c r="M8516" s="9"/>
    </row>
    <row r="8517" spans="13:13" hidden="1" x14ac:dyDescent="0.2">
      <c r="M8517" s="9"/>
    </row>
    <row r="8518" spans="13:13" hidden="1" x14ac:dyDescent="0.2">
      <c r="M8518" s="9"/>
    </row>
    <row r="8519" spans="13:13" hidden="1" x14ac:dyDescent="0.2">
      <c r="M8519" s="9"/>
    </row>
    <row r="8520" spans="13:13" hidden="1" x14ac:dyDescent="0.2">
      <c r="M8520" s="9"/>
    </row>
    <row r="8521" spans="13:13" hidden="1" x14ac:dyDescent="0.2">
      <c r="M8521" s="9"/>
    </row>
    <row r="8522" spans="13:13" hidden="1" x14ac:dyDescent="0.2">
      <c r="M8522" s="9"/>
    </row>
    <row r="8523" spans="13:13" hidden="1" x14ac:dyDescent="0.2">
      <c r="M8523" s="9"/>
    </row>
    <row r="8524" spans="13:13" hidden="1" x14ac:dyDescent="0.2">
      <c r="M8524" s="9"/>
    </row>
    <row r="8525" spans="13:13" hidden="1" x14ac:dyDescent="0.2">
      <c r="M8525" s="9"/>
    </row>
    <row r="8526" spans="13:13" hidden="1" x14ac:dyDescent="0.2">
      <c r="M8526" s="9"/>
    </row>
    <row r="8527" spans="13:13" hidden="1" x14ac:dyDescent="0.2">
      <c r="M8527" s="9"/>
    </row>
    <row r="8528" spans="13:13" hidden="1" x14ac:dyDescent="0.2">
      <c r="M8528" s="9"/>
    </row>
    <row r="8529" spans="13:13" hidden="1" x14ac:dyDescent="0.2">
      <c r="M8529" s="9"/>
    </row>
    <row r="8530" spans="13:13" hidden="1" x14ac:dyDescent="0.2">
      <c r="M8530" s="9"/>
    </row>
    <row r="8531" spans="13:13" hidden="1" x14ac:dyDescent="0.2">
      <c r="M8531" s="9"/>
    </row>
    <row r="8532" spans="13:13" hidden="1" x14ac:dyDescent="0.2">
      <c r="M8532" s="9"/>
    </row>
    <row r="8533" spans="13:13" hidden="1" x14ac:dyDescent="0.2">
      <c r="M8533" s="9"/>
    </row>
    <row r="8534" spans="13:13" hidden="1" x14ac:dyDescent="0.2">
      <c r="M8534" s="9"/>
    </row>
    <row r="8535" spans="13:13" hidden="1" x14ac:dyDescent="0.2">
      <c r="M8535" s="9"/>
    </row>
    <row r="8536" spans="13:13" hidden="1" x14ac:dyDescent="0.2">
      <c r="M8536" s="9"/>
    </row>
    <row r="8537" spans="13:13" hidden="1" x14ac:dyDescent="0.2">
      <c r="M8537" s="9"/>
    </row>
    <row r="8538" spans="13:13" hidden="1" x14ac:dyDescent="0.2">
      <c r="M8538" s="9"/>
    </row>
    <row r="8539" spans="13:13" hidden="1" x14ac:dyDescent="0.2">
      <c r="M8539" s="9"/>
    </row>
    <row r="8540" spans="13:13" hidden="1" x14ac:dyDescent="0.2">
      <c r="M8540" s="9"/>
    </row>
    <row r="8541" spans="13:13" hidden="1" x14ac:dyDescent="0.2">
      <c r="M8541" s="9"/>
    </row>
    <row r="8542" spans="13:13" hidden="1" x14ac:dyDescent="0.2">
      <c r="M8542" s="9"/>
    </row>
    <row r="8543" spans="13:13" hidden="1" x14ac:dyDescent="0.2">
      <c r="M8543" s="9"/>
    </row>
    <row r="8544" spans="13:13" hidden="1" x14ac:dyDescent="0.2">
      <c r="M8544" s="9"/>
    </row>
    <row r="8545" spans="13:13" hidden="1" x14ac:dyDescent="0.2">
      <c r="M8545" s="9"/>
    </row>
    <row r="8546" spans="13:13" hidden="1" x14ac:dyDescent="0.2">
      <c r="M8546" s="9"/>
    </row>
    <row r="8547" spans="13:13" hidden="1" x14ac:dyDescent="0.2">
      <c r="M8547" s="9"/>
    </row>
    <row r="8548" spans="13:13" hidden="1" x14ac:dyDescent="0.2">
      <c r="M8548" s="9"/>
    </row>
    <row r="8549" spans="13:13" hidden="1" x14ac:dyDescent="0.2">
      <c r="M8549" s="9"/>
    </row>
    <row r="8550" spans="13:13" hidden="1" x14ac:dyDescent="0.2">
      <c r="M8550" s="9"/>
    </row>
    <row r="8551" spans="13:13" hidden="1" x14ac:dyDescent="0.2">
      <c r="M8551" s="9"/>
    </row>
    <row r="8552" spans="13:13" hidden="1" x14ac:dyDescent="0.2">
      <c r="M8552" s="9"/>
    </row>
    <row r="8553" spans="13:13" hidden="1" x14ac:dyDescent="0.2">
      <c r="M8553" s="9"/>
    </row>
    <row r="8554" spans="13:13" hidden="1" x14ac:dyDescent="0.2">
      <c r="M8554" s="9"/>
    </row>
    <row r="8555" spans="13:13" hidden="1" x14ac:dyDescent="0.2">
      <c r="M8555" s="9"/>
    </row>
    <row r="8556" spans="13:13" hidden="1" x14ac:dyDescent="0.2">
      <c r="M8556" s="9"/>
    </row>
    <row r="8557" spans="13:13" hidden="1" x14ac:dyDescent="0.2">
      <c r="M8557" s="9"/>
    </row>
    <row r="8558" spans="13:13" hidden="1" x14ac:dyDescent="0.2">
      <c r="M8558" s="9"/>
    </row>
    <row r="8559" spans="13:13" hidden="1" x14ac:dyDescent="0.2">
      <c r="M8559" s="9"/>
    </row>
    <row r="8560" spans="13:13" hidden="1" x14ac:dyDescent="0.2">
      <c r="M8560" s="9"/>
    </row>
    <row r="8561" spans="13:13" hidden="1" x14ac:dyDescent="0.2">
      <c r="M8561" s="9"/>
    </row>
    <row r="8562" spans="13:13" hidden="1" x14ac:dyDescent="0.2">
      <c r="M8562" s="9"/>
    </row>
    <row r="8563" spans="13:13" hidden="1" x14ac:dyDescent="0.2">
      <c r="M8563" s="9"/>
    </row>
    <row r="8564" spans="13:13" hidden="1" x14ac:dyDescent="0.2">
      <c r="M8564" s="9"/>
    </row>
    <row r="8565" spans="13:13" hidden="1" x14ac:dyDescent="0.2">
      <c r="M8565" s="9"/>
    </row>
    <row r="8566" spans="13:13" hidden="1" x14ac:dyDescent="0.2">
      <c r="M8566" s="9"/>
    </row>
    <row r="8567" spans="13:13" hidden="1" x14ac:dyDescent="0.2">
      <c r="M8567" s="9"/>
    </row>
    <row r="8568" spans="13:13" hidden="1" x14ac:dyDescent="0.2">
      <c r="M8568" s="9"/>
    </row>
    <row r="8569" spans="13:13" hidden="1" x14ac:dyDescent="0.2">
      <c r="M8569" s="9"/>
    </row>
    <row r="8570" spans="13:13" hidden="1" x14ac:dyDescent="0.2">
      <c r="M8570" s="9"/>
    </row>
    <row r="8571" spans="13:13" hidden="1" x14ac:dyDescent="0.2">
      <c r="M8571" s="9"/>
    </row>
    <row r="8572" spans="13:13" hidden="1" x14ac:dyDescent="0.2">
      <c r="M8572" s="9"/>
    </row>
    <row r="8573" spans="13:13" hidden="1" x14ac:dyDescent="0.2">
      <c r="M8573" s="9"/>
    </row>
    <row r="8574" spans="13:13" hidden="1" x14ac:dyDescent="0.2">
      <c r="M8574" s="9"/>
    </row>
    <row r="8575" spans="13:13" hidden="1" x14ac:dyDescent="0.2">
      <c r="M8575" s="9"/>
    </row>
    <row r="8576" spans="13:13" hidden="1" x14ac:dyDescent="0.2">
      <c r="M8576" s="9"/>
    </row>
    <row r="8577" spans="13:13" hidden="1" x14ac:dyDescent="0.2">
      <c r="M8577" s="9"/>
    </row>
    <row r="8578" spans="13:13" hidden="1" x14ac:dyDescent="0.2">
      <c r="M8578" s="9"/>
    </row>
    <row r="8579" spans="13:13" hidden="1" x14ac:dyDescent="0.2">
      <c r="M8579" s="9"/>
    </row>
    <row r="8580" spans="13:13" hidden="1" x14ac:dyDescent="0.2">
      <c r="M8580" s="9"/>
    </row>
    <row r="8581" spans="13:13" hidden="1" x14ac:dyDescent="0.2">
      <c r="M8581" s="9"/>
    </row>
    <row r="8582" spans="13:13" hidden="1" x14ac:dyDescent="0.2">
      <c r="M8582" s="9"/>
    </row>
    <row r="8583" spans="13:13" hidden="1" x14ac:dyDescent="0.2">
      <c r="M8583" s="9"/>
    </row>
    <row r="8584" spans="13:13" hidden="1" x14ac:dyDescent="0.2">
      <c r="M8584" s="9"/>
    </row>
    <row r="8585" spans="13:13" hidden="1" x14ac:dyDescent="0.2">
      <c r="M8585" s="9"/>
    </row>
    <row r="8586" spans="13:13" hidden="1" x14ac:dyDescent="0.2">
      <c r="M8586" s="9"/>
    </row>
    <row r="8587" spans="13:13" hidden="1" x14ac:dyDescent="0.2">
      <c r="M8587" s="9"/>
    </row>
    <row r="8588" spans="13:13" hidden="1" x14ac:dyDescent="0.2">
      <c r="M8588" s="9"/>
    </row>
    <row r="8589" spans="13:13" hidden="1" x14ac:dyDescent="0.2">
      <c r="M8589" s="9"/>
    </row>
    <row r="8590" spans="13:13" hidden="1" x14ac:dyDescent="0.2">
      <c r="M8590" s="9"/>
    </row>
    <row r="8591" spans="13:13" hidden="1" x14ac:dyDescent="0.2">
      <c r="M8591" s="9"/>
    </row>
    <row r="8592" spans="13:13" hidden="1" x14ac:dyDescent="0.2">
      <c r="M8592" s="9"/>
    </row>
    <row r="8593" spans="13:13" hidden="1" x14ac:dyDescent="0.2">
      <c r="M8593" s="9"/>
    </row>
    <row r="8594" spans="13:13" hidden="1" x14ac:dyDescent="0.2">
      <c r="M8594" s="9"/>
    </row>
    <row r="8595" spans="13:13" hidden="1" x14ac:dyDescent="0.2">
      <c r="M8595" s="9"/>
    </row>
    <row r="8596" spans="13:13" hidden="1" x14ac:dyDescent="0.2">
      <c r="M8596" s="9"/>
    </row>
    <row r="8597" spans="13:13" hidden="1" x14ac:dyDescent="0.2">
      <c r="M8597" s="9"/>
    </row>
    <row r="8598" spans="13:13" hidden="1" x14ac:dyDescent="0.2">
      <c r="M8598" s="9"/>
    </row>
    <row r="8599" spans="13:13" hidden="1" x14ac:dyDescent="0.2">
      <c r="M8599" s="9"/>
    </row>
    <row r="8600" spans="13:13" hidden="1" x14ac:dyDescent="0.2">
      <c r="M8600" s="9"/>
    </row>
    <row r="8601" spans="13:13" hidden="1" x14ac:dyDescent="0.2">
      <c r="M8601" s="9"/>
    </row>
    <row r="8602" spans="13:13" hidden="1" x14ac:dyDescent="0.2">
      <c r="M8602" s="9"/>
    </row>
    <row r="8603" spans="13:13" hidden="1" x14ac:dyDescent="0.2">
      <c r="M8603" s="9"/>
    </row>
    <row r="8604" spans="13:13" hidden="1" x14ac:dyDescent="0.2">
      <c r="M8604" s="9"/>
    </row>
    <row r="8605" spans="13:13" hidden="1" x14ac:dyDescent="0.2">
      <c r="M8605" s="9"/>
    </row>
    <row r="8606" spans="13:13" hidden="1" x14ac:dyDescent="0.2">
      <c r="M8606" s="9"/>
    </row>
    <row r="8607" spans="13:13" hidden="1" x14ac:dyDescent="0.2">
      <c r="M8607" s="9"/>
    </row>
    <row r="8608" spans="13:13" hidden="1" x14ac:dyDescent="0.2">
      <c r="M8608" s="9"/>
    </row>
    <row r="8609" spans="13:13" hidden="1" x14ac:dyDescent="0.2">
      <c r="M8609" s="9"/>
    </row>
    <row r="8610" spans="13:13" hidden="1" x14ac:dyDescent="0.2">
      <c r="M8610" s="9"/>
    </row>
    <row r="8611" spans="13:13" hidden="1" x14ac:dyDescent="0.2">
      <c r="M8611" s="9"/>
    </row>
    <row r="8612" spans="13:13" hidden="1" x14ac:dyDescent="0.2">
      <c r="M8612" s="9"/>
    </row>
    <row r="8613" spans="13:13" hidden="1" x14ac:dyDescent="0.2">
      <c r="M8613" s="9"/>
    </row>
    <row r="8614" spans="13:13" hidden="1" x14ac:dyDescent="0.2">
      <c r="M8614" s="9"/>
    </row>
    <row r="8615" spans="13:13" hidden="1" x14ac:dyDescent="0.2">
      <c r="M8615" s="9"/>
    </row>
    <row r="8616" spans="13:13" hidden="1" x14ac:dyDescent="0.2">
      <c r="M8616" s="9"/>
    </row>
    <row r="8617" spans="13:13" hidden="1" x14ac:dyDescent="0.2">
      <c r="M8617" s="9"/>
    </row>
    <row r="8618" spans="13:13" hidden="1" x14ac:dyDescent="0.2">
      <c r="M8618" s="9"/>
    </row>
    <row r="8619" spans="13:13" hidden="1" x14ac:dyDescent="0.2">
      <c r="M8619" s="9"/>
    </row>
    <row r="8620" spans="13:13" hidden="1" x14ac:dyDescent="0.2">
      <c r="M8620" s="9"/>
    </row>
    <row r="8621" spans="13:13" hidden="1" x14ac:dyDescent="0.2">
      <c r="M8621" s="9"/>
    </row>
    <row r="8622" spans="13:13" hidden="1" x14ac:dyDescent="0.2">
      <c r="M8622" s="9"/>
    </row>
    <row r="8623" spans="13:13" hidden="1" x14ac:dyDescent="0.2">
      <c r="M8623" s="9"/>
    </row>
    <row r="8624" spans="13:13" hidden="1" x14ac:dyDescent="0.2">
      <c r="M8624" s="9"/>
    </row>
    <row r="8625" spans="13:13" hidden="1" x14ac:dyDescent="0.2">
      <c r="M8625" s="9"/>
    </row>
    <row r="8626" spans="13:13" hidden="1" x14ac:dyDescent="0.2">
      <c r="M8626" s="9"/>
    </row>
    <row r="8627" spans="13:13" hidden="1" x14ac:dyDescent="0.2">
      <c r="M8627" s="9"/>
    </row>
    <row r="8628" spans="13:13" hidden="1" x14ac:dyDescent="0.2">
      <c r="M8628" s="9"/>
    </row>
    <row r="8629" spans="13:13" hidden="1" x14ac:dyDescent="0.2">
      <c r="M8629" s="9"/>
    </row>
    <row r="8630" spans="13:13" hidden="1" x14ac:dyDescent="0.2">
      <c r="M8630" s="9"/>
    </row>
    <row r="8631" spans="13:13" hidden="1" x14ac:dyDescent="0.2">
      <c r="M8631" s="9"/>
    </row>
    <row r="8632" spans="13:13" hidden="1" x14ac:dyDescent="0.2">
      <c r="M8632" s="9"/>
    </row>
    <row r="8633" spans="13:13" hidden="1" x14ac:dyDescent="0.2">
      <c r="M8633" s="9"/>
    </row>
    <row r="8634" spans="13:13" hidden="1" x14ac:dyDescent="0.2">
      <c r="M8634" s="9"/>
    </row>
    <row r="8635" spans="13:13" hidden="1" x14ac:dyDescent="0.2">
      <c r="M8635" s="9"/>
    </row>
    <row r="8636" spans="13:13" hidden="1" x14ac:dyDescent="0.2">
      <c r="M8636" s="9"/>
    </row>
    <row r="8637" spans="13:13" hidden="1" x14ac:dyDescent="0.2">
      <c r="M8637" s="9"/>
    </row>
    <row r="8638" spans="13:13" hidden="1" x14ac:dyDescent="0.2">
      <c r="M8638" s="9"/>
    </row>
    <row r="8639" spans="13:13" hidden="1" x14ac:dyDescent="0.2">
      <c r="M8639" s="9"/>
    </row>
    <row r="8640" spans="13:13" hidden="1" x14ac:dyDescent="0.2">
      <c r="M8640" s="9"/>
    </row>
    <row r="8641" spans="13:13" hidden="1" x14ac:dyDescent="0.2">
      <c r="M8641" s="9"/>
    </row>
    <row r="8642" spans="13:13" hidden="1" x14ac:dyDescent="0.2">
      <c r="M8642" s="9"/>
    </row>
    <row r="8643" spans="13:13" hidden="1" x14ac:dyDescent="0.2">
      <c r="M8643" s="9"/>
    </row>
    <row r="8644" spans="13:13" hidden="1" x14ac:dyDescent="0.2">
      <c r="M8644" s="9"/>
    </row>
    <row r="8645" spans="13:13" hidden="1" x14ac:dyDescent="0.2">
      <c r="M8645" s="9"/>
    </row>
    <row r="8646" spans="13:13" hidden="1" x14ac:dyDescent="0.2">
      <c r="M8646" s="9"/>
    </row>
    <row r="8647" spans="13:13" hidden="1" x14ac:dyDescent="0.2">
      <c r="M8647" s="9"/>
    </row>
    <row r="8648" spans="13:13" hidden="1" x14ac:dyDescent="0.2">
      <c r="M8648" s="9"/>
    </row>
    <row r="8649" spans="13:13" hidden="1" x14ac:dyDescent="0.2">
      <c r="M8649" s="9"/>
    </row>
    <row r="8650" spans="13:13" hidden="1" x14ac:dyDescent="0.2">
      <c r="M8650" s="9"/>
    </row>
    <row r="8651" spans="13:13" hidden="1" x14ac:dyDescent="0.2">
      <c r="M8651" s="9"/>
    </row>
    <row r="8652" spans="13:13" hidden="1" x14ac:dyDescent="0.2">
      <c r="M8652" s="9"/>
    </row>
    <row r="8653" spans="13:13" hidden="1" x14ac:dyDescent="0.2">
      <c r="M8653" s="9"/>
    </row>
    <row r="8654" spans="13:13" hidden="1" x14ac:dyDescent="0.2">
      <c r="M8654" s="9"/>
    </row>
    <row r="8655" spans="13:13" hidden="1" x14ac:dyDescent="0.2">
      <c r="M8655" s="9"/>
    </row>
    <row r="8656" spans="13:13" hidden="1" x14ac:dyDescent="0.2">
      <c r="M8656" s="9"/>
    </row>
    <row r="8657" spans="13:13" hidden="1" x14ac:dyDescent="0.2">
      <c r="M8657" s="9"/>
    </row>
    <row r="8658" spans="13:13" hidden="1" x14ac:dyDescent="0.2">
      <c r="M8658" s="9"/>
    </row>
    <row r="8659" spans="13:13" hidden="1" x14ac:dyDescent="0.2">
      <c r="M8659" s="9"/>
    </row>
    <row r="8660" spans="13:13" hidden="1" x14ac:dyDescent="0.2">
      <c r="M8660" s="9"/>
    </row>
    <row r="8661" spans="13:13" hidden="1" x14ac:dyDescent="0.2">
      <c r="M8661" s="9"/>
    </row>
    <row r="8662" spans="13:13" hidden="1" x14ac:dyDescent="0.2">
      <c r="M8662" s="9"/>
    </row>
    <row r="8663" spans="13:13" hidden="1" x14ac:dyDescent="0.2">
      <c r="M8663" s="9"/>
    </row>
    <row r="8664" spans="13:13" hidden="1" x14ac:dyDescent="0.2">
      <c r="M8664" s="9"/>
    </row>
    <row r="8665" spans="13:13" hidden="1" x14ac:dyDescent="0.2">
      <c r="M8665" s="9"/>
    </row>
    <row r="8666" spans="13:13" hidden="1" x14ac:dyDescent="0.2">
      <c r="M8666" s="9"/>
    </row>
    <row r="8667" spans="13:13" hidden="1" x14ac:dyDescent="0.2">
      <c r="M8667" s="9"/>
    </row>
    <row r="8668" spans="13:13" hidden="1" x14ac:dyDescent="0.2">
      <c r="M8668" s="9"/>
    </row>
    <row r="8669" spans="13:13" hidden="1" x14ac:dyDescent="0.2">
      <c r="M8669" s="9"/>
    </row>
    <row r="8670" spans="13:13" hidden="1" x14ac:dyDescent="0.2">
      <c r="M8670" s="9"/>
    </row>
    <row r="8671" spans="13:13" hidden="1" x14ac:dyDescent="0.2">
      <c r="M8671" s="9"/>
    </row>
    <row r="8672" spans="13:13" hidden="1" x14ac:dyDescent="0.2">
      <c r="M8672" s="9"/>
    </row>
    <row r="8673" spans="13:13" hidden="1" x14ac:dyDescent="0.2">
      <c r="M8673" s="9"/>
    </row>
    <row r="8674" spans="13:13" hidden="1" x14ac:dyDescent="0.2">
      <c r="M8674" s="9"/>
    </row>
    <row r="8675" spans="13:13" hidden="1" x14ac:dyDescent="0.2">
      <c r="M8675" s="9"/>
    </row>
    <row r="8676" spans="13:13" hidden="1" x14ac:dyDescent="0.2">
      <c r="M8676" s="9"/>
    </row>
    <row r="8677" spans="13:13" hidden="1" x14ac:dyDescent="0.2">
      <c r="M8677" s="9"/>
    </row>
    <row r="8678" spans="13:13" hidden="1" x14ac:dyDescent="0.2">
      <c r="M8678" s="9"/>
    </row>
    <row r="8679" spans="13:13" hidden="1" x14ac:dyDescent="0.2">
      <c r="M8679" s="9"/>
    </row>
    <row r="8680" spans="13:13" hidden="1" x14ac:dyDescent="0.2">
      <c r="M8680" s="9"/>
    </row>
    <row r="8681" spans="13:13" hidden="1" x14ac:dyDescent="0.2">
      <c r="M8681" s="9"/>
    </row>
    <row r="8682" spans="13:13" hidden="1" x14ac:dyDescent="0.2">
      <c r="M8682" s="9"/>
    </row>
    <row r="8683" spans="13:13" hidden="1" x14ac:dyDescent="0.2">
      <c r="M8683" s="9"/>
    </row>
    <row r="8684" spans="13:13" hidden="1" x14ac:dyDescent="0.2">
      <c r="M8684" s="9"/>
    </row>
    <row r="8685" spans="13:13" hidden="1" x14ac:dyDescent="0.2">
      <c r="M8685" s="9"/>
    </row>
    <row r="8686" spans="13:13" hidden="1" x14ac:dyDescent="0.2">
      <c r="M8686" s="9"/>
    </row>
    <row r="8687" spans="13:13" hidden="1" x14ac:dyDescent="0.2">
      <c r="M8687" s="9"/>
    </row>
    <row r="8688" spans="13:13" hidden="1" x14ac:dyDescent="0.2">
      <c r="M8688" s="9"/>
    </row>
    <row r="8689" spans="13:13" hidden="1" x14ac:dyDescent="0.2">
      <c r="M8689" s="9"/>
    </row>
    <row r="8690" spans="13:13" hidden="1" x14ac:dyDescent="0.2">
      <c r="M8690" s="9"/>
    </row>
    <row r="8691" spans="13:13" hidden="1" x14ac:dyDescent="0.2">
      <c r="M8691" s="9"/>
    </row>
    <row r="8692" spans="13:13" hidden="1" x14ac:dyDescent="0.2">
      <c r="M8692" s="9"/>
    </row>
    <row r="8693" spans="13:13" hidden="1" x14ac:dyDescent="0.2">
      <c r="M8693" s="9"/>
    </row>
    <row r="8694" spans="13:13" hidden="1" x14ac:dyDescent="0.2">
      <c r="M8694" s="9"/>
    </row>
    <row r="8695" spans="13:13" hidden="1" x14ac:dyDescent="0.2">
      <c r="M8695" s="9"/>
    </row>
    <row r="8696" spans="13:13" hidden="1" x14ac:dyDescent="0.2">
      <c r="M8696" s="9"/>
    </row>
    <row r="8697" spans="13:13" hidden="1" x14ac:dyDescent="0.2">
      <c r="M8697" s="9"/>
    </row>
    <row r="8698" spans="13:13" hidden="1" x14ac:dyDescent="0.2">
      <c r="M8698" s="9"/>
    </row>
    <row r="8699" spans="13:13" hidden="1" x14ac:dyDescent="0.2">
      <c r="M8699" s="9"/>
    </row>
    <row r="8700" spans="13:13" hidden="1" x14ac:dyDescent="0.2">
      <c r="M8700" s="9"/>
    </row>
    <row r="8701" spans="13:13" hidden="1" x14ac:dyDescent="0.2">
      <c r="M8701" s="9"/>
    </row>
    <row r="8702" spans="13:13" hidden="1" x14ac:dyDescent="0.2">
      <c r="M8702" s="9"/>
    </row>
    <row r="8703" spans="13:13" hidden="1" x14ac:dyDescent="0.2">
      <c r="M8703" s="9"/>
    </row>
    <row r="8704" spans="13:13" hidden="1" x14ac:dyDescent="0.2">
      <c r="M8704" s="9"/>
    </row>
    <row r="8705" spans="13:13" hidden="1" x14ac:dyDescent="0.2">
      <c r="M8705" s="9"/>
    </row>
    <row r="8706" spans="13:13" hidden="1" x14ac:dyDescent="0.2">
      <c r="M8706" s="9"/>
    </row>
    <row r="8707" spans="13:13" hidden="1" x14ac:dyDescent="0.2">
      <c r="M8707" s="9"/>
    </row>
    <row r="8708" spans="13:13" hidden="1" x14ac:dyDescent="0.2">
      <c r="M8708" s="9"/>
    </row>
    <row r="8709" spans="13:13" hidden="1" x14ac:dyDescent="0.2">
      <c r="M8709" s="9"/>
    </row>
    <row r="8710" spans="13:13" hidden="1" x14ac:dyDescent="0.2">
      <c r="M8710" s="9"/>
    </row>
    <row r="8711" spans="13:13" hidden="1" x14ac:dyDescent="0.2">
      <c r="M8711" s="9"/>
    </row>
    <row r="8712" spans="13:13" hidden="1" x14ac:dyDescent="0.2">
      <c r="M8712" s="9"/>
    </row>
    <row r="8713" spans="13:13" hidden="1" x14ac:dyDescent="0.2">
      <c r="M8713" s="9"/>
    </row>
    <row r="8714" spans="13:13" hidden="1" x14ac:dyDescent="0.2">
      <c r="M8714" s="9"/>
    </row>
    <row r="8715" spans="13:13" hidden="1" x14ac:dyDescent="0.2">
      <c r="M8715" s="9"/>
    </row>
    <row r="8716" spans="13:13" hidden="1" x14ac:dyDescent="0.2">
      <c r="M8716" s="9"/>
    </row>
    <row r="8717" spans="13:13" hidden="1" x14ac:dyDescent="0.2">
      <c r="M8717" s="9"/>
    </row>
    <row r="8718" spans="13:13" hidden="1" x14ac:dyDescent="0.2">
      <c r="M8718" s="9"/>
    </row>
    <row r="8719" spans="13:13" hidden="1" x14ac:dyDescent="0.2">
      <c r="M8719" s="9"/>
    </row>
    <row r="8720" spans="13:13" hidden="1" x14ac:dyDescent="0.2">
      <c r="M8720" s="9"/>
    </row>
    <row r="8721" spans="13:13" hidden="1" x14ac:dyDescent="0.2">
      <c r="M8721" s="9"/>
    </row>
    <row r="8722" spans="13:13" hidden="1" x14ac:dyDescent="0.2">
      <c r="M8722" s="9"/>
    </row>
    <row r="8723" spans="13:13" hidden="1" x14ac:dyDescent="0.2">
      <c r="M8723" s="9"/>
    </row>
    <row r="8724" spans="13:13" hidden="1" x14ac:dyDescent="0.2">
      <c r="M8724" s="9"/>
    </row>
    <row r="8725" spans="13:13" hidden="1" x14ac:dyDescent="0.2">
      <c r="M8725" s="9"/>
    </row>
    <row r="8726" spans="13:13" hidden="1" x14ac:dyDescent="0.2">
      <c r="M8726" s="9"/>
    </row>
    <row r="8727" spans="13:13" hidden="1" x14ac:dyDescent="0.2">
      <c r="M8727" s="9"/>
    </row>
    <row r="8728" spans="13:13" hidden="1" x14ac:dyDescent="0.2">
      <c r="M8728" s="9"/>
    </row>
    <row r="8729" spans="13:13" hidden="1" x14ac:dyDescent="0.2">
      <c r="M8729" s="9"/>
    </row>
    <row r="8730" spans="13:13" hidden="1" x14ac:dyDescent="0.2">
      <c r="M8730" s="9"/>
    </row>
    <row r="8731" spans="13:13" hidden="1" x14ac:dyDescent="0.2">
      <c r="M8731" s="9"/>
    </row>
    <row r="8732" spans="13:13" hidden="1" x14ac:dyDescent="0.2">
      <c r="M8732" s="9"/>
    </row>
    <row r="8733" spans="13:13" hidden="1" x14ac:dyDescent="0.2">
      <c r="M8733" s="9"/>
    </row>
    <row r="8734" spans="13:13" hidden="1" x14ac:dyDescent="0.2">
      <c r="M8734" s="9"/>
    </row>
    <row r="8735" spans="13:13" hidden="1" x14ac:dyDescent="0.2">
      <c r="M8735" s="9"/>
    </row>
    <row r="8736" spans="13:13" hidden="1" x14ac:dyDescent="0.2">
      <c r="M8736" s="9"/>
    </row>
    <row r="8737" spans="13:13" hidden="1" x14ac:dyDescent="0.2">
      <c r="M8737" s="9"/>
    </row>
    <row r="8738" spans="13:13" hidden="1" x14ac:dyDescent="0.2">
      <c r="M8738" s="9"/>
    </row>
    <row r="8739" spans="13:13" hidden="1" x14ac:dyDescent="0.2">
      <c r="M8739" s="9"/>
    </row>
    <row r="8740" spans="13:13" hidden="1" x14ac:dyDescent="0.2">
      <c r="M8740" s="9"/>
    </row>
    <row r="8741" spans="13:13" hidden="1" x14ac:dyDescent="0.2">
      <c r="M8741" s="9"/>
    </row>
    <row r="8742" spans="13:13" hidden="1" x14ac:dyDescent="0.2">
      <c r="M8742" s="9"/>
    </row>
    <row r="8743" spans="13:13" hidden="1" x14ac:dyDescent="0.2">
      <c r="M8743" s="9"/>
    </row>
    <row r="8744" spans="13:13" hidden="1" x14ac:dyDescent="0.2">
      <c r="M8744" s="9"/>
    </row>
    <row r="8745" spans="13:13" hidden="1" x14ac:dyDescent="0.2">
      <c r="M8745" s="9"/>
    </row>
    <row r="8746" spans="13:13" hidden="1" x14ac:dyDescent="0.2">
      <c r="M8746" s="9"/>
    </row>
    <row r="8747" spans="13:13" hidden="1" x14ac:dyDescent="0.2">
      <c r="M8747" s="9"/>
    </row>
    <row r="8748" spans="13:13" hidden="1" x14ac:dyDescent="0.2">
      <c r="M8748" s="9"/>
    </row>
    <row r="8749" spans="13:13" hidden="1" x14ac:dyDescent="0.2">
      <c r="M8749" s="9"/>
    </row>
    <row r="8750" spans="13:13" hidden="1" x14ac:dyDescent="0.2">
      <c r="M8750" s="9"/>
    </row>
    <row r="8751" spans="13:13" hidden="1" x14ac:dyDescent="0.2">
      <c r="M8751" s="9"/>
    </row>
    <row r="8752" spans="13:13" hidden="1" x14ac:dyDescent="0.2">
      <c r="M8752" s="9"/>
    </row>
    <row r="8753" spans="13:13" hidden="1" x14ac:dyDescent="0.2">
      <c r="M8753" s="9"/>
    </row>
    <row r="8754" spans="13:13" hidden="1" x14ac:dyDescent="0.2">
      <c r="M8754" s="9"/>
    </row>
    <row r="8755" spans="13:13" hidden="1" x14ac:dyDescent="0.2">
      <c r="M8755" s="9"/>
    </row>
    <row r="8756" spans="13:13" hidden="1" x14ac:dyDescent="0.2">
      <c r="M8756" s="9"/>
    </row>
    <row r="8757" spans="13:13" hidden="1" x14ac:dyDescent="0.2">
      <c r="M8757" s="9"/>
    </row>
    <row r="8758" spans="13:13" hidden="1" x14ac:dyDescent="0.2">
      <c r="M8758" s="9"/>
    </row>
    <row r="8759" spans="13:13" hidden="1" x14ac:dyDescent="0.2">
      <c r="M8759" s="9"/>
    </row>
    <row r="8760" spans="13:13" hidden="1" x14ac:dyDescent="0.2">
      <c r="M8760" s="9"/>
    </row>
    <row r="8761" spans="13:13" hidden="1" x14ac:dyDescent="0.2">
      <c r="M8761" s="9"/>
    </row>
    <row r="8762" spans="13:13" hidden="1" x14ac:dyDescent="0.2">
      <c r="M8762" s="9"/>
    </row>
    <row r="8763" spans="13:13" hidden="1" x14ac:dyDescent="0.2">
      <c r="M8763" s="9"/>
    </row>
    <row r="8764" spans="13:13" hidden="1" x14ac:dyDescent="0.2">
      <c r="M8764" s="9"/>
    </row>
    <row r="8765" spans="13:13" hidden="1" x14ac:dyDescent="0.2">
      <c r="M8765" s="9"/>
    </row>
    <row r="8766" spans="13:13" hidden="1" x14ac:dyDescent="0.2">
      <c r="M8766" s="9"/>
    </row>
    <row r="8767" spans="13:13" hidden="1" x14ac:dyDescent="0.2">
      <c r="M8767" s="9"/>
    </row>
    <row r="8768" spans="13:13" hidden="1" x14ac:dyDescent="0.2">
      <c r="M8768" s="9"/>
    </row>
    <row r="8769" spans="13:13" hidden="1" x14ac:dyDescent="0.2">
      <c r="M8769" s="9"/>
    </row>
    <row r="8770" spans="13:13" hidden="1" x14ac:dyDescent="0.2">
      <c r="M8770" s="9"/>
    </row>
    <row r="8771" spans="13:13" hidden="1" x14ac:dyDescent="0.2">
      <c r="M8771" s="9"/>
    </row>
    <row r="8772" spans="13:13" hidden="1" x14ac:dyDescent="0.2">
      <c r="M8772" s="9"/>
    </row>
    <row r="8773" spans="13:13" hidden="1" x14ac:dyDescent="0.2">
      <c r="M8773" s="9"/>
    </row>
    <row r="8774" spans="13:13" hidden="1" x14ac:dyDescent="0.2">
      <c r="M8774" s="9"/>
    </row>
    <row r="8775" spans="13:13" hidden="1" x14ac:dyDescent="0.2">
      <c r="M8775" s="9"/>
    </row>
    <row r="8776" spans="13:13" hidden="1" x14ac:dyDescent="0.2">
      <c r="M8776" s="9"/>
    </row>
    <row r="8777" spans="13:13" hidden="1" x14ac:dyDescent="0.2">
      <c r="M8777" s="9"/>
    </row>
    <row r="8778" spans="13:13" hidden="1" x14ac:dyDescent="0.2">
      <c r="M8778" s="9"/>
    </row>
    <row r="8779" spans="13:13" hidden="1" x14ac:dyDescent="0.2">
      <c r="M8779" s="9"/>
    </row>
    <row r="8780" spans="13:13" hidden="1" x14ac:dyDescent="0.2">
      <c r="M8780" s="9"/>
    </row>
    <row r="8781" spans="13:13" hidden="1" x14ac:dyDescent="0.2">
      <c r="M8781" s="9"/>
    </row>
    <row r="8782" spans="13:13" hidden="1" x14ac:dyDescent="0.2">
      <c r="M8782" s="9"/>
    </row>
    <row r="8783" spans="13:13" hidden="1" x14ac:dyDescent="0.2">
      <c r="M8783" s="9"/>
    </row>
    <row r="8784" spans="13:13" hidden="1" x14ac:dyDescent="0.2">
      <c r="M8784" s="9"/>
    </row>
    <row r="8785" spans="13:13" hidden="1" x14ac:dyDescent="0.2">
      <c r="M8785" s="9"/>
    </row>
    <row r="8786" spans="13:13" hidden="1" x14ac:dyDescent="0.2">
      <c r="M8786" s="9"/>
    </row>
    <row r="8787" spans="13:13" hidden="1" x14ac:dyDescent="0.2">
      <c r="M8787" s="9"/>
    </row>
    <row r="8788" spans="13:13" hidden="1" x14ac:dyDescent="0.2">
      <c r="M8788" s="9"/>
    </row>
    <row r="8789" spans="13:13" hidden="1" x14ac:dyDescent="0.2">
      <c r="M8789" s="9"/>
    </row>
    <row r="8790" spans="13:13" hidden="1" x14ac:dyDescent="0.2">
      <c r="M8790" s="9"/>
    </row>
    <row r="8791" spans="13:13" hidden="1" x14ac:dyDescent="0.2">
      <c r="M8791" s="9"/>
    </row>
    <row r="8792" spans="13:13" hidden="1" x14ac:dyDescent="0.2">
      <c r="M8792" s="9"/>
    </row>
    <row r="8793" spans="13:13" hidden="1" x14ac:dyDescent="0.2">
      <c r="M8793" s="9"/>
    </row>
    <row r="8794" spans="13:13" hidden="1" x14ac:dyDescent="0.2">
      <c r="M8794" s="9"/>
    </row>
    <row r="8795" spans="13:13" hidden="1" x14ac:dyDescent="0.2">
      <c r="M8795" s="9"/>
    </row>
    <row r="8796" spans="13:13" hidden="1" x14ac:dyDescent="0.2">
      <c r="M8796" s="9"/>
    </row>
    <row r="8797" spans="13:13" hidden="1" x14ac:dyDescent="0.2">
      <c r="M8797" s="9"/>
    </row>
    <row r="8798" spans="13:13" hidden="1" x14ac:dyDescent="0.2">
      <c r="M8798" s="9"/>
    </row>
    <row r="8799" spans="13:13" hidden="1" x14ac:dyDescent="0.2">
      <c r="M8799" s="9"/>
    </row>
    <row r="8800" spans="13:13" hidden="1" x14ac:dyDescent="0.2">
      <c r="M8800" s="9"/>
    </row>
    <row r="8801" spans="13:13" hidden="1" x14ac:dyDescent="0.2">
      <c r="M8801" s="9"/>
    </row>
    <row r="8802" spans="13:13" hidden="1" x14ac:dyDescent="0.2">
      <c r="M8802" s="9"/>
    </row>
    <row r="8803" spans="13:13" hidden="1" x14ac:dyDescent="0.2">
      <c r="M8803" s="9"/>
    </row>
    <row r="8804" spans="13:13" hidden="1" x14ac:dyDescent="0.2">
      <c r="M8804" s="9"/>
    </row>
    <row r="8805" spans="13:13" hidden="1" x14ac:dyDescent="0.2">
      <c r="M8805" s="9"/>
    </row>
    <row r="8806" spans="13:13" hidden="1" x14ac:dyDescent="0.2">
      <c r="M8806" s="9"/>
    </row>
    <row r="8807" spans="13:13" hidden="1" x14ac:dyDescent="0.2">
      <c r="M8807" s="9"/>
    </row>
    <row r="8808" spans="13:13" hidden="1" x14ac:dyDescent="0.2">
      <c r="M8808" s="9"/>
    </row>
    <row r="8809" spans="13:13" hidden="1" x14ac:dyDescent="0.2">
      <c r="M8809" s="9"/>
    </row>
    <row r="8810" spans="13:13" hidden="1" x14ac:dyDescent="0.2">
      <c r="M8810" s="9"/>
    </row>
    <row r="8811" spans="13:13" hidden="1" x14ac:dyDescent="0.2">
      <c r="M8811" s="9"/>
    </row>
    <row r="8812" spans="13:13" hidden="1" x14ac:dyDescent="0.2">
      <c r="M8812" s="9"/>
    </row>
    <row r="8813" spans="13:13" hidden="1" x14ac:dyDescent="0.2">
      <c r="M8813" s="9"/>
    </row>
    <row r="8814" spans="13:13" hidden="1" x14ac:dyDescent="0.2">
      <c r="M8814" s="9"/>
    </row>
    <row r="8815" spans="13:13" hidden="1" x14ac:dyDescent="0.2">
      <c r="M8815" s="9"/>
    </row>
    <row r="8816" spans="13:13" hidden="1" x14ac:dyDescent="0.2">
      <c r="M8816" s="9"/>
    </row>
    <row r="8817" spans="13:13" hidden="1" x14ac:dyDescent="0.2">
      <c r="M8817" s="9"/>
    </row>
    <row r="8818" spans="13:13" hidden="1" x14ac:dyDescent="0.2">
      <c r="M8818" s="9"/>
    </row>
    <row r="8819" spans="13:13" hidden="1" x14ac:dyDescent="0.2">
      <c r="M8819" s="9"/>
    </row>
    <row r="8820" spans="13:13" hidden="1" x14ac:dyDescent="0.2">
      <c r="M8820" s="9"/>
    </row>
    <row r="8821" spans="13:13" hidden="1" x14ac:dyDescent="0.2">
      <c r="M8821" s="9"/>
    </row>
    <row r="8822" spans="13:13" hidden="1" x14ac:dyDescent="0.2">
      <c r="M8822" s="9"/>
    </row>
    <row r="8823" spans="13:13" hidden="1" x14ac:dyDescent="0.2">
      <c r="M8823" s="9"/>
    </row>
    <row r="8824" spans="13:13" hidden="1" x14ac:dyDescent="0.2">
      <c r="M8824" s="9"/>
    </row>
    <row r="8825" spans="13:13" hidden="1" x14ac:dyDescent="0.2">
      <c r="M8825" s="9"/>
    </row>
    <row r="8826" spans="13:13" hidden="1" x14ac:dyDescent="0.2">
      <c r="M8826" s="9"/>
    </row>
    <row r="8827" spans="13:13" hidden="1" x14ac:dyDescent="0.2">
      <c r="M8827" s="9"/>
    </row>
    <row r="8828" spans="13:13" hidden="1" x14ac:dyDescent="0.2">
      <c r="M8828" s="9"/>
    </row>
    <row r="8829" spans="13:13" hidden="1" x14ac:dyDescent="0.2">
      <c r="M8829" s="9"/>
    </row>
    <row r="8830" spans="13:13" hidden="1" x14ac:dyDescent="0.2">
      <c r="M8830" s="9"/>
    </row>
    <row r="8831" spans="13:13" hidden="1" x14ac:dyDescent="0.2">
      <c r="M8831" s="9"/>
    </row>
    <row r="8832" spans="13:13" hidden="1" x14ac:dyDescent="0.2">
      <c r="M8832" s="9"/>
    </row>
    <row r="8833" spans="13:13" hidden="1" x14ac:dyDescent="0.2">
      <c r="M8833" s="9"/>
    </row>
    <row r="8834" spans="13:13" hidden="1" x14ac:dyDescent="0.2">
      <c r="M8834" s="9"/>
    </row>
    <row r="8835" spans="13:13" hidden="1" x14ac:dyDescent="0.2">
      <c r="M8835" s="9"/>
    </row>
    <row r="8836" spans="13:13" hidden="1" x14ac:dyDescent="0.2">
      <c r="M8836" s="9"/>
    </row>
    <row r="8837" spans="13:13" hidden="1" x14ac:dyDescent="0.2">
      <c r="M8837" s="9"/>
    </row>
    <row r="8838" spans="13:13" hidden="1" x14ac:dyDescent="0.2">
      <c r="M8838" s="9"/>
    </row>
    <row r="8839" spans="13:13" hidden="1" x14ac:dyDescent="0.2">
      <c r="M8839" s="9"/>
    </row>
    <row r="8840" spans="13:13" hidden="1" x14ac:dyDescent="0.2">
      <c r="M8840" s="9"/>
    </row>
    <row r="8841" spans="13:13" hidden="1" x14ac:dyDescent="0.2">
      <c r="M8841" s="9"/>
    </row>
    <row r="8842" spans="13:13" hidden="1" x14ac:dyDescent="0.2">
      <c r="M8842" s="9"/>
    </row>
    <row r="8843" spans="13:13" hidden="1" x14ac:dyDescent="0.2">
      <c r="M8843" s="9"/>
    </row>
    <row r="8844" spans="13:13" hidden="1" x14ac:dyDescent="0.2">
      <c r="M8844" s="9"/>
    </row>
    <row r="8845" spans="13:13" hidden="1" x14ac:dyDescent="0.2">
      <c r="M8845" s="9"/>
    </row>
    <row r="8846" spans="13:13" hidden="1" x14ac:dyDescent="0.2">
      <c r="M8846" s="9"/>
    </row>
    <row r="8847" spans="13:13" hidden="1" x14ac:dyDescent="0.2">
      <c r="M8847" s="9"/>
    </row>
    <row r="8848" spans="13:13" hidden="1" x14ac:dyDescent="0.2">
      <c r="M8848" s="9"/>
    </row>
    <row r="8849" spans="13:13" hidden="1" x14ac:dyDescent="0.2">
      <c r="M8849" s="9"/>
    </row>
    <row r="8850" spans="13:13" hidden="1" x14ac:dyDescent="0.2">
      <c r="M8850" s="9"/>
    </row>
    <row r="8851" spans="13:13" hidden="1" x14ac:dyDescent="0.2">
      <c r="M8851" s="9"/>
    </row>
    <row r="8852" spans="13:13" hidden="1" x14ac:dyDescent="0.2">
      <c r="M8852" s="9"/>
    </row>
    <row r="8853" spans="13:13" hidden="1" x14ac:dyDescent="0.2">
      <c r="M8853" s="9"/>
    </row>
    <row r="8854" spans="13:13" hidden="1" x14ac:dyDescent="0.2">
      <c r="M8854" s="9"/>
    </row>
    <row r="8855" spans="13:13" hidden="1" x14ac:dyDescent="0.2">
      <c r="M8855" s="9"/>
    </row>
    <row r="8856" spans="13:13" hidden="1" x14ac:dyDescent="0.2">
      <c r="M8856" s="9"/>
    </row>
    <row r="8857" spans="13:13" hidden="1" x14ac:dyDescent="0.2">
      <c r="M8857" s="9"/>
    </row>
    <row r="8858" spans="13:13" hidden="1" x14ac:dyDescent="0.2">
      <c r="M8858" s="9"/>
    </row>
    <row r="8859" spans="13:13" hidden="1" x14ac:dyDescent="0.2">
      <c r="M8859" s="9"/>
    </row>
    <row r="8860" spans="13:13" hidden="1" x14ac:dyDescent="0.2">
      <c r="M8860" s="9"/>
    </row>
    <row r="8861" spans="13:13" hidden="1" x14ac:dyDescent="0.2">
      <c r="M8861" s="9"/>
    </row>
    <row r="8862" spans="13:13" hidden="1" x14ac:dyDescent="0.2">
      <c r="M8862" s="9"/>
    </row>
    <row r="8863" spans="13:13" hidden="1" x14ac:dyDescent="0.2">
      <c r="M8863" s="9"/>
    </row>
    <row r="8864" spans="13:13" hidden="1" x14ac:dyDescent="0.2">
      <c r="M8864" s="9"/>
    </row>
    <row r="8865" spans="13:13" hidden="1" x14ac:dyDescent="0.2">
      <c r="M8865" s="9"/>
    </row>
    <row r="8866" spans="13:13" hidden="1" x14ac:dyDescent="0.2">
      <c r="M8866" s="9"/>
    </row>
    <row r="8867" spans="13:13" hidden="1" x14ac:dyDescent="0.2">
      <c r="M8867" s="9"/>
    </row>
    <row r="8868" spans="13:13" hidden="1" x14ac:dyDescent="0.2">
      <c r="M8868" s="9"/>
    </row>
    <row r="8869" spans="13:13" hidden="1" x14ac:dyDescent="0.2">
      <c r="M8869" s="9"/>
    </row>
    <row r="8870" spans="13:13" hidden="1" x14ac:dyDescent="0.2">
      <c r="M8870" s="9"/>
    </row>
    <row r="8871" spans="13:13" hidden="1" x14ac:dyDescent="0.2">
      <c r="M8871" s="9"/>
    </row>
    <row r="8872" spans="13:13" hidden="1" x14ac:dyDescent="0.2">
      <c r="M8872" s="9"/>
    </row>
    <row r="8873" spans="13:13" hidden="1" x14ac:dyDescent="0.2">
      <c r="M8873" s="9"/>
    </row>
    <row r="8874" spans="13:13" hidden="1" x14ac:dyDescent="0.2">
      <c r="M8874" s="9"/>
    </row>
    <row r="8875" spans="13:13" hidden="1" x14ac:dyDescent="0.2">
      <c r="M8875" s="9"/>
    </row>
    <row r="8876" spans="13:13" hidden="1" x14ac:dyDescent="0.2">
      <c r="M8876" s="9"/>
    </row>
    <row r="8877" spans="13:13" hidden="1" x14ac:dyDescent="0.2">
      <c r="M8877" s="9"/>
    </row>
    <row r="8878" spans="13:13" hidden="1" x14ac:dyDescent="0.2">
      <c r="M8878" s="9"/>
    </row>
    <row r="8879" spans="13:13" hidden="1" x14ac:dyDescent="0.2">
      <c r="M8879" s="9"/>
    </row>
    <row r="8880" spans="13:13" hidden="1" x14ac:dyDescent="0.2">
      <c r="M8880" s="9"/>
    </row>
    <row r="8881" spans="13:13" hidden="1" x14ac:dyDescent="0.2">
      <c r="M8881" s="9"/>
    </row>
    <row r="8882" spans="13:13" hidden="1" x14ac:dyDescent="0.2">
      <c r="M8882" s="9"/>
    </row>
    <row r="8883" spans="13:13" hidden="1" x14ac:dyDescent="0.2">
      <c r="M8883" s="9"/>
    </row>
    <row r="8884" spans="13:13" hidden="1" x14ac:dyDescent="0.2">
      <c r="M8884" s="9"/>
    </row>
    <row r="8885" spans="13:13" hidden="1" x14ac:dyDescent="0.2">
      <c r="M8885" s="9"/>
    </row>
    <row r="8886" spans="13:13" hidden="1" x14ac:dyDescent="0.2">
      <c r="M8886" s="9"/>
    </row>
    <row r="8887" spans="13:13" hidden="1" x14ac:dyDescent="0.2">
      <c r="M8887" s="9"/>
    </row>
    <row r="8888" spans="13:13" hidden="1" x14ac:dyDescent="0.2">
      <c r="M8888" s="9"/>
    </row>
    <row r="8889" spans="13:13" hidden="1" x14ac:dyDescent="0.2">
      <c r="M8889" s="9"/>
    </row>
    <row r="8890" spans="13:13" hidden="1" x14ac:dyDescent="0.2">
      <c r="M8890" s="9"/>
    </row>
    <row r="8891" spans="13:13" hidden="1" x14ac:dyDescent="0.2">
      <c r="M8891" s="9"/>
    </row>
    <row r="8892" spans="13:13" hidden="1" x14ac:dyDescent="0.2">
      <c r="M8892" s="9"/>
    </row>
    <row r="8893" spans="13:13" hidden="1" x14ac:dyDescent="0.2">
      <c r="M8893" s="9"/>
    </row>
    <row r="8894" spans="13:13" hidden="1" x14ac:dyDescent="0.2">
      <c r="M8894" s="9"/>
    </row>
    <row r="8895" spans="13:13" hidden="1" x14ac:dyDescent="0.2">
      <c r="M8895" s="9"/>
    </row>
    <row r="8896" spans="13:13" hidden="1" x14ac:dyDescent="0.2">
      <c r="M8896" s="9"/>
    </row>
    <row r="8897" spans="13:13" hidden="1" x14ac:dyDescent="0.2">
      <c r="M8897" s="9"/>
    </row>
    <row r="8898" spans="13:13" hidden="1" x14ac:dyDescent="0.2">
      <c r="M8898" s="9"/>
    </row>
    <row r="8899" spans="13:13" hidden="1" x14ac:dyDescent="0.2">
      <c r="M8899" s="9"/>
    </row>
    <row r="8900" spans="13:13" hidden="1" x14ac:dyDescent="0.2">
      <c r="M8900" s="9"/>
    </row>
    <row r="8901" spans="13:13" hidden="1" x14ac:dyDescent="0.2">
      <c r="M8901" s="9"/>
    </row>
    <row r="8902" spans="13:13" hidden="1" x14ac:dyDescent="0.2">
      <c r="M8902" s="9"/>
    </row>
    <row r="8903" spans="13:13" hidden="1" x14ac:dyDescent="0.2">
      <c r="M8903" s="9"/>
    </row>
    <row r="8904" spans="13:13" hidden="1" x14ac:dyDescent="0.2">
      <c r="M8904" s="9"/>
    </row>
    <row r="8905" spans="13:13" hidden="1" x14ac:dyDescent="0.2">
      <c r="M8905" s="9"/>
    </row>
    <row r="8906" spans="13:13" hidden="1" x14ac:dyDescent="0.2">
      <c r="M8906" s="9"/>
    </row>
    <row r="8907" spans="13:13" hidden="1" x14ac:dyDescent="0.2">
      <c r="M8907" s="9"/>
    </row>
    <row r="8908" spans="13:13" hidden="1" x14ac:dyDescent="0.2">
      <c r="M8908" s="9"/>
    </row>
    <row r="8909" spans="13:13" hidden="1" x14ac:dyDescent="0.2">
      <c r="M8909" s="9"/>
    </row>
    <row r="8910" spans="13:13" hidden="1" x14ac:dyDescent="0.2">
      <c r="M8910" s="9"/>
    </row>
    <row r="8911" spans="13:13" hidden="1" x14ac:dyDescent="0.2">
      <c r="M8911" s="9"/>
    </row>
    <row r="8912" spans="13:13" hidden="1" x14ac:dyDescent="0.2">
      <c r="M8912" s="9"/>
    </row>
    <row r="8913" spans="13:13" hidden="1" x14ac:dyDescent="0.2">
      <c r="M8913" s="9"/>
    </row>
    <row r="8914" spans="13:13" hidden="1" x14ac:dyDescent="0.2">
      <c r="M8914" s="9"/>
    </row>
    <row r="8915" spans="13:13" hidden="1" x14ac:dyDescent="0.2">
      <c r="M8915" s="9"/>
    </row>
    <row r="8916" spans="13:13" hidden="1" x14ac:dyDescent="0.2">
      <c r="M8916" s="9"/>
    </row>
    <row r="8917" spans="13:13" hidden="1" x14ac:dyDescent="0.2">
      <c r="M8917" s="9"/>
    </row>
    <row r="8918" spans="13:13" hidden="1" x14ac:dyDescent="0.2">
      <c r="M8918" s="9"/>
    </row>
    <row r="8919" spans="13:13" hidden="1" x14ac:dyDescent="0.2">
      <c r="M8919" s="9"/>
    </row>
    <row r="8920" spans="13:13" hidden="1" x14ac:dyDescent="0.2">
      <c r="M8920" s="9"/>
    </row>
    <row r="8921" spans="13:13" hidden="1" x14ac:dyDescent="0.2">
      <c r="M8921" s="9"/>
    </row>
    <row r="8922" spans="13:13" hidden="1" x14ac:dyDescent="0.2">
      <c r="M8922" s="9"/>
    </row>
    <row r="8923" spans="13:13" hidden="1" x14ac:dyDescent="0.2">
      <c r="M8923" s="9"/>
    </row>
    <row r="8924" spans="13:13" hidden="1" x14ac:dyDescent="0.2">
      <c r="M8924" s="9"/>
    </row>
    <row r="8925" spans="13:13" hidden="1" x14ac:dyDescent="0.2">
      <c r="M8925" s="9"/>
    </row>
    <row r="8926" spans="13:13" hidden="1" x14ac:dyDescent="0.2">
      <c r="M8926" s="9"/>
    </row>
    <row r="8927" spans="13:13" hidden="1" x14ac:dyDescent="0.2">
      <c r="M8927" s="9"/>
    </row>
    <row r="8928" spans="13:13" hidden="1" x14ac:dyDescent="0.2">
      <c r="M8928" s="9"/>
    </row>
    <row r="8929" spans="13:13" hidden="1" x14ac:dyDescent="0.2">
      <c r="M8929" s="9"/>
    </row>
    <row r="8930" spans="13:13" hidden="1" x14ac:dyDescent="0.2">
      <c r="M8930" s="9"/>
    </row>
    <row r="8931" spans="13:13" hidden="1" x14ac:dyDescent="0.2">
      <c r="M8931" s="9"/>
    </row>
    <row r="8932" spans="13:13" hidden="1" x14ac:dyDescent="0.2">
      <c r="M8932" s="9"/>
    </row>
    <row r="8933" spans="13:13" hidden="1" x14ac:dyDescent="0.2">
      <c r="M8933" s="9"/>
    </row>
    <row r="8934" spans="13:13" hidden="1" x14ac:dyDescent="0.2">
      <c r="M8934" s="9"/>
    </row>
    <row r="8935" spans="13:13" hidden="1" x14ac:dyDescent="0.2">
      <c r="M8935" s="9"/>
    </row>
    <row r="8936" spans="13:13" hidden="1" x14ac:dyDescent="0.2">
      <c r="M8936" s="9"/>
    </row>
    <row r="8937" spans="13:13" hidden="1" x14ac:dyDescent="0.2">
      <c r="M8937" s="9"/>
    </row>
    <row r="8938" spans="13:13" hidden="1" x14ac:dyDescent="0.2">
      <c r="M8938" s="9"/>
    </row>
    <row r="8939" spans="13:13" hidden="1" x14ac:dyDescent="0.2">
      <c r="M8939" s="9"/>
    </row>
    <row r="8940" spans="13:13" hidden="1" x14ac:dyDescent="0.2">
      <c r="M8940" s="9"/>
    </row>
    <row r="8941" spans="13:13" hidden="1" x14ac:dyDescent="0.2">
      <c r="M8941" s="9"/>
    </row>
    <row r="8942" spans="13:13" hidden="1" x14ac:dyDescent="0.2">
      <c r="M8942" s="9"/>
    </row>
    <row r="8943" spans="13:13" hidden="1" x14ac:dyDescent="0.2">
      <c r="M8943" s="9"/>
    </row>
    <row r="8944" spans="13:13" hidden="1" x14ac:dyDescent="0.2">
      <c r="M8944" s="9"/>
    </row>
    <row r="8945" spans="13:13" hidden="1" x14ac:dyDescent="0.2">
      <c r="M8945" s="9"/>
    </row>
    <row r="8946" spans="13:13" hidden="1" x14ac:dyDescent="0.2">
      <c r="M8946" s="9"/>
    </row>
    <row r="8947" spans="13:13" hidden="1" x14ac:dyDescent="0.2">
      <c r="M8947" s="9"/>
    </row>
    <row r="8948" spans="13:13" hidden="1" x14ac:dyDescent="0.2">
      <c r="M8948" s="9"/>
    </row>
    <row r="8949" spans="13:13" hidden="1" x14ac:dyDescent="0.2">
      <c r="M8949" s="9"/>
    </row>
    <row r="8950" spans="13:13" hidden="1" x14ac:dyDescent="0.2">
      <c r="M8950" s="9"/>
    </row>
    <row r="8951" spans="13:13" hidden="1" x14ac:dyDescent="0.2">
      <c r="M8951" s="9"/>
    </row>
    <row r="8952" spans="13:13" hidden="1" x14ac:dyDescent="0.2">
      <c r="M8952" s="9"/>
    </row>
    <row r="8953" spans="13:13" hidden="1" x14ac:dyDescent="0.2">
      <c r="M8953" s="9"/>
    </row>
    <row r="8954" spans="13:13" hidden="1" x14ac:dyDescent="0.2">
      <c r="M8954" s="9"/>
    </row>
    <row r="8955" spans="13:13" hidden="1" x14ac:dyDescent="0.2">
      <c r="M8955" s="9"/>
    </row>
    <row r="8956" spans="13:13" hidden="1" x14ac:dyDescent="0.2">
      <c r="M8956" s="9"/>
    </row>
    <row r="8957" spans="13:13" hidden="1" x14ac:dyDescent="0.2">
      <c r="M8957" s="9"/>
    </row>
    <row r="8958" spans="13:13" hidden="1" x14ac:dyDescent="0.2">
      <c r="M8958" s="9"/>
    </row>
    <row r="8959" spans="13:13" hidden="1" x14ac:dyDescent="0.2">
      <c r="M8959" s="9"/>
    </row>
    <row r="8960" spans="13:13" hidden="1" x14ac:dyDescent="0.2">
      <c r="M8960" s="9"/>
    </row>
    <row r="8961" spans="13:13" hidden="1" x14ac:dyDescent="0.2">
      <c r="M8961" s="9"/>
    </row>
    <row r="8962" spans="13:13" hidden="1" x14ac:dyDescent="0.2">
      <c r="M8962" s="9"/>
    </row>
    <row r="8963" spans="13:13" hidden="1" x14ac:dyDescent="0.2">
      <c r="M8963" s="9"/>
    </row>
    <row r="8964" spans="13:13" hidden="1" x14ac:dyDescent="0.2">
      <c r="M8964" s="9"/>
    </row>
    <row r="8965" spans="13:13" hidden="1" x14ac:dyDescent="0.2">
      <c r="M8965" s="9"/>
    </row>
    <row r="8966" spans="13:13" hidden="1" x14ac:dyDescent="0.2">
      <c r="M8966" s="9"/>
    </row>
    <row r="8967" spans="13:13" hidden="1" x14ac:dyDescent="0.2">
      <c r="M8967" s="9"/>
    </row>
    <row r="8968" spans="13:13" hidden="1" x14ac:dyDescent="0.2">
      <c r="M8968" s="9"/>
    </row>
    <row r="8969" spans="13:13" hidden="1" x14ac:dyDescent="0.2">
      <c r="M8969" s="9"/>
    </row>
    <row r="8970" spans="13:13" hidden="1" x14ac:dyDescent="0.2">
      <c r="M8970" s="9"/>
    </row>
    <row r="8971" spans="13:13" hidden="1" x14ac:dyDescent="0.2">
      <c r="M8971" s="9"/>
    </row>
    <row r="8972" spans="13:13" hidden="1" x14ac:dyDescent="0.2">
      <c r="M8972" s="9"/>
    </row>
    <row r="8973" spans="13:13" hidden="1" x14ac:dyDescent="0.2">
      <c r="M8973" s="9"/>
    </row>
    <row r="8974" spans="13:13" hidden="1" x14ac:dyDescent="0.2">
      <c r="M8974" s="9"/>
    </row>
    <row r="8975" spans="13:13" hidden="1" x14ac:dyDescent="0.2">
      <c r="M8975" s="9"/>
    </row>
    <row r="8976" spans="13:13" hidden="1" x14ac:dyDescent="0.2">
      <c r="M8976" s="9"/>
    </row>
    <row r="8977" spans="13:13" hidden="1" x14ac:dyDescent="0.2">
      <c r="M8977" s="9"/>
    </row>
    <row r="8978" spans="13:13" hidden="1" x14ac:dyDescent="0.2">
      <c r="M8978" s="9"/>
    </row>
    <row r="8979" spans="13:13" hidden="1" x14ac:dyDescent="0.2">
      <c r="M8979" s="9"/>
    </row>
    <row r="8980" spans="13:13" hidden="1" x14ac:dyDescent="0.2">
      <c r="M8980" s="9"/>
    </row>
    <row r="8981" spans="13:13" hidden="1" x14ac:dyDescent="0.2">
      <c r="M8981" s="9"/>
    </row>
    <row r="8982" spans="13:13" hidden="1" x14ac:dyDescent="0.2">
      <c r="M8982" s="9"/>
    </row>
    <row r="8983" spans="13:13" hidden="1" x14ac:dyDescent="0.2">
      <c r="M8983" s="9"/>
    </row>
    <row r="8984" spans="13:13" hidden="1" x14ac:dyDescent="0.2">
      <c r="M8984" s="9"/>
    </row>
    <row r="8985" spans="13:13" hidden="1" x14ac:dyDescent="0.2">
      <c r="M8985" s="9"/>
    </row>
    <row r="8986" spans="13:13" hidden="1" x14ac:dyDescent="0.2">
      <c r="M8986" s="9"/>
    </row>
    <row r="8987" spans="13:13" hidden="1" x14ac:dyDescent="0.2">
      <c r="M8987" s="9"/>
    </row>
    <row r="8988" spans="13:13" hidden="1" x14ac:dyDescent="0.2">
      <c r="M8988" s="9"/>
    </row>
    <row r="8989" spans="13:13" hidden="1" x14ac:dyDescent="0.2">
      <c r="M8989" s="9"/>
    </row>
    <row r="8990" spans="13:13" hidden="1" x14ac:dyDescent="0.2">
      <c r="M8990" s="9"/>
    </row>
    <row r="8991" spans="13:13" hidden="1" x14ac:dyDescent="0.2">
      <c r="M8991" s="9"/>
    </row>
    <row r="8992" spans="13:13" hidden="1" x14ac:dyDescent="0.2">
      <c r="M8992" s="9"/>
    </row>
    <row r="8993" spans="13:13" hidden="1" x14ac:dyDescent="0.2">
      <c r="M8993" s="9"/>
    </row>
    <row r="8994" spans="13:13" hidden="1" x14ac:dyDescent="0.2">
      <c r="M8994" s="9"/>
    </row>
    <row r="8995" spans="13:13" hidden="1" x14ac:dyDescent="0.2">
      <c r="M8995" s="9"/>
    </row>
    <row r="8996" spans="13:13" hidden="1" x14ac:dyDescent="0.2">
      <c r="M8996" s="9"/>
    </row>
    <row r="8997" spans="13:13" hidden="1" x14ac:dyDescent="0.2">
      <c r="M8997" s="9"/>
    </row>
    <row r="8998" spans="13:13" hidden="1" x14ac:dyDescent="0.2">
      <c r="M8998" s="9"/>
    </row>
    <row r="8999" spans="13:13" hidden="1" x14ac:dyDescent="0.2">
      <c r="M8999" s="9"/>
    </row>
    <row r="9000" spans="13:13" hidden="1" x14ac:dyDescent="0.2">
      <c r="M9000" s="9"/>
    </row>
    <row r="9001" spans="13:13" hidden="1" x14ac:dyDescent="0.2">
      <c r="M9001" s="9"/>
    </row>
    <row r="9002" spans="13:13" hidden="1" x14ac:dyDescent="0.2">
      <c r="M9002" s="9"/>
    </row>
    <row r="9003" spans="13:13" hidden="1" x14ac:dyDescent="0.2">
      <c r="M9003" s="9"/>
    </row>
    <row r="9004" spans="13:13" hidden="1" x14ac:dyDescent="0.2">
      <c r="M9004" s="9"/>
    </row>
    <row r="9005" spans="13:13" hidden="1" x14ac:dyDescent="0.2">
      <c r="M9005" s="9"/>
    </row>
    <row r="9006" spans="13:13" hidden="1" x14ac:dyDescent="0.2">
      <c r="M9006" s="9"/>
    </row>
    <row r="9007" spans="13:13" hidden="1" x14ac:dyDescent="0.2">
      <c r="M9007" s="9"/>
    </row>
    <row r="9008" spans="13:13" hidden="1" x14ac:dyDescent="0.2">
      <c r="M9008" s="9"/>
    </row>
    <row r="9009" spans="13:13" hidden="1" x14ac:dyDescent="0.2">
      <c r="M9009" s="9"/>
    </row>
    <row r="9010" spans="13:13" hidden="1" x14ac:dyDescent="0.2">
      <c r="M9010" s="9"/>
    </row>
    <row r="9011" spans="13:13" hidden="1" x14ac:dyDescent="0.2">
      <c r="M9011" s="9"/>
    </row>
    <row r="9012" spans="13:13" hidden="1" x14ac:dyDescent="0.2">
      <c r="M9012" s="9"/>
    </row>
    <row r="9013" spans="13:13" hidden="1" x14ac:dyDescent="0.2">
      <c r="M9013" s="9"/>
    </row>
    <row r="9014" spans="13:13" hidden="1" x14ac:dyDescent="0.2">
      <c r="M9014" s="9"/>
    </row>
    <row r="9015" spans="13:13" hidden="1" x14ac:dyDescent="0.2">
      <c r="M9015" s="9"/>
    </row>
    <row r="9016" spans="13:13" hidden="1" x14ac:dyDescent="0.2">
      <c r="M9016" s="9"/>
    </row>
    <row r="9017" spans="13:13" hidden="1" x14ac:dyDescent="0.2">
      <c r="M9017" s="9"/>
    </row>
    <row r="9018" spans="13:13" hidden="1" x14ac:dyDescent="0.2">
      <c r="M9018" s="9"/>
    </row>
    <row r="9019" spans="13:13" hidden="1" x14ac:dyDescent="0.2">
      <c r="M9019" s="9"/>
    </row>
    <row r="9020" spans="13:13" hidden="1" x14ac:dyDescent="0.2">
      <c r="M9020" s="9"/>
    </row>
    <row r="9021" spans="13:13" hidden="1" x14ac:dyDescent="0.2">
      <c r="M9021" s="9"/>
    </row>
    <row r="9022" spans="13:13" hidden="1" x14ac:dyDescent="0.2">
      <c r="M9022" s="9"/>
    </row>
    <row r="9023" spans="13:13" hidden="1" x14ac:dyDescent="0.2">
      <c r="M9023" s="9"/>
    </row>
    <row r="9024" spans="13:13" hidden="1" x14ac:dyDescent="0.2">
      <c r="M9024" s="9"/>
    </row>
    <row r="9025" spans="13:13" hidden="1" x14ac:dyDescent="0.2">
      <c r="M9025" s="9"/>
    </row>
    <row r="9026" spans="13:13" hidden="1" x14ac:dyDescent="0.2">
      <c r="M9026" s="9"/>
    </row>
    <row r="9027" spans="13:13" hidden="1" x14ac:dyDescent="0.2">
      <c r="M9027" s="9"/>
    </row>
    <row r="9028" spans="13:13" hidden="1" x14ac:dyDescent="0.2">
      <c r="M9028" s="9"/>
    </row>
    <row r="9029" spans="13:13" hidden="1" x14ac:dyDescent="0.2">
      <c r="M9029" s="9"/>
    </row>
    <row r="9030" spans="13:13" hidden="1" x14ac:dyDescent="0.2">
      <c r="M9030" s="9"/>
    </row>
    <row r="9031" spans="13:13" hidden="1" x14ac:dyDescent="0.2">
      <c r="M9031" s="9"/>
    </row>
    <row r="9032" spans="13:13" hidden="1" x14ac:dyDescent="0.2">
      <c r="M9032" s="9"/>
    </row>
    <row r="9033" spans="13:13" hidden="1" x14ac:dyDescent="0.2">
      <c r="M9033" s="9"/>
    </row>
    <row r="9034" spans="13:13" hidden="1" x14ac:dyDescent="0.2">
      <c r="M9034" s="9"/>
    </row>
    <row r="9035" spans="13:13" hidden="1" x14ac:dyDescent="0.2">
      <c r="M9035" s="9"/>
    </row>
    <row r="9036" spans="13:13" hidden="1" x14ac:dyDescent="0.2">
      <c r="M9036" s="9"/>
    </row>
    <row r="9037" spans="13:13" hidden="1" x14ac:dyDescent="0.2">
      <c r="M9037" s="9"/>
    </row>
    <row r="9038" spans="13:13" hidden="1" x14ac:dyDescent="0.2">
      <c r="M9038" s="9"/>
    </row>
    <row r="9039" spans="13:13" hidden="1" x14ac:dyDescent="0.2">
      <c r="M9039" s="9"/>
    </row>
    <row r="9040" spans="13:13" hidden="1" x14ac:dyDescent="0.2">
      <c r="M9040" s="9"/>
    </row>
    <row r="9041" spans="13:13" hidden="1" x14ac:dyDescent="0.2">
      <c r="M9041" s="9"/>
    </row>
    <row r="9042" spans="13:13" hidden="1" x14ac:dyDescent="0.2">
      <c r="M9042" s="9"/>
    </row>
    <row r="9043" spans="13:13" hidden="1" x14ac:dyDescent="0.2">
      <c r="M9043" s="9"/>
    </row>
    <row r="9044" spans="13:13" hidden="1" x14ac:dyDescent="0.2">
      <c r="M9044" s="9"/>
    </row>
    <row r="9045" spans="13:13" hidden="1" x14ac:dyDescent="0.2">
      <c r="M9045" s="9"/>
    </row>
    <row r="9046" spans="13:13" hidden="1" x14ac:dyDescent="0.2">
      <c r="M9046" s="9"/>
    </row>
    <row r="9047" spans="13:13" hidden="1" x14ac:dyDescent="0.2">
      <c r="M9047" s="9"/>
    </row>
    <row r="9048" spans="13:13" hidden="1" x14ac:dyDescent="0.2">
      <c r="M9048" s="9"/>
    </row>
    <row r="9049" spans="13:13" hidden="1" x14ac:dyDescent="0.2">
      <c r="M9049" s="9"/>
    </row>
    <row r="9050" spans="13:13" hidden="1" x14ac:dyDescent="0.2">
      <c r="M9050" s="9"/>
    </row>
    <row r="9051" spans="13:13" hidden="1" x14ac:dyDescent="0.2">
      <c r="M9051" s="9"/>
    </row>
    <row r="9052" spans="13:13" hidden="1" x14ac:dyDescent="0.2">
      <c r="M9052" s="9"/>
    </row>
    <row r="9053" spans="13:13" hidden="1" x14ac:dyDescent="0.2">
      <c r="M9053" s="9"/>
    </row>
    <row r="9054" spans="13:13" hidden="1" x14ac:dyDescent="0.2">
      <c r="M9054" s="9"/>
    </row>
    <row r="9055" spans="13:13" hidden="1" x14ac:dyDescent="0.2">
      <c r="M9055" s="9"/>
    </row>
    <row r="9056" spans="13:13" hidden="1" x14ac:dyDescent="0.2">
      <c r="M9056" s="9"/>
    </row>
    <row r="9057" spans="13:13" hidden="1" x14ac:dyDescent="0.2">
      <c r="M9057" s="9"/>
    </row>
    <row r="9058" spans="13:13" hidden="1" x14ac:dyDescent="0.2">
      <c r="M9058" s="9"/>
    </row>
    <row r="9059" spans="13:13" hidden="1" x14ac:dyDescent="0.2">
      <c r="M9059" s="9"/>
    </row>
    <row r="9060" spans="13:13" hidden="1" x14ac:dyDescent="0.2">
      <c r="M9060" s="9"/>
    </row>
    <row r="9061" spans="13:13" hidden="1" x14ac:dyDescent="0.2">
      <c r="M9061" s="9"/>
    </row>
    <row r="9062" spans="13:13" hidden="1" x14ac:dyDescent="0.2">
      <c r="M9062" s="9"/>
    </row>
    <row r="9063" spans="13:13" hidden="1" x14ac:dyDescent="0.2">
      <c r="M9063" s="9"/>
    </row>
    <row r="9064" spans="13:13" hidden="1" x14ac:dyDescent="0.2">
      <c r="M9064" s="9"/>
    </row>
    <row r="9065" spans="13:13" hidden="1" x14ac:dyDescent="0.2">
      <c r="M9065" s="9"/>
    </row>
    <row r="9066" spans="13:13" hidden="1" x14ac:dyDescent="0.2">
      <c r="M9066" s="9"/>
    </row>
    <row r="9067" spans="13:13" hidden="1" x14ac:dyDescent="0.2">
      <c r="M9067" s="9"/>
    </row>
    <row r="9068" spans="13:13" hidden="1" x14ac:dyDescent="0.2">
      <c r="M9068" s="9"/>
    </row>
    <row r="9069" spans="13:13" hidden="1" x14ac:dyDescent="0.2">
      <c r="M9069" s="9"/>
    </row>
    <row r="9070" spans="13:13" hidden="1" x14ac:dyDescent="0.2">
      <c r="M9070" s="9"/>
    </row>
    <row r="9071" spans="13:13" hidden="1" x14ac:dyDescent="0.2">
      <c r="M9071" s="9"/>
    </row>
    <row r="9072" spans="13:13" hidden="1" x14ac:dyDescent="0.2">
      <c r="M9072" s="9"/>
    </row>
    <row r="9073" spans="13:13" hidden="1" x14ac:dyDescent="0.2">
      <c r="M9073" s="9"/>
    </row>
    <row r="9074" spans="13:13" hidden="1" x14ac:dyDescent="0.2">
      <c r="M9074" s="9"/>
    </row>
    <row r="9075" spans="13:13" hidden="1" x14ac:dyDescent="0.2">
      <c r="M9075" s="9"/>
    </row>
    <row r="9076" spans="13:13" hidden="1" x14ac:dyDescent="0.2">
      <c r="M9076" s="9"/>
    </row>
    <row r="9077" spans="13:13" hidden="1" x14ac:dyDescent="0.2">
      <c r="M9077" s="9"/>
    </row>
    <row r="9078" spans="13:13" hidden="1" x14ac:dyDescent="0.2">
      <c r="M9078" s="9"/>
    </row>
    <row r="9079" spans="13:13" hidden="1" x14ac:dyDescent="0.2">
      <c r="M9079" s="9"/>
    </row>
    <row r="9080" spans="13:13" hidden="1" x14ac:dyDescent="0.2">
      <c r="M9080" s="9"/>
    </row>
    <row r="9081" spans="13:13" hidden="1" x14ac:dyDescent="0.2">
      <c r="M9081" s="9"/>
    </row>
    <row r="9082" spans="13:13" hidden="1" x14ac:dyDescent="0.2">
      <c r="M9082" s="9"/>
    </row>
    <row r="9083" spans="13:13" hidden="1" x14ac:dyDescent="0.2">
      <c r="M9083" s="9"/>
    </row>
    <row r="9084" spans="13:13" hidden="1" x14ac:dyDescent="0.2">
      <c r="M9084" s="9"/>
    </row>
    <row r="9085" spans="13:13" hidden="1" x14ac:dyDescent="0.2">
      <c r="M9085" s="9"/>
    </row>
    <row r="9086" spans="13:13" hidden="1" x14ac:dyDescent="0.2">
      <c r="M9086" s="9"/>
    </row>
    <row r="9087" spans="13:13" hidden="1" x14ac:dyDescent="0.2">
      <c r="M9087" s="9"/>
    </row>
    <row r="9088" spans="13:13" hidden="1" x14ac:dyDescent="0.2">
      <c r="M9088" s="9"/>
    </row>
    <row r="9089" spans="13:13" hidden="1" x14ac:dyDescent="0.2">
      <c r="M9089" s="9"/>
    </row>
    <row r="9090" spans="13:13" hidden="1" x14ac:dyDescent="0.2">
      <c r="M9090" s="9"/>
    </row>
    <row r="9091" spans="13:13" hidden="1" x14ac:dyDescent="0.2">
      <c r="M9091" s="9"/>
    </row>
    <row r="9092" spans="13:13" hidden="1" x14ac:dyDescent="0.2">
      <c r="M9092" s="9"/>
    </row>
    <row r="9093" spans="13:13" hidden="1" x14ac:dyDescent="0.2">
      <c r="M9093" s="9"/>
    </row>
    <row r="9094" spans="13:13" hidden="1" x14ac:dyDescent="0.2">
      <c r="M9094" s="9"/>
    </row>
    <row r="9095" spans="13:13" hidden="1" x14ac:dyDescent="0.2">
      <c r="M9095" s="9"/>
    </row>
    <row r="9096" spans="13:13" hidden="1" x14ac:dyDescent="0.2">
      <c r="M9096" s="9"/>
    </row>
    <row r="9097" spans="13:13" hidden="1" x14ac:dyDescent="0.2">
      <c r="M9097" s="9"/>
    </row>
    <row r="9098" spans="13:13" hidden="1" x14ac:dyDescent="0.2">
      <c r="M9098" s="9"/>
    </row>
    <row r="9099" spans="13:13" hidden="1" x14ac:dyDescent="0.2">
      <c r="M9099" s="9"/>
    </row>
    <row r="9100" spans="13:13" hidden="1" x14ac:dyDescent="0.2">
      <c r="M9100" s="9"/>
    </row>
    <row r="9101" spans="13:13" hidden="1" x14ac:dyDescent="0.2">
      <c r="M9101" s="9"/>
    </row>
    <row r="9102" spans="13:13" hidden="1" x14ac:dyDescent="0.2">
      <c r="M9102" s="9"/>
    </row>
    <row r="9103" spans="13:13" hidden="1" x14ac:dyDescent="0.2">
      <c r="M9103" s="9"/>
    </row>
    <row r="9104" spans="13:13" hidden="1" x14ac:dyDescent="0.2">
      <c r="M9104" s="9"/>
    </row>
    <row r="9105" spans="13:13" hidden="1" x14ac:dyDescent="0.2">
      <c r="M9105" s="9"/>
    </row>
    <row r="9106" spans="13:13" hidden="1" x14ac:dyDescent="0.2">
      <c r="M9106" s="9"/>
    </row>
    <row r="9107" spans="13:13" hidden="1" x14ac:dyDescent="0.2">
      <c r="M9107" s="9"/>
    </row>
    <row r="9108" spans="13:13" hidden="1" x14ac:dyDescent="0.2">
      <c r="M9108" s="9"/>
    </row>
    <row r="9109" spans="13:13" hidden="1" x14ac:dyDescent="0.2">
      <c r="M9109" s="9"/>
    </row>
    <row r="9110" spans="13:13" hidden="1" x14ac:dyDescent="0.2">
      <c r="M9110" s="9"/>
    </row>
    <row r="9111" spans="13:13" hidden="1" x14ac:dyDescent="0.2">
      <c r="M9111" s="9"/>
    </row>
    <row r="9112" spans="13:13" hidden="1" x14ac:dyDescent="0.2">
      <c r="M9112" s="9"/>
    </row>
    <row r="9113" spans="13:13" hidden="1" x14ac:dyDescent="0.2">
      <c r="M9113" s="9"/>
    </row>
    <row r="9114" spans="13:13" hidden="1" x14ac:dyDescent="0.2">
      <c r="M9114" s="9"/>
    </row>
    <row r="9115" spans="13:13" hidden="1" x14ac:dyDescent="0.2">
      <c r="M9115" s="9"/>
    </row>
    <row r="9116" spans="13:13" hidden="1" x14ac:dyDescent="0.2">
      <c r="M9116" s="9"/>
    </row>
    <row r="9117" spans="13:13" hidden="1" x14ac:dyDescent="0.2">
      <c r="M9117" s="9"/>
    </row>
    <row r="9118" spans="13:13" hidden="1" x14ac:dyDescent="0.2">
      <c r="M9118" s="9"/>
    </row>
    <row r="9119" spans="13:13" hidden="1" x14ac:dyDescent="0.2">
      <c r="M9119" s="9"/>
    </row>
    <row r="9120" spans="13:13" hidden="1" x14ac:dyDescent="0.2">
      <c r="M9120" s="9"/>
    </row>
    <row r="9121" spans="13:13" hidden="1" x14ac:dyDescent="0.2">
      <c r="M9121" s="9"/>
    </row>
    <row r="9122" spans="13:13" hidden="1" x14ac:dyDescent="0.2">
      <c r="M9122" s="9"/>
    </row>
    <row r="9123" spans="13:13" hidden="1" x14ac:dyDescent="0.2">
      <c r="M9123" s="9"/>
    </row>
    <row r="9124" spans="13:13" hidden="1" x14ac:dyDescent="0.2">
      <c r="M9124" s="9"/>
    </row>
    <row r="9125" spans="13:13" hidden="1" x14ac:dyDescent="0.2">
      <c r="M9125" s="9"/>
    </row>
    <row r="9126" spans="13:13" hidden="1" x14ac:dyDescent="0.2">
      <c r="M9126" s="9"/>
    </row>
    <row r="9127" spans="13:13" hidden="1" x14ac:dyDescent="0.2">
      <c r="M9127" s="9"/>
    </row>
    <row r="9128" spans="13:13" hidden="1" x14ac:dyDescent="0.2">
      <c r="M9128" s="9"/>
    </row>
    <row r="9129" spans="13:13" hidden="1" x14ac:dyDescent="0.2">
      <c r="M9129" s="9"/>
    </row>
    <row r="9130" spans="13:13" hidden="1" x14ac:dyDescent="0.2">
      <c r="M9130" s="9"/>
    </row>
    <row r="9131" spans="13:13" hidden="1" x14ac:dyDescent="0.2">
      <c r="M9131" s="9"/>
    </row>
    <row r="9132" spans="13:13" hidden="1" x14ac:dyDescent="0.2">
      <c r="M9132" s="9"/>
    </row>
    <row r="9133" spans="13:13" hidden="1" x14ac:dyDescent="0.2">
      <c r="M9133" s="9"/>
    </row>
    <row r="9134" spans="13:13" hidden="1" x14ac:dyDescent="0.2">
      <c r="M9134" s="9"/>
    </row>
    <row r="9135" spans="13:13" hidden="1" x14ac:dyDescent="0.2">
      <c r="M9135" s="9"/>
    </row>
    <row r="9136" spans="13:13" hidden="1" x14ac:dyDescent="0.2">
      <c r="M9136" s="9"/>
    </row>
    <row r="9137" spans="13:13" hidden="1" x14ac:dyDescent="0.2">
      <c r="M9137" s="9"/>
    </row>
    <row r="9138" spans="13:13" hidden="1" x14ac:dyDescent="0.2">
      <c r="M9138" s="9"/>
    </row>
    <row r="9139" spans="13:13" hidden="1" x14ac:dyDescent="0.2">
      <c r="M9139" s="9"/>
    </row>
    <row r="9140" spans="13:13" hidden="1" x14ac:dyDescent="0.2">
      <c r="M9140" s="9"/>
    </row>
    <row r="9141" spans="13:13" hidden="1" x14ac:dyDescent="0.2">
      <c r="M9141" s="9"/>
    </row>
    <row r="9142" spans="13:13" hidden="1" x14ac:dyDescent="0.2">
      <c r="M9142" s="9"/>
    </row>
    <row r="9143" spans="13:13" hidden="1" x14ac:dyDescent="0.2">
      <c r="M9143" s="9"/>
    </row>
    <row r="9144" spans="13:13" hidden="1" x14ac:dyDescent="0.2">
      <c r="M9144" s="9"/>
    </row>
    <row r="9145" spans="13:13" hidden="1" x14ac:dyDescent="0.2">
      <c r="M9145" s="9"/>
    </row>
    <row r="9146" spans="13:13" hidden="1" x14ac:dyDescent="0.2">
      <c r="M9146" s="9"/>
    </row>
    <row r="9147" spans="13:13" hidden="1" x14ac:dyDescent="0.2">
      <c r="M9147" s="9"/>
    </row>
    <row r="9148" spans="13:13" hidden="1" x14ac:dyDescent="0.2">
      <c r="M9148" s="9"/>
    </row>
    <row r="9149" spans="13:13" hidden="1" x14ac:dyDescent="0.2">
      <c r="M9149" s="9"/>
    </row>
    <row r="9150" spans="13:13" hidden="1" x14ac:dyDescent="0.2">
      <c r="M9150" s="9"/>
    </row>
    <row r="9151" spans="13:13" hidden="1" x14ac:dyDescent="0.2">
      <c r="M9151" s="9"/>
    </row>
    <row r="9152" spans="13:13" hidden="1" x14ac:dyDescent="0.2">
      <c r="M9152" s="9"/>
    </row>
    <row r="9153" spans="13:13" hidden="1" x14ac:dyDescent="0.2">
      <c r="M9153" s="9"/>
    </row>
    <row r="9154" spans="13:13" hidden="1" x14ac:dyDescent="0.2">
      <c r="M9154" s="9"/>
    </row>
    <row r="9155" spans="13:13" hidden="1" x14ac:dyDescent="0.2">
      <c r="M9155" s="9"/>
    </row>
    <row r="9156" spans="13:13" hidden="1" x14ac:dyDescent="0.2">
      <c r="M9156" s="9"/>
    </row>
    <row r="9157" spans="13:13" hidden="1" x14ac:dyDescent="0.2">
      <c r="M9157" s="9"/>
    </row>
    <row r="9158" spans="13:13" hidden="1" x14ac:dyDescent="0.2">
      <c r="M9158" s="9"/>
    </row>
    <row r="9159" spans="13:13" hidden="1" x14ac:dyDescent="0.2">
      <c r="M9159" s="9"/>
    </row>
    <row r="9160" spans="13:13" hidden="1" x14ac:dyDescent="0.2">
      <c r="M9160" s="9"/>
    </row>
    <row r="9161" spans="13:13" hidden="1" x14ac:dyDescent="0.2">
      <c r="M9161" s="9"/>
    </row>
    <row r="9162" spans="13:13" hidden="1" x14ac:dyDescent="0.2">
      <c r="M9162" s="9"/>
    </row>
    <row r="9163" spans="13:13" hidden="1" x14ac:dyDescent="0.2">
      <c r="M9163" s="9"/>
    </row>
    <row r="9164" spans="13:13" hidden="1" x14ac:dyDescent="0.2">
      <c r="M9164" s="9"/>
    </row>
    <row r="9165" spans="13:13" hidden="1" x14ac:dyDescent="0.2">
      <c r="M9165" s="9"/>
    </row>
    <row r="9166" spans="13:13" hidden="1" x14ac:dyDescent="0.2">
      <c r="M9166" s="9"/>
    </row>
    <row r="9167" spans="13:13" hidden="1" x14ac:dyDescent="0.2">
      <c r="M9167" s="9"/>
    </row>
    <row r="9168" spans="13:13" hidden="1" x14ac:dyDescent="0.2">
      <c r="M9168" s="9"/>
    </row>
    <row r="9169" spans="13:13" hidden="1" x14ac:dyDescent="0.2">
      <c r="M9169" s="9"/>
    </row>
    <row r="9170" spans="13:13" hidden="1" x14ac:dyDescent="0.2">
      <c r="M9170" s="9"/>
    </row>
    <row r="9171" spans="13:13" hidden="1" x14ac:dyDescent="0.2">
      <c r="M9171" s="9"/>
    </row>
    <row r="9172" spans="13:13" hidden="1" x14ac:dyDescent="0.2">
      <c r="M9172" s="9"/>
    </row>
    <row r="9173" spans="13:13" hidden="1" x14ac:dyDescent="0.2">
      <c r="M9173" s="9"/>
    </row>
    <row r="9174" spans="13:13" hidden="1" x14ac:dyDescent="0.2">
      <c r="M9174" s="9"/>
    </row>
    <row r="9175" spans="13:13" hidden="1" x14ac:dyDescent="0.2">
      <c r="M9175" s="9"/>
    </row>
    <row r="9176" spans="13:13" hidden="1" x14ac:dyDescent="0.2">
      <c r="M9176" s="9"/>
    </row>
    <row r="9177" spans="13:13" hidden="1" x14ac:dyDescent="0.2">
      <c r="M9177" s="9"/>
    </row>
    <row r="9178" spans="13:13" hidden="1" x14ac:dyDescent="0.2">
      <c r="M9178" s="9"/>
    </row>
    <row r="9179" spans="13:13" hidden="1" x14ac:dyDescent="0.2">
      <c r="M9179" s="9"/>
    </row>
    <row r="9180" spans="13:13" hidden="1" x14ac:dyDescent="0.2">
      <c r="M9180" s="9"/>
    </row>
    <row r="9181" spans="13:13" hidden="1" x14ac:dyDescent="0.2">
      <c r="M9181" s="9"/>
    </row>
    <row r="9182" spans="13:13" hidden="1" x14ac:dyDescent="0.2">
      <c r="M9182" s="9"/>
    </row>
    <row r="9183" spans="13:13" hidden="1" x14ac:dyDescent="0.2">
      <c r="M9183" s="9"/>
    </row>
    <row r="9184" spans="13:13" hidden="1" x14ac:dyDescent="0.2">
      <c r="M9184" s="9"/>
    </row>
    <row r="9185" spans="13:13" hidden="1" x14ac:dyDescent="0.2">
      <c r="M9185" s="9"/>
    </row>
    <row r="9186" spans="13:13" hidden="1" x14ac:dyDescent="0.2">
      <c r="M9186" s="9"/>
    </row>
    <row r="9187" spans="13:13" hidden="1" x14ac:dyDescent="0.2">
      <c r="M9187" s="9"/>
    </row>
    <row r="9188" spans="13:13" hidden="1" x14ac:dyDescent="0.2">
      <c r="M9188" s="9"/>
    </row>
    <row r="9189" spans="13:13" hidden="1" x14ac:dyDescent="0.2">
      <c r="M9189" s="9"/>
    </row>
    <row r="9190" spans="13:13" hidden="1" x14ac:dyDescent="0.2">
      <c r="M9190" s="9"/>
    </row>
    <row r="9191" spans="13:13" hidden="1" x14ac:dyDescent="0.2">
      <c r="M9191" s="9"/>
    </row>
    <row r="9192" spans="13:13" hidden="1" x14ac:dyDescent="0.2">
      <c r="M9192" s="9"/>
    </row>
    <row r="9193" spans="13:13" hidden="1" x14ac:dyDescent="0.2">
      <c r="M9193" s="9"/>
    </row>
    <row r="9194" spans="13:13" hidden="1" x14ac:dyDescent="0.2">
      <c r="M9194" s="9"/>
    </row>
    <row r="9195" spans="13:13" hidden="1" x14ac:dyDescent="0.2">
      <c r="M9195" s="9"/>
    </row>
    <row r="9196" spans="13:13" hidden="1" x14ac:dyDescent="0.2">
      <c r="M9196" s="9"/>
    </row>
    <row r="9197" spans="13:13" hidden="1" x14ac:dyDescent="0.2">
      <c r="M9197" s="9"/>
    </row>
    <row r="9198" spans="13:13" hidden="1" x14ac:dyDescent="0.2">
      <c r="M9198" s="9"/>
    </row>
    <row r="9199" spans="13:13" hidden="1" x14ac:dyDescent="0.2">
      <c r="M9199" s="9"/>
    </row>
    <row r="9200" spans="13:13" hidden="1" x14ac:dyDescent="0.2">
      <c r="M9200" s="9"/>
    </row>
    <row r="9201" spans="13:13" hidden="1" x14ac:dyDescent="0.2">
      <c r="M9201" s="9"/>
    </row>
    <row r="9202" spans="13:13" hidden="1" x14ac:dyDescent="0.2">
      <c r="M9202" s="9"/>
    </row>
    <row r="9203" spans="13:13" hidden="1" x14ac:dyDescent="0.2">
      <c r="M9203" s="9"/>
    </row>
    <row r="9204" spans="13:13" hidden="1" x14ac:dyDescent="0.2">
      <c r="M9204" s="9"/>
    </row>
    <row r="9205" spans="13:13" hidden="1" x14ac:dyDescent="0.2">
      <c r="M9205" s="9"/>
    </row>
    <row r="9206" spans="13:13" hidden="1" x14ac:dyDescent="0.2">
      <c r="M9206" s="9"/>
    </row>
    <row r="9207" spans="13:13" hidden="1" x14ac:dyDescent="0.2">
      <c r="M9207" s="9"/>
    </row>
    <row r="9208" spans="13:13" hidden="1" x14ac:dyDescent="0.2">
      <c r="M9208" s="9"/>
    </row>
    <row r="9209" spans="13:13" hidden="1" x14ac:dyDescent="0.2">
      <c r="M9209" s="9"/>
    </row>
    <row r="9210" spans="13:13" hidden="1" x14ac:dyDescent="0.2">
      <c r="M9210" s="9"/>
    </row>
    <row r="9211" spans="13:13" hidden="1" x14ac:dyDescent="0.2">
      <c r="M9211" s="9"/>
    </row>
    <row r="9212" spans="13:13" hidden="1" x14ac:dyDescent="0.2">
      <c r="M9212" s="9"/>
    </row>
    <row r="9213" spans="13:13" hidden="1" x14ac:dyDescent="0.2">
      <c r="M9213" s="9"/>
    </row>
    <row r="9214" spans="13:13" hidden="1" x14ac:dyDescent="0.2">
      <c r="M9214" s="9"/>
    </row>
    <row r="9215" spans="13:13" hidden="1" x14ac:dyDescent="0.2">
      <c r="M9215" s="9"/>
    </row>
    <row r="9216" spans="13:13" hidden="1" x14ac:dyDescent="0.2">
      <c r="M9216" s="9"/>
    </row>
    <row r="9217" spans="13:13" hidden="1" x14ac:dyDescent="0.2">
      <c r="M9217" s="9"/>
    </row>
    <row r="9218" spans="13:13" hidden="1" x14ac:dyDescent="0.2">
      <c r="M9218" s="9"/>
    </row>
    <row r="9219" spans="13:13" hidden="1" x14ac:dyDescent="0.2">
      <c r="M9219" s="9"/>
    </row>
    <row r="9220" spans="13:13" hidden="1" x14ac:dyDescent="0.2">
      <c r="M9220" s="9"/>
    </row>
    <row r="9221" spans="13:13" hidden="1" x14ac:dyDescent="0.2">
      <c r="M9221" s="9"/>
    </row>
    <row r="9222" spans="13:13" hidden="1" x14ac:dyDescent="0.2">
      <c r="M9222" s="9"/>
    </row>
    <row r="9223" spans="13:13" hidden="1" x14ac:dyDescent="0.2">
      <c r="M9223" s="9"/>
    </row>
    <row r="9224" spans="13:13" hidden="1" x14ac:dyDescent="0.2">
      <c r="M9224" s="9"/>
    </row>
    <row r="9225" spans="13:13" hidden="1" x14ac:dyDescent="0.2">
      <c r="M9225" s="9"/>
    </row>
    <row r="9226" spans="13:13" hidden="1" x14ac:dyDescent="0.2">
      <c r="M9226" s="9"/>
    </row>
    <row r="9227" spans="13:13" hidden="1" x14ac:dyDescent="0.2">
      <c r="M9227" s="9"/>
    </row>
    <row r="9228" spans="13:13" hidden="1" x14ac:dyDescent="0.2">
      <c r="M9228" s="9"/>
    </row>
    <row r="9229" spans="13:13" hidden="1" x14ac:dyDescent="0.2">
      <c r="M9229" s="9"/>
    </row>
    <row r="9230" spans="13:13" hidden="1" x14ac:dyDescent="0.2">
      <c r="M9230" s="9"/>
    </row>
    <row r="9231" spans="13:13" hidden="1" x14ac:dyDescent="0.2">
      <c r="M9231" s="9"/>
    </row>
    <row r="9232" spans="13:13" hidden="1" x14ac:dyDescent="0.2">
      <c r="M9232" s="9"/>
    </row>
    <row r="9233" spans="13:13" hidden="1" x14ac:dyDescent="0.2">
      <c r="M9233" s="9"/>
    </row>
    <row r="9234" spans="13:13" hidden="1" x14ac:dyDescent="0.2">
      <c r="M9234" s="9"/>
    </row>
    <row r="9235" spans="13:13" hidden="1" x14ac:dyDescent="0.2">
      <c r="M9235" s="9"/>
    </row>
    <row r="9236" spans="13:13" hidden="1" x14ac:dyDescent="0.2">
      <c r="M9236" s="9"/>
    </row>
    <row r="9237" spans="13:13" hidden="1" x14ac:dyDescent="0.2">
      <c r="M9237" s="9"/>
    </row>
    <row r="9238" spans="13:13" hidden="1" x14ac:dyDescent="0.2">
      <c r="M9238" s="9"/>
    </row>
    <row r="9239" spans="13:13" hidden="1" x14ac:dyDescent="0.2">
      <c r="M9239" s="9"/>
    </row>
    <row r="9240" spans="13:13" hidden="1" x14ac:dyDescent="0.2">
      <c r="M9240" s="9"/>
    </row>
    <row r="9241" spans="13:13" hidden="1" x14ac:dyDescent="0.2">
      <c r="M9241" s="9"/>
    </row>
    <row r="9242" spans="13:13" hidden="1" x14ac:dyDescent="0.2">
      <c r="M9242" s="9"/>
    </row>
    <row r="9243" spans="13:13" hidden="1" x14ac:dyDescent="0.2">
      <c r="M9243" s="9"/>
    </row>
    <row r="9244" spans="13:13" hidden="1" x14ac:dyDescent="0.2">
      <c r="M9244" s="9"/>
    </row>
    <row r="9245" spans="13:13" hidden="1" x14ac:dyDescent="0.2">
      <c r="M9245" s="9"/>
    </row>
    <row r="9246" spans="13:13" hidden="1" x14ac:dyDescent="0.2">
      <c r="M9246" s="9"/>
    </row>
    <row r="9247" spans="13:13" hidden="1" x14ac:dyDescent="0.2">
      <c r="M9247" s="9"/>
    </row>
    <row r="9248" spans="13:13" hidden="1" x14ac:dyDescent="0.2">
      <c r="M9248" s="9"/>
    </row>
    <row r="9249" spans="13:13" hidden="1" x14ac:dyDescent="0.2">
      <c r="M9249" s="9"/>
    </row>
    <row r="9250" spans="13:13" hidden="1" x14ac:dyDescent="0.2">
      <c r="M9250" s="9"/>
    </row>
    <row r="9251" spans="13:13" hidden="1" x14ac:dyDescent="0.2">
      <c r="M9251" s="9"/>
    </row>
    <row r="9252" spans="13:13" hidden="1" x14ac:dyDescent="0.2">
      <c r="M9252" s="9"/>
    </row>
    <row r="9253" spans="13:13" hidden="1" x14ac:dyDescent="0.2">
      <c r="M9253" s="9"/>
    </row>
    <row r="9254" spans="13:13" hidden="1" x14ac:dyDescent="0.2">
      <c r="M9254" s="9"/>
    </row>
    <row r="9255" spans="13:13" hidden="1" x14ac:dyDescent="0.2">
      <c r="M9255" s="9"/>
    </row>
    <row r="9256" spans="13:13" hidden="1" x14ac:dyDescent="0.2">
      <c r="M9256" s="9"/>
    </row>
    <row r="9257" spans="13:13" hidden="1" x14ac:dyDescent="0.2">
      <c r="M9257" s="9"/>
    </row>
    <row r="9258" spans="13:13" hidden="1" x14ac:dyDescent="0.2">
      <c r="M9258" s="9"/>
    </row>
    <row r="9259" spans="13:13" hidden="1" x14ac:dyDescent="0.2">
      <c r="M9259" s="9"/>
    </row>
    <row r="9260" spans="13:13" hidden="1" x14ac:dyDescent="0.2">
      <c r="M9260" s="9"/>
    </row>
    <row r="9261" spans="13:13" hidden="1" x14ac:dyDescent="0.2">
      <c r="M9261" s="9"/>
    </row>
    <row r="9262" spans="13:13" hidden="1" x14ac:dyDescent="0.2">
      <c r="M9262" s="9"/>
    </row>
    <row r="9263" spans="13:13" hidden="1" x14ac:dyDescent="0.2">
      <c r="M9263" s="9"/>
    </row>
    <row r="9264" spans="13:13" hidden="1" x14ac:dyDescent="0.2">
      <c r="M9264" s="9"/>
    </row>
    <row r="9265" spans="13:13" hidden="1" x14ac:dyDescent="0.2">
      <c r="M9265" s="9"/>
    </row>
    <row r="9266" spans="13:13" hidden="1" x14ac:dyDescent="0.2">
      <c r="M9266" s="9"/>
    </row>
    <row r="9267" spans="13:13" hidden="1" x14ac:dyDescent="0.2">
      <c r="M9267" s="9"/>
    </row>
    <row r="9268" spans="13:13" hidden="1" x14ac:dyDescent="0.2">
      <c r="M9268" s="9"/>
    </row>
    <row r="9269" spans="13:13" hidden="1" x14ac:dyDescent="0.2">
      <c r="M9269" s="9"/>
    </row>
    <row r="9270" spans="13:13" hidden="1" x14ac:dyDescent="0.2">
      <c r="M9270" s="9"/>
    </row>
    <row r="9271" spans="13:13" hidden="1" x14ac:dyDescent="0.2">
      <c r="M9271" s="9"/>
    </row>
    <row r="9272" spans="13:13" hidden="1" x14ac:dyDescent="0.2">
      <c r="M9272" s="9"/>
    </row>
    <row r="9273" spans="13:13" hidden="1" x14ac:dyDescent="0.2">
      <c r="M9273" s="9"/>
    </row>
    <row r="9274" spans="13:13" hidden="1" x14ac:dyDescent="0.2">
      <c r="M9274" s="9"/>
    </row>
    <row r="9275" spans="13:13" hidden="1" x14ac:dyDescent="0.2">
      <c r="M9275" s="9"/>
    </row>
    <row r="9276" spans="13:13" hidden="1" x14ac:dyDescent="0.2">
      <c r="M9276" s="9"/>
    </row>
    <row r="9277" spans="13:13" hidden="1" x14ac:dyDescent="0.2">
      <c r="M9277" s="9"/>
    </row>
    <row r="9278" spans="13:13" hidden="1" x14ac:dyDescent="0.2">
      <c r="M9278" s="9"/>
    </row>
    <row r="9279" spans="13:13" hidden="1" x14ac:dyDescent="0.2">
      <c r="M9279" s="9"/>
    </row>
    <row r="9280" spans="13:13" hidden="1" x14ac:dyDescent="0.2">
      <c r="M9280" s="9"/>
    </row>
    <row r="9281" spans="13:13" hidden="1" x14ac:dyDescent="0.2">
      <c r="M9281" s="9"/>
    </row>
    <row r="9282" spans="13:13" hidden="1" x14ac:dyDescent="0.2">
      <c r="M9282" s="9"/>
    </row>
    <row r="9283" spans="13:13" hidden="1" x14ac:dyDescent="0.2">
      <c r="M9283" s="9"/>
    </row>
    <row r="9284" spans="13:13" hidden="1" x14ac:dyDescent="0.2">
      <c r="M9284" s="9"/>
    </row>
    <row r="9285" spans="13:13" hidden="1" x14ac:dyDescent="0.2">
      <c r="M9285" s="9"/>
    </row>
    <row r="9286" spans="13:13" hidden="1" x14ac:dyDescent="0.2">
      <c r="M9286" s="9"/>
    </row>
    <row r="9287" spans="13:13" hidden="1" x14ac:dyDescent="0.2">
      <c r="M9287" s="9"/>
    </row>
    <row r="9288" spans="13:13" hidden="1" x14ac:dyDescent="0.2">
      <c r="M9288" s="9"/>
    </row>
    <row r="9289" spans="13:13" hidden="1" x14ac:dyDescent="0.2">
      <c r="M9289" s="9"/>
    </row>
    <row r="9290" spans="13:13" hidden="1" x14ac:dyDescent="0.2">
      <c r="M9290" s="9"/>
    </row>
    <row r="9291" spans="13:13" hidden="1" x14ac:dyDescent="0.2">
      <c r="M9291" s="9"/>
    </row>
    <row r="9292" spans="13:13" hidden="1" x14ac:dyDescent="0.2">
      <c r="M9292" s="9"/>
    </row>
    <row r="9293" spans="13:13" hidden="1" x14ac:dyDescent="0.2">
      <c r="M9293" s="9"/>
    </row>
    <row r="9294" spans="13:13" hidden="1" x14ac:dyDescent="0.2">
      <c r="M9294" s="9"/>
    </row>
    <row r="9295" spans="13:13" hidden="1" x14ac:dyDescent="0.2">
      <c r="M9295" s="9"/>
    </row>
    <row r="9296" spans="13:13" hidden="1" x14ac:dyDescent="0.2">
      <c r="M9296" s="9"/>
    </row>
    <row r="9297" spans="13:13" hidden="1" x14ac:dyDescent="0.2">
      <c r="M9297" s="9"/>
    </row>
    <row r="9298" spans="13:13" hidden="1" x14ac:dyDescent="0.2">
      <c r="M9298" s="9"/>
    </row>
    <row r="9299" spans="13:13" hidden="1" x14ac:dyDescent="0.2">
      <c r="M9299" s="9"/>
    </row>
    <row r="9300" spans="13:13" hidden="1" x14ac:dyDescent="0.2">
      <c r="M9300" s="9"/>
    </row>
    <row r="9301" spans="13:13" hidden="1" x14ac:dyDescent="0.2">
      <c r="M9301" s="9"/>
    </row>
    <row r="9302" spans="13:13" hidden="1" x14ac:dyDescent="0.2">
      <c r="M9302" s="9"/>
    </row>
    <row r="9303" spans="13:13" hidden="1" x14ac:dyDescent="0.2">
      <c r="M9303" s="9"/>
    </row>
    <row r="9304" spans="13:13" hidden="1" x14ac:dyDescent="0.2">
      <c r="M9304" s="9"/>
    </row>
    <row r="9305" spans="13:13" hidden="1" x14ac:dyDescent="0.2">
      <c r="M9305" s="9"/>
    </row>
    <row r="9306" spans="13:13" hidden="1" x14ac:dyDescent="0.2">
      <c r="M9306" s="9"/>
    </row>
    <row r="9307" spans="13:13" hidden="1" x14ac:dyDescent="0.2">
      <c r="M9307" s="9"/>
    </row>
    <row r="9308" spans="13:13" hidden="1" x14ac:dyDescent="0.2">
      <c r="M9308" s="9"/>
    </row>
    <row r="9309" spans="13:13" hidden="1" x14ac:dyDescent="0.2">
      <c r="M9309" s="9"/>
    </row>
    <row r="9310" spans="13:13" hidden="1" x14ac:dyDescent="0.2">
      <c r="M9310" s="9"/>
    </row>
    <row r="9311" spans="13:13" hidden="1" x14ac:dyDescent="0.2">
      <c r="M9311" s="9"/>
    </row>
    <row r="9312" spans="13:13" hidden="1" x14ac:dyDescent="0.2">
      <c r="M9312" s="9"/>
    </row>
    <row r="9313" spans="13:13" hidden="1" x14ac:dyDescent="0.2">
      <c r="M9313" s="9"/>
    </row>
    <row r="9314" spans="13:13" hidden="1" x14ac:dyDescent="0.2">
      <c r="M9314" s="9"/>
    </row>
    <row r="9315" spans="13:13" hidden="1" x14ac:dyDescent="0.2">
      <c r="M9315" s="9"/>
    </row>
    <row r="9316" spans="13:13" hidden="1" x14ac:dyDescent="0.2">
      <c r="M9316" s="9"/>
    </row>
    <row r="9317" spans="13:13" hidden="1" x14ac:dyDescent="0.2">
      <c r="M9317" s="9"/>
    </row>
    <row r="9318" spans="13:13" hidden="1" x14ac:dyDescent="0.2">
      <c r="M9318" s="9"/>
    </row>
    <row r="9319" spans="13:13" hidden="1" x14ac:dyDescent="0.2">
      <c r="M9319" s="9"/>
    </row>
    <row r="9320" spans="13:13" hidden="1" x14ac:dyDescent="0.2">
      <c r="M9320" s="9"/>
    </row>
    <row r="9321" spans="13:13" hidden="1" x14ac:dyDescent="0.2">
      <c r="M9321" s="9"/>
    </row>
    <row r="9322" spans="13:13" hidden="1" x14ac:dyDescent="0.2">
      <c r="M9322" s="9"/>
    </row>
    <row r="9323" spans="13:13" hidden="1" x14ac:dyDescent="0.2">
      <c r="M9323" s="9"/>
    </row>
    <row r="9324" spans="13:13" hidden="1" x14ac:dyDescent="0.2">
      <c r="M9324" s="9"/>
    </row>
    <row r="9325" spans="13:13" hidden="1" x14ac:dyDescent="0.2">
      <c r="M9325" s="9"/>
    </row>
    <row r="9326" spans="13:13" hidden="1" x14ac:dyDescent="0.2">
      <c r="M9326" s="9"/>
    </row>
    <row r="9327" spans="13:13" hidden="1" x14ac:dyDescent="0.2">
      <c r="M9327" s="9"/>
    </row>
    <row r="9328" spans="13:13" hidden="1" x14ac:dyDescent="0.2">
      <c r="M9328" s="9"/>
    </row>
    <row r="9329" spans="13:13" hidden="1" x14ac:dyDescent="0.2">
      <c r="M9329" s="9"/>
    </row>
    <row r="9330" spans="13:13" hidden="1" x14ac:dyDescent="0.2">
      <c r="M9330" s="9"/>
    </row>
    <row r="9331" spans="13:13" hidden="1" x14ac:dyDescent="0.2">
      <c r="M9331" s="9"/>
    </row>
    <row r="9332" spans="13:13" hidden="1" x14ac:dyDescent="0.2">
      <c r="M9332" s="9"/>
    </row>
    <row r="9333" spans="13:13" hidden="1" x14ac:dyDescent="0.2">
      <c r="M9333" s="9"/>
    </row>
    <row r="9334" spans="13:13" hidden="1" x14ac:dyDescent="0.2">
      <c r="M9334" s="9"/>
    </row>
    <row r="9335" spans="13:13" hidden="1" x14ac:dyDescent="0.2">
      <c r="M9335" s="9"/>
    </row>
    <row r="9336" spans="13:13" hidden="1" x14ac:dyDescent="0.2">
      <c r="M9336" s="9"/>
    </row>
    <row r="9337" spans="13:13" hidden="1" x14ac:dyDescent="0.2">
      <c r="M9337" s="9"/>
    </row>
    <row r="9338" spans="13:13" hidden="1" x14ac:dyDescent="0.2">
      <c r="M9338" s="9"/>
    </row>
    <row r="9339" spans="13:13" hidden="1" x14ac:dyDescent="0.2">
      <c r="M9339" s="9"/>
    </row>
    <row r="9340" spans="13:13" hidden="1" x14ac:dyDescent="0.2">
      <c r="M9340" s="9"/>
    </row>
    <row r="9341" spans="13:13" hidden="1" x14ac:dyDescent="0.2">
      <c r="M9341" s="9"/>
    </row>
    <row r="9342" spans="13:13" hidden="1" x14ac:dyDescent="0.2">
      <c r="M9342" s="9"/>
    </row>
    <row r="9343" spans="13:13" hidden="1" x14ac:dyDescent="0.2">
      <c r="M9343" s="9"/>
    </row>
    <row r="9344" spans="13:13" hidden="1" x14ac:dyDescent="0.2">
      <c r="M9344" s="9"/>
    </row>
    <row r="9345" spans="13:13" hidden="1" x14ac:dyDescent="0.2">
      <c r="M9345" s="9"/>
    </row>
    <row r="9346" spans="13:13" hidden="1" x14ac:dyDescent="0.2">
      <c r="M9346" s="9"/>
    </row>
    <row r="9347" spans="13:13" hidden="1" x14ac:dyDescent="0.2">
      <c r="M9347" s="9"/>
    </row>
    <row r="9348" spans="13:13" hidden="1" x14ac:dyDescent="0.2">
      <c r="M9348" s="9"/>
    </row>
    <row r="9349" spans="13:13" hidden="1" x14ac:dyDescent="0.2">
      <c r="M9349" s="9"/>
    </row>
    <row r="9350" spans="13:13" hidden="1" x14ac:dyDescent="0.2">
      <c r="M9350" s="9"/>
    </row>
    <row r="9351" spans="13:13" hidden="1" x14ac:dyDescent="0.2">
      <c r="M9351" s="9"/>
    </row>
    <row r="9352" spans="13:13" hidden="1" x14ac:dyDescent="0.2">
      <c r="M9352" s="9"/>
    </row>
    <row r="9353" spans="13:13" hidden="1" x14ac:dyDescent="0.2">
      <c r="M9353" s="9"/>
    </row>
    <row r="9354" spans="13:13" hidden="1" x14ac:dyDescent="0.2">
      <c r="M9354" s="9"/>
    </row>
    <row r="9355" spans="13:13" hidden="1" x14ac:dyDescent="0.2">
      <c r="M9355" s="9"/>
    </row>
    <row r="9356" spans="13:13" hidden="1" x14ac:dyDescent="0.2">
      <c r="M9356" s="9"/>
    </row>
    <row r="9357" spans="13:13" hidden="1" x14ac:dyDescent="0.2">
      <c r="M9357" s="9"/>
    </row>
    <row r="9358" spans="13:13" hidden="1" x14ac:dyDescent="0.2">
      <c r="M9358" s="9"/>
    </row>
    <row r="9359" spans="13:13" hidden="1" x14ac:dyDescent="0.2">
      <c r="M9359" s="9"/>
    </row>
    <row r="9360" spans="13:13" hidden="1" x14ac:dyDescent="0.2">
      <c r="M9360" s="9"/>
    </row>
    <row r="9361" spans="13:13" hidden="1" x14ac:dyDescent="0.2">
      <c r="M9361" s="9"/>
    </row>
    <row r="9362" spans="13:13" hidden="1" x14ac:dyDescent="0.2">
      <c r="M9362" s="9"/>
    </row>
    <row r="9363" spans="13:13" hidden="1" x14ac:dyDescent="0.2">
      <c r="M9363" s="9"/>
    </row>
    <row r="9364" spans="13:13" hidden="1" x14ac:dyDescent="0.2">
      <c r="M9364" s="9"/>
    </row>
    <row r="9365" spans="13:13" hidden="1" x14ac:dyDescent="0.2">
      <c r="M9365" s="9"/>
    </row>
    <row r="9366" spans="13:13" hidden="1" x14ac:dyDescent="0.2">
      <c r="M9366" s="9"/>
    </row>
    <row r="9367" spans="13:13" hidden="1" x14ac:dyDescent="0.2">
      <c r="M9367" s="9"/>
    </row>
    <row r="9368" spans="13:13" hidden="1" x14ac:dyDescent="0.2">
      <c r="M9368" s="9"/>
    </row>
    <row r="9369" spans="13:13" hidden="1" x14ac:dyDescent="0.2">
      <c r="M9369" s="9"/>
    </row>
    <row r="9370" spans="13:13" hidden="1" x14ac:dyDescent="0.2">
      <c r="M9370" s="9"/>
    </row>
    <row r="9371" spans="13:13" hidden="1" x14ac:dyDescent="0.2">
      <c r="M9371" s="9"/>
    </row>
    <row r="9372" spans="13:13" hidden="1" x14ac:dyDescent="0.2">
      <c r="M9372" s="9"/>
    </row>
    <row r="9373" spans="13:13" hidden="1" x14ac:dyDescent="0.2">
      <c r="M9373" s="9"/>
    </row>
    <row r="9374" spans="13:13" hidden="1" x14ac:dyDescent="0.2">
      <c r="M9374" s="9"/>
    </row>
    <row r="9375" spans="13:13" hidden="1" x14ac:dyDescent="0.2">
      <c r="M9375" s="9"/>
    </row>
    <row r="9376" spans="13:13" hidden="1" x14ac:dyDescent="0.2">
      <c r="M9376" s="9"/>
    </row>
    <row r="9377" spans="13:13" hidden="1" x14ac:dyDescent="0.2">
      <c r="M9377" s="9"/>
    </row>
    <row r="9378" spans="13:13" hidden="1" x14ac:dyDescent="0.2">
      <c r="M9378" s="9"/>
    </row>
    <row r="9379" spans="13:13" hidden="1" x14ac:dyDescent="0.2">
      <c r="M9379" s="9"/>
    </row>
    <row r="9380" spans="13:13" hidden="1" x14ac:dyDescent="0.2">
      <c r="M9380" s="9"/>
    </row>
    <row r="9381" spans="13:13" hidden="1" x14ac:dyDescent="0.2">
      <c r="M9381" s="9"/>
    </row>
    <row r="9382" spans="13:13" hidden="1" x14ac:dyDescent="0.2">
      <c r="M9382" s="9"/>
    </row>
    <row r="9383" spans="13:13" hidden="1" x14ac:dyDescent="0.2">
      <c r="M9383" s="9"/>
    </row>
    <row r="9384" spans="13:13" hidden="1" x14ac:dyDescent="0.2">
      <c r="M9384" s="9"/>
    </row>
    <row r="9385" spans="13:13" hidden="1" x14ac:dyDescent="0.2">
      <c r="M9385" s="9"/>
    </row>
    <row r="9386" spans="13:13" hidden="1" x14ac:dyDescent="0.2">
      <c r="M9386" s="9"/>
    </row>
    <row r="9387" spans="13:13" hidden="1" x14ac:dyDescent="0.2">
      <c r="M9387" s="9"/>
    </row>
    <row r="9388" spans="13:13" hidden="1" x14ac:dyDescent="0.2">
      <c r="M9388" s="9"/>
    </row>
    <row r="9389" spans="13:13" hidden="1" x14ac:dyDescent="0.2">
      <c r="M9389" s="9"/>
    </row>
    <row r="9390" spans="13:13" hidden="1" x14ac:dyDescent="0.2">
      <c r="M9390" s="9"/>
    </row>
    <row r="9391" spans="13:13" hidden="1" x14ac:dyDescent="0.2">
      <c r="M9391" s="9"/>
    </row>
    <row r="9392" spans="13:13" hidden="1" x14ac:dyDescent="0.2">
      <c r="M9392" s="9"/>
    </row>
    <row r="9393" spans="13:13" hidden="1" x14ac:dyDescent="0.2">
      <c r="M9393" s="9"/>
    </row>
    <row r="9394" spans="13:13" hidden="1" x14ac:dyDescent="0.2">
      <c r="M9394" s="9"/>
    </row>
    <row r="9395" spans="13:13" hidden="1" x14ac:dyDescent="0.2">
      <c r="M9395" s="9"/>
    </row>
    <row r="9396" spans="13:13" hidden="1" x14ac:dyDescent="0.2">
      <c r="M9396" s="9"/>
    </row>
    <row r="9397" spans="13:13" hidden="1" x14ac:dyDescent="0.2">
      <c r="M9397" s="9"/>
    </row>
    <row r="9398" spans="13:13" hidden="1" x14ac:dyDescent="0.2">
      <c r="M9398" s="9"/>
    </row>
    <row r="9399" spans="13:13" hidden="1" x14ac:dyDescent="0.2">
      <c r="M9399" s="9"/>
    </row>
    <row r="9400" spans="13:13" hidden="1" x14ac:dyDescent="0.2">
      <c r="M9400" s="9"/>
    </row>
    <row r="9401" spans="13:13" hidden="1" x14ac:dyDescent="0.2">
      <c r="M9401" s="9"/>
    </row>
    <row r="9402" spans="13:13" hidden="1" x14ac:dyDescent="0.2">
      <c r="M9402" s="9"/>
    </row>
    <row r="9403" spans="13:13" hidden="1" x14ac:dyDescent="0.2">
      <c r="M9403" s="9"/>
    </row>
    <row r="9404" spans="13:13" hidden="1" x14ac:dyDescent="0.2">
      <c r="M9404" s="9"/>
    </row>
    <row r="9405" spans="13:13" hidden="1" x14ac:dyDescent="0.2">
      <c r="M9405" s="9"/>
    </row>
    <row r="9406" spans="13:13" hidden="1" x14ac:dyDescent="0.2">
      <c r="M9406" s="9"/>
    </row>
    <row r="9407" spans="13:13" hidden="1" x14ac:dyDescent="0.2">
      <c r="M9407" s="9"/>
    </row>
    <row r="9408" spans="13:13" hidden="1" x14ac:dyDescent="0.2">
      <c r="M9408" s="9"/>
    </row>
    <row r="9409" spans="13:13" hidden="1" x14ac:dyDescent="0.2">
      <c r="M9409" s="9"/>
    </row>
    <row r="9410" spans="13:13" hidden="1" x14ac:dyDescent="0.2">
      <c r="M9410" s="9"/>
    </row>
    <row r="9411" spans="13:13" hidden="1" x14ac:dyDescent="0.2">
      <c r="M9411" s="9"/>
    </row>
    <row r="9412" spans="13:13" hidden="1" x14ac:dyDescent="0.2">
      <c r="M9412" s="9"/>
    </row>
    <row r="9413" spans="13:13" hidden="1" x14ac:dyDescent="0.2">
      <c r="M9413" s="9"/>
    </row>
    <row r="9414" spans="13:13" hidden="1" x14ac:dyDescent="0.2">
      <c r="M9414" s="9"/>
    </row>
    <row r="9415" spans="13:13" hidden="1" x14ac:dyDescent="0.2">
      <c r="M9415" s="9"/>
    </row>
    <row r="9416" spans="13:13" hidden="1" x14ac:dyDescent="0.2">
      <c r="M9416" s="9"/>
    </row>
    <row r="9417" spans="13:13" hidden="1" x14ac:dyDescent="0.2">
      <c r="M9417" s="9"/>
    </row>
    <row r="9418" spans="13:13" hidden="1" x14ac:dyDescent="0.2">
      <c r="M9418" s="9"/>
    </row>
    <row r="9419" spans="13:13" hidden="1" x14ac:dyDescent="0.2">
      <c r="M9419" s="9"/>
    </row>
    <row r="9420" spans="13:13" hidden="1" x14ac:dyDescent="0.2">
      <c r="M9420" s="9"/>
    </row>
    <row r="9421" spans="13:13" hidden="1" x14ac:dyDescent="0.2">
      <c r="M9421" s="9"/>
    </row>
    <row r="9422" spans="13:13" hidden="1" x14ac:dyDescent="0.2">
      <c r="M9422" s="9"/>
    </row>
    <row r="9423" spans="13:13" hidden="1" x14ac:dyDescent="0.2">
      <c r="M9423" s="9"/>
    </row>
    <row r="9424" spans="13:13" hidden="1" x14ac:dyDescent="0.2">
      <c r="M9424" s="9"/>
    </row>
    <row r="9425" spans="13:13" hidden="1" x14ac:dyDescent="0.2">
      <c r="M9425" s="9"/>
    </row>
    <row r="9426" spans="13:13" hidden="1" x14ac:dyDescent="0.2">
      <c r="M9426" s="9"/>
    </row>
    <row r="9427" spans="13:13" hidden="1" x14ac:dyDescent="0.2">
      <c r="M9427" s="9"/>
    </row>
    <row r="9428" spans="13:13" hidden="1" x14ac:dyDescent="0.2">
      <c r="M9428" s="9"/>
    </row>
    <row r="9429" spans="13:13" hidden="1" x14ac:dyDescent="0.2">
      <c r="M9429" s="9"/>
    </row>
    <row r="9430" spans="13:13" hidden="1" x14ac:dyDescent="0.2">
      <c r="M9430" s="9"/>
    </row>
    <row r="9431" spans="13:13" hidden="1" x14ac:dyDescent="0.2">
      <c r="M9431" s="9"/>
    </row>
    <row r="9432" spans="13:13" hidden="1" x14ac:dyDescent="0.2">
      <c r="M9432" s="9"/>
    </row>
    <row r="9433" spans="13:13" hidden="1" x14ac:dyDescent="0.2">
      <c r="M9433" s="9"/>
    </row>
    <row r="9434" spans="13:13" hidden="1" x14ac:dyDescent="0.2">
      <c r="M9434" s="9"/>
    </row>
    <row r="9435" spans="13:13" hidden="1" x14ac:dyDescent="0.2">
      <c r="M9435" s="9"/>
    </row>
    <row r="9436" spans="13:13" hidden="1" x14ac:dyDescent="0.2">
      <c r="M9436" s="9"/>
    </row>
    <row r="9437" spans="13:13" hidden="1" x14ac:dyDescent="0.2">
      <c r="M9437" s="9"/>
    </row>
    <row r="9438" spans="13:13" hidden="1" x14ac:dyDescent="0.2">
      <c r="M9438" s="9"/>
    </row>
    <row r="9439" spans="13:13" hidden="1" x14ac:dyDescent="0.2">
      <c r="M9439" s="9"/>
    </row>
    <row r="9440" spans="13:13" hidden="1" x14ac:dyDescent="0.2">
      <c r="M9440" s="9"/>
    </row>
    <row r="9441" spans="13:13" hidden="1" x14ac:dyDescent="0.2">
      <c r="M9441" s="9"/>
    </row>
    <row r="9442" spans="13:13" hidden="1" x14ac:dyDescent="0.2">
      <c r="M9442" s="9"/>
    </row>
    <row r="9443" spans="13:13" hidden="1" x14ac:dyDescent="0.2">
      <c r="M9443" s="9"/>
    </row>
    <row r="9444" spans="13:13" hidden="1" x14ac:dyDescent="0.2">
      <c r="M9444" s="9"/>
    </row>
    <row r="9445" spans="13:13" hidden="1" x14ac:dyDescent="0.2">
      <c r="M9445" s="9"/>
    </row>
    <row r="9446" spans="13:13" hidden="1" x14ac:dyDescent="0.2">
      <c r="M9446" s="9"/>
    </row>
    <row r="9447" spans="13:13" hidden="1" x14ac:dyDescent="0.2">
      <c r="M9447" s="9"/>
    </row>
    <row r="9448" spans="13:13" hidden="1" x14ac:dyDescent="0.2">
      <c r="M9448" s="9"/>
    </row>
    <row r="9449" spans="13:13" hidden="1" x14ac:dyDescent="0.2">
      <c r="M9449" s="9"/>
    </row>
    <row r="9450" spans="13:13" hidden="1" x14ac:dyDescent="0.2">
      <c r="M9450" s="9"/>
    </row>
    <row r="9451" spans="13:13" hidden="1" x14ac:dyDescent="0.2">
      <c r="M9451" s="9"/>
    </row>
    <row r="9452" spans="13:13" hidden="1" x14ac:dyDescent="0.2">
      <c r="M9452" s="9"/>
    </row>
    <row r="9453" spans="13:13" hidden="1" x14ac:dyDescent="0.2">
      <c r="M9453" s="9"/>
    </row>
    <row r="9454" spans="13:13" hidden="1" x14ac:dyDescent="0.2">
      <c r="M9454" s="9"/>
    </row>
    <row r="9455" spans="13:13" hidden="1" x14ac:dyDescent="0.2">
      <c r="M9455" s="9"/>
    </row>
    <row r="9456" spans="13:13" hidden="1" x14ac:dyDescent="0.2">
      <c r="M9456" s="9"/>
    </row>
    <row r="9457" spans="13:13" hidden="1" x14ac:dyDescent="0.2">
      <c r="M9457" s="9"/>
    </row>
    <row r="9458" spans="13:13" hidden="1" x14ac:dyDescent="0.2">
      <c r="M9458" s="9"/>
    </row>
    <row r="9459" spans="13:13" hidden="1" x14ac:dyDescent="0.2">
      <c r="M9459" s="9"/>
    </row>
    <row r="9460" spans="13:13" hidden="1" x14ac:dyDescent="0.2">
      <c r="M9460" s="9"/>
    </row>
    <row r="9461" spans="13:13" hidden="1" x14ac:dyDescent="0.2">
      <c r="M9461" s="9"/>
    </row>
    <row r="9462" spans="13:13" hidden="1" x14ac:dyDescent="0.2">
      <c r="M9462" s="9"/>
    </row>
    <row r="9463" spans="13:13" hidden="1" x14ac:dyDescent="0.2">
      <c r="M9463" s="9"/>
    </row>
    <row r="9464" spans="13:13" hidden="1" x14ac:dyDescent="0.2">
      <c r="M9464" s="9"/>
    </row>
    <row r="9465" spans="13:13" hidden="1" x14ac:dyDescent="0.2">
      <c r="M9465" s="9"/>
    </row>
    <row r="9466" spans="13:13" hidden="1" x14ac:dyDescent="0.2">
      <c r="M9466" s="9"/>
    </row>
    <row r="9467" spans="13:13" hidden="1" x14ac:dyDescent="0.2">
      <c r="M9467" s="9"/>
    </row>
    <row r="9468" spans="13:13" hidden="1" x14ac:dyDescent="0.2">
      <c r="M9468" s="9"/>
    </row>
    <row r="9469" spans="13:13" hidden="1" x14ac:dyDescent="0.2">
      <c r="M9469" s="9"/>
    </row>
    <row r="9470" spans="13:13" hidden="1" x14ac:dyDescent="0.2">
      <c r="M9470" s="9"/>
    </row>
    <row r="9471" spans="13:13" hidden="1" x14ac:dyDescent="0.2">
      <c r="M9471" s="9"/>
    </row>
    <row r="9472" spans="13:13" hidden="1" x14ac:dyDescent="0.2">
      <c r="M9472" s="9"/>
    </row>
    <row r="9473" spans="13:13" hidden="1" x14ac:dyDescent="0.2">
      <c r="M9473" s="9"/>
    </row>
    <row r="9474" spans="13:13" hidden="1" x14ac:dyDescent="0.2">
      <c r="M9474" s="9"/>
    </row>
    <row r="9475" spans="13:13" hidden="1" x14ac:dyDescent="0.2">
      <c r="M9475" s="9"/>
    </row>
    <row r="9476" spans="13:13" hidden="1" x14ac:dyDescent="0.2">
      <c r="M9476" s="9"/>
    </row>
    <row r="9477" spans="13:13" hidden="1" x14ac:dyDescent="0.2">
      <c r="M9477" s="9"/>
    </row>
    <row r="9478" spans="13:13" hidden="1" x14ac:dyDescent="0.2">
      <c r="M9478" s="9"/>
    </row>
    <row r="9479" spans="13:13" hidden="1" x14ac:dyDescent="0.2">
      <c r="M9479" s="9"/>
    </row>
    <row r="9480" spans="13:13" hidden="1" x14ac:dyDescent="0.2">
      <c r="M9480" s="9"/>
    </row>
    <row r="9481" spans="13:13" hidden="1" x14ac:dyDescent="0.2">
      <c r="M9481" s="9"/>
    </row>
    <row r="9482" spans="13:13" hidden="1" x14ac:dyDescent="0.2">
      <c r="M9482" s="9"/>
    </row>
    <row r="9483" spans="13:13" hidden="1" x14ac:dyDescent="0.2">
      <c r="M9483" s="9"/>
    </row>
    <row r="9484" spans="13:13" hidden="1" x14ac:dyDescent="0.2">
      <c r="M9484" s="9"/>
    </row>
    <row r="9485" spans="13:13" hidden="1" x14ac:dyDescent="0.2">
      <c r="M9485" s="9"/>
    </row>
    <row r="9486" spans="13:13" hidden="1" x14ac:dyDescent="0.2">
      <c r="M9486" s="9"/>
    </row>
    <row r="9487" spans="13:13" hidden="1" x14ac:dyDescent="0.2">
      <c r="M9487" s="9"/>
    </row>
    <row r="9488" spans="13:13" hidden="1" x14ac:dyDescent="0.2">
      <c r="M9488" s="9"/>
    </row>
    <row r="9489" spans="13:13" hidden="1" x14ac:dyDescent="0.2">
      <c r="M9489" s="9"/>
    </row>
    <row r="9490" spans="13:13" hidden="1" x14ac:dyDescent="0.2">
      <c r="M9490" s="9"/>
    </row>
    <row r="9491" spans="13:13" hidden="1" x14ac:dyDescent="0.2">
      <c r="M9491" s="9"/>
    </row>
    <row r="9492" spans="13:13" hidden="1" x14ac:dyDescent="0.2">
      <c r="M9492" s="9"/>
    </row>
    <row r="9493" spans="13:13" hidden="1" x14ac:dyDescent="0.2">
      <c r="M9493" s="9"/>
    </row>
    <row r="9494" spans="13:13" hidden="1" x14ac:dyDescent="0.2">
      <c r="M9494" s="9"/>
    </row>
    <row r="9495" spans="13:13" hidden="1" x14ac:dyDescent="0.2">
      <c r="M9495" s="9"/>
    </row>
    <row r="9496" spans="13:13" hidden="1" x14ac:dyDescent="0.2">
      <c r="M9496" s="9"/>
    </row>
    <row r="9497" spans="13:13" hidden="1" x14ac:dyDescent="0.2">
      <c r="M9497" s="9"/>
    </row>
    <row r="9498" spans="13:13" hidden="1" x14ac:dyDescent="0.2">
      <c r="M9498" s="9"/>
    </row>
    <row r="9499" spans="13:13" hidden="1" x14ac:dyDescent="0.2">
      <c r="M9499" s="9"/>
    </row>
    <row r="9500" spans="13:13" hidden="1" x14ac:dyDescent="0.2">
      <c r="M9500" s="9"/>
    </row>
    <row r="9501" spans="13:13" hidden="1" x14ac:dyDescent="0.2">
      <c r="M9501" s="9"/>
    </row>
    <row r="9502" spans="13:13" hidden="1" x14ac:dyDescent="0.2">
      <c r="M9502" s="9"/>
    </row>
    <row r="9503" spans="13:13" hidden="1" x14ac:dyDescent="0.2">
      <c r="M9503" s="9"/>
    </row>
    <row r="9504" spans="13:13" hidden="1" x14ac:dyDescent="0.2">
      <c r="M9504" s="9"/>
    </row>
    <row r="9505" spans="13:13" hidden="1" x14ac:dyDescent="0.2">
      <c r="M9505" s="9"/>
    </row>
    <row r="9506" spans="13:13" hidden="1" x14ac:dyDescent="0.2">
      <c r="M9506" s="9"/>
    </row>
    <row r="9507" spans="13:13" hidden="1" x14ac:dyDescent="0.2">
      <c r="M9507" s="9"/>
    </row>
    <row r="9508" spans="13:13" hidden="1" x14ac:dyDescent="0.2">
      <c r="M9508" s="9"/>
    </row>
    <row r="9509" spans="13:13" hidden="1" x14ac:dyDescent="0.2">
      <c r="M9509" s="9"/>
    </row>
    <row r="9510" spans="13:13" hidden="1" x14ac:dyDescent="0.2">
      <c r="M9510" s="9"/>
    </row>
    <row r="9511" spans="13:13" hidden="1" x14ac:dyDescent="0.2">
      <c r="M9511" s="9"/>
    </row>
    <row r="9512" spans="13:13" hidden="1" x14ac:dyDescent="0.2">
      <c r="M9512" s="9"/>
    </row>
    <row r="9513" spans="13:13" hidden="1" x14ac:dyDescent="0.2">
      <c r="M9513" s="9"/>
    </row>
    <row r="9514" spans="13:13" hidden="1" x14ac:dyDescent="0.2">
      <c r="M9514" s="9"/>
    </row>
    <row r="9515" spans="13:13" hidden="1" x14ac:dyDescent="0.2">
      <c r="M9515" s="9"/>
    </row>
    <row r="9516" spans="13:13" hidden="1" x14ac:dyDescent="0.2">
      <c r="M9516" s="9"/>
    </row>
    <row r="9517" spans="13:13" hidden="1" x14ac:dyDescent="0.2">
      <c r="M9517" s="9"/>
    </row>
    <row r="9518" spans="13:13" hidden="1" x14ac:dyDescent="0.2">
      <c r="M9518" s="9"/>
    </row>
    <row r="9519" spans="13:13" hidden="1" x14ac:dyDescent="0.2">
      <c r="M9519" s="9"/>
    </row>
    <row r="9520" spans="13:13" hidden="1" x14ac:dyDescent="0.2">
      <c r="M9520" s="9"/>
    </row>
    <row r="9521" spans="13:13" hidden="1" x14ac:dyDescent="0.2">
      <c r="M9521" s="9"/>
    </row>
    <row r="9522" spans="13:13" hidden="1" x14ac:dyDescent="0.2">
      <c r="M9522" s="9"/>
    </row>
    <row r="9523" spans="13:13" hidden="1" x14ac:dyDescent="0.2">
      <c r="M9523" s="9"/>
    </row>
    <row r="9524" spans="13:13" hidden="1" x14ac:dyDescent="0.2">
      <c r="M9524" s="9"/>
    </row>
    <row r="9525" spans="13:13" hidden="1" x14ac:dyDescent="0.2">
      <c r="M9525" s="9"/>
    </row>
    <row r="9526" spans="13:13" hidden="1" x14ac:dyDescent="0.2">
      <c r="M9526" s="9"/>
    </row>
    <row r="9527" spans="13:13" hidden="1" x14ac:dyDescent="0.2">
      <c r="M9527" s="9"/>
    </row>
    <row r="9528" spans="13:13" hidden="1" x14ac:dyDescent="0.2">
      <c r="M9528" s="9"/>
    </row>
    <row r="9529" spans="13:13" hidden="1" x14ac:dyDescent="0.2">
      <c r="M9529" s="9"/>
    </row>
    <row r="9530" spans="13:13" hidden="1" x14ac:dyDescent="0.2">
      <c r="M9530" s="9"/>
    </row>
    <row r="9531" spans="13:13" hidden="1" x14ac:dyDescent="0.2">
      <c r="M9531" s="9"/>
    </row>
    <row r="9532" spans="13:13" hidden="1" x14ac:dyDescent="0.2">
      <c r="M9532" s="9"/>
    </row>
    <row r="9533" spans="13:13" hidden="1" x14ac:dyDescent="0.2">
      <c r="M9533" s="9"/>
    </row>
    <row r="9534" spans="13:13" hidden="1" x14ac:dyDescent="0.2">
      <c r="M9534" s="9"/>
    </row>
    <row r="9535" spans="13:13" hidden="1" x14ac:dyDescent="0.2">
      <c r="M9535" s="9"/>
    </row>
    <row r="9536" spans="13:13" hidden="1" x14ac:dyDescent="0.2">
      <c r="M9536" s="9"/>
    </row>
    <row r="9537" spans="13:13" hidden="1" x14ac:dyDescent="0.2">
      <c r="M9537" s="9"/>
    </row>
    <row r="9538" spans="13:13" hidden="1" x14ac:dyDescent="0.2">
      <c r="M9538" s="9"/>
    </row>
    <row r="9539" spans="13:13" hidden="1" x14ac:dyDescent="0.2">
      <c r="M9539" s="9"/>
    </row>
    <row r="9540" spans="13:13" hidden="1" x14ac:dyDescent="0.2">
      <c r="M9540" s="9"/>
    </row>
    <row r="9541" spans="13:13" hidden="1" x14ac:dyDescent="0.2">
      <c r="M9541" s="9"/>
    </row>
    <row r="9542" spans="13:13" hidden="1" x14ac:dyDescent="0.2">
      <c r="M9542" s="9"/>
    </row>
    <row r="9543" spans="13:13" hidden="1" x14ac:dyDescent="0.2">
      <c r="M9543" s="9"/>
    </row>
    <row r="9544" spans="13:13" hidden="1" x14ac:dyDescent="0.2">
      <c r="M9544" s="9"/>
    </row>
    <row r="9545" spans="13:13" hidden="1" x14ac:dyDescent="0.2">
      <c r="M9545" s="9"/>
    </row>
    <row r="9546" spans="13:13" hidden="1" x14ac:dyDescent="0.2">
      <c r="M9546" s="9"/>
    </row>
    <row r="9547" spans="13:13" hidden="1" x14ac:dyDescent="0.2">
      <c r="M9547" s="9"/>
    </row>
    <row r="9548" spans="13:13" hidden="1" x14ac:dyDescent="0.2">
      <c r="M9548" s="9"/>
    </row>
    <row r="9549" spans="13:13" hidden="1" x14ac:dyDescent="0.2">
      <c r="M9549" s="9"/>
    </row>
    <row r="9550" spans="13:13" hidden="1" x14ac:dyDescent="0.2">
      <c r="M9550" s="9"/>
    </row>
    <row r="9551" spans="13:13" hidden="1" x14ac:dyDescent="0.2">
      <c r="M9551" s="9"/>
    </row>
    <row r="9552" spans="13:13" hidden="1" x14ac:dyDescent="0.2">
      <c r="M9552" s="9"/>
    </row>
    <row r="9553" spans="13:13" hidden="1" x14ac:dyDescent="0.2">
      <c r="M9553" s="9"/>
    </row>
    <row r="9554" spans="13:13" hidden="1" x14ac:dyDescent="0.2">
      <c r="M9554" s="9"/>
    </row>
    <row r="9555" spans="13:13" hidden="1" x14ac:dyDescent="0.2">
      <c r="M9555" s="9"/>
    </row>
    <row r="9556" spans="13:13" hidden="1" x14ac:dyDescent="0.2">
      <c r="M9556" s="9"/>
    </row>
    <row r="9557" spans="13:13" hidden="1" x14ac:dyDescent="0.2">
      <c r="M9557" s="9"/>
    </row>
    <row r="9558" spans="13:13" hidden="1" x14ac:dyDescent="0.2">
      <c r="M9558" s="9"/>
    </row>
    <row r="9559" spans="13:13" hidden="1" x14ac:dyDescent="0.2">
      <c r="M9559" s="9"/>
    </row>
    <row r="9560" spans="13:13" hidden="1" x14ac:dyDescent="0.2">
      <c r="M9560" s="9"/>
    </row>
    <row r="9561" spans="13:13" hidden="1" x14ac:dyDescent="0.2">
      <c r="M9561" s="9"/>
    </row>
    <row r="9562" spans="13:13" hidden="1" x14ac:dyDescent="0.2">
      <c r="M9562" s="9"/>
    </row>
    <row r="9563" spans="13:13" hidden="1" x14ac:dyDescent="0.2">
      <c r="M9563" s="9"/>
    </row>
    <row r="9564" spans="13:13" hidden="1" x14ac:dyDescent="0.2">
      <c r="M9564" s="9"/>
    </row>
    <row r="9565" spans="13:13" hidden="1" x14ac:dyDescent="0.2">
      <c r="M9565" s="9"/>
    </row>
    <row r="9566" spans="13:13" hidden="1" x14ac:dyDescent="0.2">
      <c r="M9566" s="9"/>
    </row>
    <row r="9567" spans="13:13" hidden="1" x14ac:dyDescent="0.2">
      <c r="M9567" s="9"/>
    </row>
    <row r="9568" spans="13:13" hidden="1" x14ac:dyDescent="0.2">
      <c r="M9568" s="9"/>
    </row>
    <row r="9569" spans="13:13" hidden="1" x14ac:dyDescent="0.2">
      <c r="M9569" s="9"/>
    </row>
    <row r="9570" spans="13:13" hidden="1" x14ac:dyDescent="0.2">
      <c r="M9570" s="9"/>
    </row>
    <row r="9571" spans="13:13" hidden="1" x14ac:dyDescent="0.2">
      <c r="M9571" s="9"/>
    </row>
    <row r="9572" spans="13:13" hidden="1" x14ac:dyDescent="0.2">
      <c r="M9572" s="9"/>
    </row>
    <row r="9573" spans="13:13" hidden="1" x14ac:dyDescent="0.2">
      <c r="M9573" s="9"/>
    </row>
    <row r="9574" spans="13:13" hidden="1" x14ac:dyDescent="0.2">
      <c r="M9574" s="9"/>
    </row>
    <row r="9575" spans="13:13" hidden="1" x14ac:dyDescent="0.2">
      <c r="M9575" s="9"/>
    </row>
    <row r="9576" spans="13:13" hidden="1" x14ac:dyDescent="0.2">
      <c r="M9576" s="9"/>
    </row>
    <row r="9577" spans="13:13" hidden="1" x14ac:dyDescent="0.2">
      <c r="M9577" s="9"/>
    </row>
    <row r="9578" spans="13:13" hidden="1" x14ac:dyDescent="0.2">
      <c r="M9578" s="9"/>
    </row>
    <row r="9579" spans="13:13" hidden="1" x14ac:dyDescent="0.2">
      <c r="M9579" s="9"/>
    </row>
    <row r="9580" spans="13:13" hidden="1" x14ac:dyDescent="0.2">
      <c r="M9580" s="9"/>
    </row>
    <row r="9581" spans="13:13" hidden="1" x14ac:dyDescent="0.2">
      <c r="M9581" s="9"/>
    </row>
    <row r="9582" spans="13:13" hidden="1" x14ac:dyDescent="0.2">
      <c r="M9582" s="9"/>
    </row>
    <row r="9583" spans="13:13" hidden="1" x14ac:dyDescent="0.2">
      <c r="M9583" s="9"/>
    </row>
    <row r="9584" spans="13:13" hidden="1" x14ac:dyDescent="0.2">
      <c r="M9584" s="9"/>
    </row>
    <row r="9585" spans="13:13" hidden="1" x14ac:dyDescent="0.2">
      <c r="M9585" s="9"/>
    </row>
    <row r="9586" spans="13:13" hidden="1" x14ac:dyDescent="0.2">
      <c r="M9586" s="9"/>
    </row>
    <row r="9587" spans="13:13" hidden="1" x14ac:dyDescent="0.2">
      <c r="M9587" s="9"/>
    </row>
    <row r="9588" spans="13:13" hidden="1" x14ac:dyDescent="0.2">
      <c r="M9588" s="9"/>
    </row>
    <row r="9589" spans="13:13" hidden="1" x14ac:dyDescent="0.2">
      <c r="M9589" s="9"/>
    </row>
    <row r="9590" spans="13:13" hidden="1" x14ac:dyDescent="0.2">
      <c r="M9590" s="9"/>
    </row>
    <row r="9591" spans="13:13" hidden="1" x14ac:dyDescent="0.2">
      <c r="M9591" s="9"/>
    </row>
    <row r="9592" spans="13:13" hidden="1" x14ac:dyDescent="0.2">
      <c r="M9592" s="9"/>
    </row>
    <row r="9593" spans="13:13" hidden="1" x14ac:dyDescent="0.2">
      <c r="M9593" s="9"/>
    </row>
    <row r="9594" spans="13:13" hidden="1" x14ac:dyDescent="0.2">
      <c r="M9594" s="9"/>
    </row>
    <row r="9595" spans="13:13" hidden="1" x14ac:dyDescent="0.2">
      <c r="M9595" s="9"/>
    </row>
    <row r="9596" spans="13:13" hidden="1" x14ac:dyDescent="0.2">
      <c r="M9596" s="9"/>
    </row>
    <row r="9597" spans="13:13" hidden="1" x14ac:dyDescent="0.2">
      <c r="M9597" s="9"/>
    </row>
    <row r="9598" spans="13:13" hidden="1" x14ac:dyDescent="0.2">
      <c r="M9598" s="9"/>
    </row>
    <row r="9599" spans="13:13" hidden="1" x14ac:dyDescent="0.2">
      <c r="M9599" s="9"/>
    </row>
    <row r="9600" spans="13:13" hidden="1" x14ac:dyDescent="0.2">
      <c r="M9600" s="9"/>
    </row>
    <row r="9601" spans="13:13" hidden="1" x14ac:dyDescent="0.2">
      <c r="M9601" s="9"/>
    </row>
    <row r="9602" spans="13:13" hidden="1" x14ac:dyDescent="0.2">
      <c r="M9602" s="9"/>
    </row>
    <row r="9603" spans="13:13" hidden="1" x14ac:dyDescent="0.2">
      <c r="M9603" s="9"/>
    </row>
    <row r="9604" spans="13:13" hidden="1" x14ac:dyDescent="0.2">
      <c r="M9604" s="9"/>
    </row>
    <row r="9605" spans="13:13" hidden="1" x14ac:dyDescent="0.2">
      <c r="M9605" s="9"/>
    </row>
    <row r="9606" spans="13:13" hidden="1" x14ac:dyDescent="0.2">
      <c r="M9606" s="9"/>
    </row>
    <row r="9607" spans="13:13" hidden="1" x14ac:dyDescent="0.2">
      <c r="M9607" s="9"/>
    </row>
    <row r="9608" spans="13:13" hidden="1" x14ac:dyDescent="0.2">
      <c r="M9608" s="9"/>
    </row>
    <row r="9609" spans="13:13" hidden="1" x14ac:dyDescent="0.2">
      <c r="M9609" s="9"/>
    </row>
    <row r="9610" spans="13:13" hidden="1" x14ac:dyDescent="0.2">
      <c r="M9610" s="9"/>
    </row>
    <row r="9611" spans="13:13" hidden="1" x14ac:dyDescent="0.2">
      <c r="M9611" s="9"/>
    </row>
    <row r="9612" spans="13:13" hidden="1" x14ac:dyDescent="0.2">
      <c r="M9612" s="9"/>
    </row>
    <row r="9613" spans="13:13" hidden="1" x14ac:dyDescent="0.2">
      <c r="M9613" s="9"/>
    </row>
    <row r="9614" spans="13:13" hidden="1" x14ac:dyDescent="0.2">
      <c r="M9614" s="9"/>
    </row>
    <row r="9615" spans="13:13" hidden="1" x14ac:dyDescent="0.2">
      <c r="M9615" s="9"/>
    </row>
    <row r="9616" spans="13:13" hidden="1" x14ac:dyDescent="0.2">
      <c r="M9616" s="9"/>
    </row>
    <row r="9617" spans="13:13" hidden="1" x14ac:dyDescent="0.2">
      <c r="M9617" s="9"/>
    </row>
    <row r="9618" spans="13:13" hidden="1" x14ac:dyDescent="0.2">
      <c r="M9618" s="9"/>
    </row>
    <row r="9619" spans="13:13" hidden="1" x14ac:dyDescent="0.2">
      <c r="M9619" s="9"/>
    </row>
    <row r="9620" spans="13:13" hidden="1" x14ac:dyDescent="0.2">
      <c r="M9620" s="9"/>
    </row>
    <row r="9621" spans="13:13" hidden="1" x14ac:dyDescent="0.2">
      <c r="M9621" s="9"/>
    </row>
    <row r="9622" spans="13:13" hidden="1" x14ac:dyDescent="0.2">
      <c r="M9622" s="9"/>
    </row>
    <row r="9623" spans="13:13" hidden="1" x14ac:dyDescent="0.2">
      <c r="M9623" s="9"/>
    </row>
    <row r="9624" spans="13:13" hidden="1" x14ac:dyDescent="0.2">
      <c r="M9624" s="9"/>
    </row>
    <row r="9625" spans="13:13" hidden="1" x14ac:dyDescent="0.2">
      <c r="M9625" s="9"/>
    </row>
    <row r="9626" spans="13:13" hidden="1" x14ac:dyDescent="0.2">
      <c r="M9626" s="9"/>
    </row>
    <row r="9627" spans="13:13" hidden="1" x14ac:dyDescent="0.2">
      <c r="M9627" s="9"/>
    </row>
    <row r="9628" spans="13:13" hidden="1" x14ac:dyDescent="0.2">
      <c r="M9628" s="9"/>
    </row>
    <row r="9629" spans="13:13" hidden="1" x14ac:dyDescent="0.2">
      <c r="M9629" s="9"/>
    </row>
    <row r="9630" spans="13:13" hidden="1" x14ac:dyDescent="0.2">
      <c r="M9630" s="9"/>
    </row>
    <row r="9631" spans="13:13" hidden="1" x14ac:dyDescent="0.2">
      <c r="M9631" s="9"/>
    </row>
    <row r="9632" spans="13:13" hidden="1" x14ac:dyDescent="0.2">
      <c r="M9632" s="9"/>
    </row>
    <row r="9633" spans="13:13" hidden="1" x14ac:dyDescent="0.2">
      <c r="M9633" s="9"/>
    </row>
    <row r="9634" spans="13:13" hidden="1" x14ac:dyDescent="0.2">
      <c r="M9634" s="9"/>
    </row>
    <row r="9635" spans="13:13" hidden="1" x14ac:dyDescent="0.2">
      <c r="M9635" s="9"/>
    </row>
    <row r="9636" spans="13:13" hidden="1" x14ac:dyDescent="0.2">
      <c r="M9636" s="9"/>
    </row>
    <row r="9637" spans="13:13" hidden="1" x14ac:dyDescent="0.2">
      <c r="M9637" s="9"/>
    </row>
    <row r="9638" spans="13:13" hidden="1" x14ac:dyDescent="0.2">
      <c r="M9638" s="9"/>
    </row>
    <row r="9639" spans="13:13" hidden="1" x14ac:dyDescent="0.2">
      <c r="M9639" s="9"/>
    </row>
    <row r="9640" spans="13:13" hidden="1" x14ac:dyDescent="0.2">
      <c r="M9640" s="9"/>
    </row>
    <row r="9641" spans="13:13" hidden="1" x14ac:dyDescent="0.2">
      <c r="M9641" s="9"/>
    </row>
    <row r="9642" spans="13:13" hidden="1" x14ac:dyDescent="0.2">
      <c r="M9642" s="9"/>
    </row>
    <row r="9643" spans="13:13" hidden="1" x14ac:dyDescent="0.2">
      <c r="M9643" s="9"/>
    </row>
    <row r="9644" spans="13:13" hidden="1" x14ac:dyDescent="0.2">
      <c r="M9644" s="9"/>
    </row>
    <row r="9645" spans="13:13" hidden="1" x14ac:dyDescent="0.2">
      <c r="M9645" s="9"/>
    </row>
    <row r="9646" spans="13:13" hidden="1" x14ac:dyDescent="0.2">
      <c r="M9646" s="9"/>
    </row>
    <row r="9647" spans="13:13" hidden="1" x14ac:dyDescent="0.2">
      <c r="M9647" s="9"/>
    </row>
    <row r="9648" spans="13:13" hidden="1" x14ac:dyDescent="0.2">
      <c r="M9648" s="9"/>
    </row>
    <row r="9649" spans="13:13" hidden="1" x14ac:dyDescent="0.2">
      <c r="M9649" s="9"/>
    </row>
    <row r="9650" spans="13:13" hidden="1" x14ac:dyDescent="0.2">
      <c r="M9650" s="9"/>
    </row>
    <row r="9651" spans="13:13" hidden="1" x14ac:dyDescent="0.2">
      <c r="M9651" s="9"/>
    </row>
    <row r="9652" spans="13:13" hidden="1" x14ac:dyDescent="0.2">
      <c r="M9652" s="9"/>
    </row>
    <row r="9653" spans="13:13" hidden="1" x14ac:dyDescent="0.2">
      <c r="M9653" s="9"/>
    </row>
    <row r="9654" spans="13:13" hidden="1" x14ac:dyDescent="0.2">
      <c r="M9654" s="9"/>
    </row>
    <row r="9655" spans="13:13" hidden="1" x14ac:dyDescent="0.2">
      <c r="M9655" s="9"/>
    </row>
    <row r="9656" spans="13:13" hidden="1" x14ac:dyDescent="0.2">
      <c r="M9656" s="9"/>
    </row>
    <row r="9657" spans="13:13" hidden="1" x14ac:dyDescent="0.2">
      <c r="M9657" s="9"/>
    </row>
    <row r="9658" spans="13:13" hidden="1" x14ac:dyDescent="0.2">
      <c r="M9658" s="9"/>
    </row>
    <row r="9659" spans="13:13" hidden="1" x14ac:dyDescent="0.2">
      <c r="M9659" s="9"/>
    </row>
    <row r="9660" spans="13:13" hidden="1" x14ac:dyDescent="0.2">
      <c r="M9660" s="9"/>
    </row>
    <row r="9661" spans="13:13" hidden="1" x14ac:dyDescent="0.2">
      <c r="M9661" s="9"/>
    </row>
    <row r="9662" spans="13:13" hidden="1" x14ac:dyDescent="0.2">
      <c r="M9662" s="9"/>
    </row>
    <row r="9663" spans="13:13" hidden="1" x14ac:dyDescent="0.2">
      <c r="M9663" s="9"/>
    </row>
    <row r="9664" spans="13:13" hidden="1" x14ac:dyDescent="0.2">
      <c r="M9664" s="9"/>
    </row>
    <row r="9665" spans="13:13" hidden="1" x14ac:dyDescent="0.2">
      <c r="M9665" s="9"/>
    </row>
    <row r="9666" spans="13:13" hidden="1" x14ac:dyDescent="0.2">
      <c r="M9666" s="9"/>
    </row>
    <row r="9667" spans="13:13" hidden="1" x14ac:dyDescent="0.2">
      <c r="M9667" s="9"/>
    </row>
    <row r="9668" spans="13:13" hidden="1" x14ac:dyDescent="0.2">
      <c r="M9668" s="9"/>
    </row>
    <row r="9669" spans="13:13" hidden="1" x14ac:dyDescent="0.2">
      <c r="M9669" s="9"/>
    </row>
    <row r="9670" spans="13:13" hidden="1" x14ac:dyDescent="0.2">
      <c r="M9670" s="9"/>
    </row>
    <row r="9671" spans="13:13" hidden="1" x14ac:dyDescent="0.2">
      <c r="M9671" s="9"/>
    </row>
    <row r="9672" spans="13:13" hidden="1" x14ac:dyDescent="0.2">
      <c r="M9672" s="9"/>
    </row>
    <row r="9673" spans="13:13" hidden="1" x14ac:dyDescent="0.2">
      <c r="M9673" s="9"/>
    </row>
    <row r="9674" spans="13:13" hidden="1" x14ac:dyDescent="0.2">
      <c r="M9674" s="9"/>
    </row>
    <row r="9675" spans="13:13" hidden="1" x14ac:dyDescent="0.2">
      <c r="M9675" s="9"/>
    </row>
    <row r="9676" spans="13:13" hidden="1" x14ac:dyDescent="0.2">
      <c r="M9676" s="9"/>
    </row>
    <row r="9677" spans="13:13" hidden="1" x14ac:dyDescent="0.2">
      <c r="M9677" s="9"/>
    </row>
    <row r="9678" spans="13:13" hidden="1" x14ac:dyDescent="0.2">
      <c r="M9678" s="9"/>
    </row>
    <row r="9679" spans="13:13" hidden="1" x14ac:dyDescent="0.2">
      <c r="M9679" s="9"/>
    </row>
    <row r="9680" spans="13:13" hidden="1" x14ac:dyDescent="0.2">
      <c r="M9680" s="9"/>
    </row>
    <row r="9681" spans="13:13" hidden="1" x14ac:dyDescent="0.2">
      <c r="M9681" s="9"/>
    </row>
    <row r="9682" spans="13:13" hidden="1" x14ac:dyDescent="0.2">
      <c r="M9682" s="9"/>
    </row>
    <row r="9683" spans="13:13" hidden="1" x14ac:dyDescent="0.2">
      <c r="M9683" s="9"/>
    </row>
    <row r="9684" spans="13:13" hidden="1" x14ac:dyDescent="0.2">
      <c r="M9684" s="9"/>
    </row>
    <row r="9685" spans="13:13" hidden="1" x14ac:dyDescent="0.2">
      <c r="M9685" s="9"/>
    </row>
    <row r="9686" spans="13:13" hidden="1" x14ac:dyDescent="0.2">
      <c r="M9686" s="9"/>
    </row>
    <row r="9687" spans="13:13" hidden="1" x14ac:dyDescent="0.2">
      <c r="M9687" s="9"/>
    </row>
    <row r="9688" spans="13:13" hidden="1" x14ac:dyDescent="0.2">
      <c r="M9688" s="9"/>
    </row>
    <row r="9689" spans="13:13" hidden="1" x14ac:dyDescent="0.2">
      <c r="M9689" s="9"/>
    </row>
    <row r="9690" spans="13:13" hidden="1" x14ac:dyDescent="0.2">
      <c r="M9690" s="9"/>
    </row>
    <row r="9691" spans="13:13" hidden="1" x14ac:dyDescent="0.2">
      <c r="M9691" s="9"/>
    </row>
    <row r="9692" spans="13:13" hidden="1" x14ac:dyDescent="0.2">
      <c r="M9692" s="9"/>
    </row>
    <row r="9693" spans="13:13" hidden="1" x14ac:dyDescent="0.2">
      <c r="M9693" s="9"/>
    </row>
    <row r="9694" spans="13:13" hidden="1" x14ac:dyDescent="0.2">
      <c r="M9694" s="9"/>
    </row>
    <row r="9695" spans="13:13" hidden="1" x14ac:dyDescent="0.2">
      <c r="M9695" s="9"/>
    </row>
    <row r="9696" spans="13:13" hidden="1" x14ac:dyDescent="0.2">
      <c r="M9696" s="9"/>
    </row>
    <row r="9697" spans="13:13" hidden="1" x14ac:dyDescent="0.2">
      <c r="M9697" s="9"/>
    </row>
    <row r="9698" spans="13:13" hidden="1" x14ac:dyDescent="0.2">
      <c r="M9698" s="9"/>
    </row>
    <row r="9699" spans="13:13" hidden="1" x14ac:dyDescent="0.2">
      <c r="M9699" s="9"/>
    </row>
    <row r="9700" spans="13:13" hidden="1" x14ac:dyDescent="0.2">
      <c r="M9700" s="9"/>
    </row>
    <row r="9701" spans="13:13" hidden="1" x14ac:dyDescent="0.2">
      <c r="M9701" s="9"/>
    </row>
    <row r="9702" spans="13:13" hidden="1" x14ac:dyDescent="0.2">
      <c r="M9702" s="9"/>
    </row>
    <row r="9703" spans="13:13" hidden="1" x14ac:dyDescent="0.2">
      <c r="M9703" s="9"/>
    </row>
    <row r="9704" spans="13:13" hidden="1" x14ac:dyDescent="0.2">
      <c r="M9704" s="9"/>
    </row>
    <row r="9705" spans="13:13" hidden="1" x14ac:dyDescent="0.2">
      <c r="M9705" s="9"/>
    </row>
    <row r="9706" spans="13:13" hidden="1" x14ac:dyDescent="0.2">
      <c r="M9706" s="9"/>
    </row>
    <row r="9707" spans="13:13" hidden="1" x14ac:dyDescent="0.2">
      <c r="M9707" s="9"/>
    </row>
    <row r="9708" spans="13:13" hidden="1" x14ac:dyDescent="0.2">
      <c r="M9708" s="9"/>
    </row>
    <row r="9709" spans="13:13" hidden="1" x14ac:dyDescent="0.2">
      <c r="M9709" s="9"/>
    </row>
    <row r="9710" spans="13:13" hidden="1" x14ac:dyDescent="0.2">
      <c r="M9710" s="9"/>
    </row>
    <row r="9711" spans="13:13" hidden="1" x14ac:dyDescent="0.2">
      <c r="M9711" s="9"/>
    </row>
    <row r="9712" spans="13:13" hidden="1" x14ac:dyDescent="0.2">
      <c r="M9712" s="9"/>
    </row>
    <row r="9713" spans="13:13" hidden="1" x14ac:dyDescent="0.2">
      <c r="M9713" s="9"/>
    </row>
    <row r="9714" spans="13:13" hidden="1" x14ac:dyDescent="0.2">
      <c r="M9714" s="9"/>
    </row>
    <row r="9715" spans="13:13" hidden="1" x14ac:dyDescent="0.2">
      <c r="M9715" s="9"/>
    </row>
    <row r="9716" spans="13:13" hidden="1" x14ac:dyDescent="0.2">
      <c r="M9716" s="9"/>
    </row>
    <row r="9717" spans="13:13" hidden="1" x14ac:dyDescent="0.2">
      <c r="M9717" s="9"/>
    </row>
    <row r="9718" spans="13:13" hidden="1" x14ac:dyDescent="0.2">
      <c r="M9718" s="9"/>
    </row>
    <row r="9719" spans="13:13" hidden="1" x14ac:dyDescent="0.2">
      <c r="M9719" s="9"/>
    </row>
    <row r="9720" spans="13:13" hidden="1" x14ac:dyDescent="0.2">
      <c r="M9720" s="9"/>
    </row>
    <row r="9721" spans="13:13" hidden="1" x14ac:dyDescent="0.2">
      <c r="M9721" s="9"/>
    </row>
    <row r="9722" spans="13:13" hidden="1" x14ac:dyDescent="0.2">
      <c r="M9722" s="9"/>
    </row>
    <row r="9723" spans="13:13" hidden="1" x14ac:dyDescent="0.2">
      <c r="M9723" s="9"/>
    </row>
    <row r="9724" spans="13:13" hidden="1" x14ac:dyDescent="0.2">
      <c r="M9724" s="9"/>
    </row>
    <row r="9725" spans="13:13" hidden="1" x14ac:dyDescent="0.2">
      <c r="M9725" s="9"/>
    </row>
    <row r="9726" spans="13:13" hidden="1" x14ac:dyDescent="0.2">
      <c r="M9726" s="9"/>
    </row>
    <row r="9727" spans="13:13" hidden="1" x14ac:dyDescent="0.2">
      <c r="M9727" s="9"/>
    </row>
    <row r="9728" spans="13:13" hidden="1" x14ac:dyDescent="0.2">
      <c r="M9728" s="9"/>
    </row>
    <row r="9729" spans="13:13" hidden="1" x14ac:dyDescent="0.2">
      <c r="M9729" s="9"/>
    </row>
    <row r="9730" spans="13:13" hidden="1" x14ac:dyDescent="0.2">
      <c r="M9730" s="9"/>
    </row>
    <row r="9731" spans="13:13" hidden="1" x14ac:dyDescent="0.2">
      <c r="M9731" s="9"/>
    </row>
    <row r="9732" spans="13:13" hidden="1" x14ac:dyDescent="0.2">
      <c r="M9732" s="9"/>
    </row>
    <row r="9733" spans="13:13" hidden="1" x14ac:dyDescent="0.2">
      <c r="M9733" s="9"/>
    </row>
    <row r="9734" spans="13:13" hidden="1" x14ac:dyDescent="0.2">
      <c r="M9734" s="9"/>
    </row>
    <row r="9735" spans="13:13" hidden="1" x14ac:dyDescent="0.2">
      <c r="M9735" s="9"/>
    </row>
    <row r="9736" spans="13:13" hidden="1" x14ac:dyDescent="0.2">
      <c r="M9736" s="9"/>
    </row>
    <row r="9737" spans="13:13" hidden="1" x14ac:dyDescent="0.2">
      <c r="M9737" s="9"/>
    </row>
    <row r="9738" spans="13:13" hidden="1" x14ac:dyDescent="0.2">
      <c r="M9738" s="9"/>
    </row>
    <row r="9739" spans="13:13" hidden="1" x14ac:dyDescent="0.2">
      <c r="M9739" s="9"/>
    </row>
    <row r="9740" spans="13:13" hidden="1" x14ac:dyDescent="0.2">
      <c r="M9740" s="9"/>
    </row>
    <row r="9741" spans="13:13" hidden="1" x14ac:dyDescent="0.2">
      <c r="M9741" s="9"/>
    </row>
    <row r="9742" spans="13:13" hidden="1" x14ac:dyDescent="0.2">
      <c r="M9742" s="9"/>
    </row>
    <row r="9743" spans="13:13" hidden="1" x14ac:dyDescent="0.2">
      <c r="M9743" s="9"/>
    </row>
    <row r="9744" spans="13:13" hidden="1" x14ac:dyDescent="0.2">
      <c r="M9744" s="9"/>
    </row>
    <row r="9745" spans="13:13" hidden="1" x14ac:dyDescent="0.2">
      <c r="M9745" s="9"/>
    </row>
    <row r="9746" spans="13:13" hidden="1" x14ac:dyDescent="0.2">
      <c r="M9746" s="9"/>
    </row>
    <row r="9747" spans="13:13" hidden="1" x14ac:dyDescent="0.2">
      <c r="M9747" s="9"/>
    </row>
    <row r="9748" spans="13:13" hidden="1" x14ac:dyDescent="0.2">
      <c r="M9748" s="9"/>
    </row>
    <row r="9749" spans="13:13" hidden="1" x14ac:dyDescent="0.2">
      <c r="M9749" s="9"/>
    </row>
    <row r="9750" spans="13:13" hidden="1" x14ac:dyDescent="0.2">
      <c r="M9750" s="9"/>
    </row>
    <row r="9751" spans="13:13" hidden="1" x14ac:dyDescent="0.2">
      <c r="M9751" s="9"/>
    </row>
    <row r="9752" spans="13:13" hidden="1" x14ac:dyDescent="0.2">
      <c r="M9752" s="9"/>
    </row>
    <row r="9753" spans="13:13" hidden="1" x14ac:dyDescent="0.2">
      <c r="M9753" s="9"/>
    </row>
    <row r="9754" spans="13:13" hidden="1" x14ac:dyDescent="0.2">
      <c r="M9754" s="9"/>
    </row>
    <row r="9755" spans="13:13" hidden="1" x14ac:dyDescent="0.2">
      <c r="M9755" s="9"/>
    </row>
    <row r="9756" spans="13:13" hidden="1" x14ac:dyDescent="0.2">
      <c r="M9756" s="9"/>
    </row>
    <row r="9757" spans="13:13" hidden="1" x14ac:dyDescent="0.2">
      <c r="M9757" s="9"/>
    </row>
    <row r="9758" spans="13:13" hidden="1" x14ac:dyDescent="0.2">
      <c r="M9758" s="9"/>
    </row>
    <row r="9759" spans="13:13" hidden="1" x14ac:dyDescent="0.2">
      <c r="M9759" s="9"/>
    </row>
    <row r="9760" spans="13:13" hidden="1" x14ac:dyDescent="0.2">
      <c r="M9760" s="9"/>
    </row>
    <row r="9761" spans="13:13" hidden="1" x14ac:dyDescent="0.2">
      <c r="M9761" s="9"/>
    </row>
    <row r="9762" spans="13:13" hidden="1" x14ac:dyDescent="0.2">
      <c r="M9762" s="9"/>
    </row>
    <row r="9763" spans="13:13" hidden="1" x14ac:dyDescent="0.2">
      <c r="M9763" s="9"/>
    </row>
    <row r="9764" spans="13:13" hidden="1" x14ac:dyDescent="0.2">
      <c r="M9764" s="9"/>
    </row>
    <row r="9765" spans="13:13" hidden="1" x14ac:dyDescent="0.2">
      <c r="M9765" s="9"/>
    </row>
    <row r="9766" spans="13:13" hidden="1" x14ac:dyDescent="0.2">
      <c r="M9766" s="9"/>
    </row>
    <row r="9767" spans="13:13" hidden="1" x14ac:dyDescent="0.2">
      <c r="M9767" s="9"/>
    </row>
    <row r="9768" spans="13:13" hidden="1" x14ac:dyDescent="0.2">
      <c r="M9768" s="9"/>
    </row>
    <row r="9769" spans="13:13" hidden="1" x14ac:dyDescent="0.2">
      <c r="M9769" s="9"/>
    </row>
    <row r="9770" spans="13:13" hidden="1" x14ac:dyDescent="0.2">
      <c r="M9770" s="9"/>
    </row>
    <row r="9771" spans="13:13" hidden="1" x14ac:dyDescent="0.2">
      <c r="M9771" s="9"/>
    </row>
    <row r="9772" spans="13:13" hidden="1" x14ac:dyDescent="0.2">
      <c r="M9772" s="9"/>
    </row>
    <row r="9773" spans="13:13" hidden="1" x14ac:dyDescent="0.2">
      <c r="M9773" s="9"/>
    </row>
    <row r="9774" spans="13:13" hidden="1" x14ac:dyDescent="0.2">
      <c r="M9774" s="9"/>
    </row>
    <row r="9775" spans="13:13" hidden="1" x14ac:dyDescent="0.2">
      <c r="M9775" s="9"/>
    </row>
    <row r="9776" spans="13:13" hidden="1" x14ac:dyDescent="0.2">
      <c r="M9776" s="9"/>
    </row>
    <row r="9777" spans="13:13" hidden="1" x14ac:dyDescent="0.2">
      <c r="M9777" s="9"/>
    </row>
    <row r="9778" spans="13:13" hidden="1" x14ac:dyDescent="0.2">
      <c r="M9778" s="9"/>
    </row>
    <row r="9779" spans="13:13" hidden="1" x14ac:dyDescent="0.2">
      <c r="M9779" s="9"/>
    </row>
    <row r="9780" spans="13:13" hidden="1" x14ac:dyDescent="0.2">
      <c r="M9780" s="9"/>
    </row>
    <row r="9781" spans="13:13" hidden="1" x14ac:dyDescent="0.2">
      <c r="M9781" s="9"/>
    </row>
    <row r="9782" spans="13:13" hidden="1" x14ac:dyDescent="0.2">
      <c r="M9782" s="9"/>
    </row>
    <row r="9783" spans="13:13" hidden="1" x14ac:dyDescent="0.2">
      <c r="M9783" s="9"/>
    </row>
    <row r="9784" spans="13:13" hidden="1" x14ac:dyDescent="0.2">
      <c r="M9784" s="9"/>
    </row>
    <row r="9785" spans="13:13" hidden="1" x14ac:dyDescent="0.2">
      <c r="M9785" s="9"/>
    </row>
    <row r="9786" spans="13:13" hidden="1" x14ac:dyDescent="0.2">
      <c r="M9786" s="9"/>
    </row>
    <row r="9787" spans="13:13" hidden="1" x14ac:dyDescent="0.2">
      <c r="M9787" s="9"/>
    </row>
    <row r="9788" spans="13:13" hidden="1" x14ac:dyDescent="0.2">
      <c r="M9788" s="9"/>
    </row>
    <row r="9789" spans="13:13" hidden="1" x14ac:dyDescent="0.2">
      <c r="M9789" s="9"/>
    </row>
    <row r="9790" spans="13:13" hidden="1" x14ac:dyDescent="0.2">
      <c r="M9790" s="9"/>
    </row>
    <row r="9791" spans="13:13" hidden="1" x14ac:dyDescent="0.2">
      <c r="M9791" s="9"/>
    </row>
    <row r="9792" spans="13:13" hidden="1" x14ac:dyDescent="0.2">
      <c r="M9792" s="9"/>
    </row>
    <row r="9793" spans="13:13" hidden="1" x14ac:dyDescent="0.2">
      <c r="M9793" s="9"/>
    </row>
    <row r="9794" spans="13:13" hidden="1" x14ac:dyDescent="0.2">
      <c r="M9794" s="9"/>
    </row>
    <row r="9795" spans="13:13" hidden="1" x14ac:dyDescent="0.2">
      <c r="M9795" s="9"/>
    </row>
    <row r="9796" spans="13:13" hidden="1" x14ac:dyDescent="0.2">
      <c r="M9796" s="9"/>
    </row>
    <row r="9797" spans="13:13" hidden="1" x14ac:dyDescent="0.2">
      <c r="M9797" s="9"/>
    </row>
    <row r="9798" spans="13:13" hidden="1" x14ac:dyDescent="0.2">
      <c r="M9798" s="9"/>
    </row>
    <row r="9799" spans="13:13" hidden="1" x14ac:dyDescent="0.2">
      <c r="M9799" s="9"/>
    </row>
    <row r="9800" spans="13:13" hidden="1" x14ac:dyDescent="0.2">
      <c r="M9800" s="9"/>
    </row>
    <row r="9801" spans="13:13" hidden="1" x14ac:dyDescent="0.2">
      <c r="M9801" s="9"/>
    </row>
    <row r="9802" spans="13:13" hidden="1" x14ac:dyDescent="0.2">
      <c r="M9802" s="9"/>
    </row>
    <row r="9803" spans="13:13" hidden="1" x14ac:dyDescent="0.2">
      <c r="M9803" s="9"/>
    </row>
    <row r="9804" spans="13:13" hidden="1" x14ac:dyDescent="0.2">
      <c r="M9804" s="9"/>
    </row>
    <row r="9805" spans="13:13" hidden="1" x14ac:dyDescent="0.2">
      <c r="M9805" s="9"/>
    </row>
    <row r="9806" spans="13:13" hidden="1" x14ac:dyDescent="0.2">
      <c r="M9806" s="9"/>
    </row>
    <row r="9807" spans="13:13" hidden="1" x14ac:dyDescent="0.2">
      <c r="M9807" s="9"/>
    </row>
    <row r="9808" spans="13:13" hidden="1" x14ac:dyDescent="0.2">
      <c r="M9808" s="9"/>
    </row>
    <row r="9809" spans="13:13" hidden="1" x14ac:dyDescent="0.2">
      <c r="M9809" s="9"/>
    </row>
    <row r="9810" spans="13:13" hidden="1" x14ac:dyDescent="0.2">
      <c r="M9810" s="9"/>
    </row>
    <row r="9811" spans="13:13" hidden="1" x14ac:dyDescent="0.2">
      <c r="M9811" s="9"/>
    </row>
    <row r="9812" spans="13:13" hidden="1" x14ac:dyDescent="0.2">
      <c r="M9812" s="9"/>
    </row>
    <row r="9813" spans="13:13" hidden="1" x14ac:dyDescent="0.2">
      <c r="M9813" s="9"/>
    </row>
    <row r="9814" spans="13:13" hidden="1" x14ac:dyDescent="0.2">
      <c r="M9814" s="9"/>
    </row>
    <row r="9815" spans="13:13" hidden="1" x14ac:dyDescent="0.2">
      <c r="M9815" s="9"/>
    </row>
    <row r="9816" spans="13:13" hidden="1" x14ac:dyDescent="0.2">
      <c r="M9816" s="9"/>
    </row>
    <row r="9817" spans="13:13" hidden="1" x14ac:dyDescent="0.2">
      <c r="M9817" s="9"/>
    </row>
    <row r="9818" spans="13:13" hidden="1" x14ac:dyDescent="0.2">
      <c r="M9818" s="9"/>
    </row>
    <row r="9819" spans="13:13" hidden="1" x14ac:dyDescent="0.2">
      <c r="M9819" s="9"/>
    </row>
    <row r="9820" spans="13:13" hidden="1" x14ac:dyDescent="0.2">
      <c r="M9820" s="9"/>
    </row>
    <row r="9821" spans="13:13" hidden="1" x14ac:dyDescent="0.2">
      <c r="M9821" s="9"/>
    </row>
    <row r="9822" spans="13:13" hidden="1" x14ac:dyDescent="0.2">
      <c r="M9822" s="9"/>
    </row>
    <row r="9823" spans="13:13" hidden="1" x14ac:dyDescent="0.2">
      <c r="M9823" s="9"/>
    </row>
    <row r="9824" spans="13:13" hidden="1" x14ac:dyDescent="0.2">
      <c r="M9824" s="9"/>
    </row>
    <row r="9825" spans="13:13" hidden="1" x14ac:dyDescent="0.2">
      <c r="M9825" s="9"/>
    </row>
    <row r="9826" spans="13:13" hidden="1" x14ac:dyDescent="0.2">
      <c r="M9826" s="9"/>
    </row>
    <row r="9827" spans="13:13" hidden="1" x14ac:dyDescent="0.2">
      <c r="M9827" s="9"/>
    </row>
    <row r="9828" spans="13:13" hidden="1" x14ac:dyDescent="0.2">
      <c r="M9828" s="9"/>
    </row>
    <row r="9829" spans="13:13" hidden="1" x14ac:dyDescent="0.2">
      <c r="M9829" s="9"/>
    </row>
    <row r="9830" spans="13:13" hidden="1" x14ac:dyDescent="0.2">
      <c r="M9830" s="9"/>
    </row>
    <row r="9831" spans="13:13" hidden="1" x14ac:dyDescent="0.2">
      <c r="M9831" s="9"/>
    </row>
    <row r="9832" spans="13:13" hidden="1" x14ac:dyDescent="0.2">
      <c r="M9832" s="9"/>
    </row>
    <row r="9833" spans="13:13" hidden="1" x14ac:dyDescent="0.2">
      <c r="M9833" s="9"/>
    </row>
    <row r="9834" spans="13:13" hidden="1" x14ac:dyDescent="0.2">
      <c r="M9834" s="9"/>
    </row>
    <row r="9835" spans="13:13" hidden="1" x14ac:dyDescent="0.2">
      <c r="M9835" s="9"/>
    </row>
    <row r="9836" spans="13:13" hidden="1" x14ac:dyDescent="0.2">
      <c r="M9836" s="9"/>
    </row>
    <row r="9837" spans="13:13" hidden="1" x14ac:dyDescent="0.2">
      <c r="M9837" s="9"/>
    </row>
    <row r="9838" spans="13:13" hidden="1" x14ac:dyDescent="0.2">
      <c r="M9838" s="9"/>
    </row>
    <row r="9839" spans="13:13" hidden="1" x14ac:dyDescent="0.2">
      <c r="M9839" s="9"/>
    </row>
    <row r="9840" spans="13:13" hidden="1" x14ac:dyDescent="0.2">
      <c r="M9840" s="9"/>
    </row>
    <row r="9841" spans="13:13" hidden="1" x14ac:dyDescent="0.2">
      <c r="M9841" s="9"/>
    </row>
    <row r="9842" spans="13:13" hidden="1" x14ac:dyDescent="0.2">
      <c r="M9842" s="9"/>
    </row>
    <row r="9843" spans="13:13" hidden="1" x14ac:dyDescent="0.2">
      <c r="M9843" s="9"/>
    </row>
    <row r="9844" spans="13:13" hidden="1" x14ac:dyDescent="0.2">
      <c r="M9844" s="9"/>
    </row>
    <row r="9845" spans="13:13" hidden="1" x14ac:dyDescent="0.2">
      <c r="M9845" s="9"/>
    </row>
    <row r="9846" spans="13:13" hidden="1" x14ac:dyDescent="0.2">
      <c r="M9846" s="9"/>
    </row>
    <row r="9847" spans="13:13" hidden="1" x14ac:dyDescent="0.2">
      <c r="M9847" s="9"/>
    </row>
    <row r="9848" spans="13:13" hidden="1" x14ac:dyDescent="0.2">
      <c r="M9848" s="9"/>
    </row>
    <row r="9849" spans="13:13" hidden="1" x14ac:dyDescent="0.2">
      <c r="M9849" s="9"/>
    </row>
    <row r="9850" spans="13:13" hidden="1" x14ac:dyDescent="0.2">
      <c r="M9850" s="9"/>
    </row>
    <row r="9851" spans="13:13" hidden="1" x14ac:dyDescent="0.2">
      <c r="M9851" s="9"/>
    </row>
    <row r="9852" spans="13:13" hidden="1" x14ac:dyDescent="0.2">
      <c r="M9852" s="9"/>
    </row>
    <row r="9853" spans="13:13" hidden="1" x14ac:dyDescent="0.2">
      <c r="M9853" s="9"/>
    </row>
    <row r="9854" spans="13:13" hidden="1" x14ac:dyDescent="0.2">
      <c r="M9854" s="9"/>
    </row>
    <row r="9855" spans="13:13" hidden="1" x14ac:dyDescent="0.2">
      <c r="M9855" s="9"/>
    </row>
    <row r="9856" spans="13:13" hidden="1" x14ac:dyDescent="0.2">
      <c r="M9856" s="9"/>
    </row>
    <row r="9857" spans="13:13" hidden="1" x14ac:dyDescent="0.2">
      <c r="M9857" s="9"/>
    </row>
    <row r="9858" spans="13:13" hidden="1" x14ac:dyDescent="0.2">
      <c r="M9858" s="9"/>
    </row>
    <row r="9859" spans="13:13" hidden="1" x14ac:dyDescent="0.2">
      <c r="M9859" s="9"/>
    </row>
    <row r="9860" spans="13:13" hidden="1" x14ac:dyDescent="0.2">
      <c r="M9860" s="9"/>
    </row>
    <row r="9861" spans="13:13" hidden="1" x14ac:dyDescent="0.2">
      <c r="M9861" s="9"/>
    </row>
    <row r="9862" spans="13:13" hidden="1" x14ac:dyDescent="0.2">
      <c r="M9862" s="9"/>
    </row>
    <row r="9863" spans="13:13" hidden="1" x14ac:dyDescent="0.2">
      <c r="M9863" s="9"/>
    </row>
    <row r="9864" spans="13:13" hidden="1" x14ac:dyDescent="0.2">
      <c r="M9864" s="9"/>
    </row>
    <row r="9865" spans="13:13" hidden="1" x14ac:dyDescent="0.2">
      <c r="M9865" s="9"/>
    </row>
    <row r="9866" spans="13:13" hidden="1" x14ac:dyDescent="0.2">
      <c r="M9866" s="9"/>
    </row>
    <row r="9867" spans="13:13" hidden="1" x14ac:dyDescent="0.2">
      <c r="M9867" s="9"/>
    </row>
    <row r="9868" spans="13:13" hidden="1" x14ac:dyDescent="0.2">
      <c r="M9868" s="9"/>
    </row>
    <row r="9869" spans="13:13" hidden="1" x14ac:dyDescent="0.2">
      <c r="M9869" s="9"/>
    </row>
    <row r="9870" spans="13:13" hidden="1" x14ac:dyDescent="0.2">
      <c r="M9870" s="9"/>
    </row>
    <row r="9871" spans="13:13" hidden="1" x14ac:dyDescent="0.2">
      <c r="M9871" s="9"/>
    </row>
    <row r="9872" spans="13:13" hidden="1" x14ac:dyDescent="0.2">
      <c r="M9872" s="9"/>
    </row>
    <row r="9873" spans="13:13" hidden="1" x14ac:dyDescent="0.2">
      <c r="M9873" s="9"/>
    </row>
    <row r="9874" spans="13:13" hidden="1" x14ac:dyDescent="0.2">
      <c r="M9874" s="9"/>
    </row>
    <row r="9875" spans="13:13" hidden="1" x14ac:dyDescent="0.2">
      <c r="M9875" s="9"/>
    </row>
    <row r="9876" spans="13:13" hidden="1" x14ac:dyDescent="0.2">
      <c r="M9876" s="9"/>
    </row>
    <row r="9877" spans="13:13" hidden="1" x14ac:dyDescent="0.2">
      <c r="M9877" s="9"/>
    </row>
    <row r="9878" spans="13:13" hidden="1" x14ac:dyDescent="0.2">
      <c r="M9878" s="9"/>
    </row>
    <row r="9879" spans="13:13" hidden="1" x14ac:dyDescent="0.2">
      <c r="M9879" s="9"/>
    </row>
    <row r="9880" spans="13:13" hidden="1" x14ac:dyDescent="0.2">
      <c r="M9880" s="9"/>
    </row>
    <row r="9881" spans="13:13" hidden="1" x14ac:dyDescent="0.2">
      <c r="M9881" s="9"/>
    </row>
    <row r="9882" spans="13:13" hidden="1" x14ac:dyDescent="0.2">
      <c r="M9882" s="9"/>
    </row>
    <row r="9883" spans="13:13" hidden="1" x14ac:dyDescent="0.2">
      <c r="M9883" s="9"/>
    </row>
    <row r="9884" spans="13:13" hidden="1" x14ac:dyDescent="0.2">
      <c r="M9884" s="9"/>
    </row>
    <row r="9885" spans="13:13" hidden="1" x14ac:dyDescent="0.2">
      <c r="M9885" s="9"/>
    </row>
    <row r="9886" spans="13:13" hidden="1" x14ac:dyDescent="0.2">
      <c r="M9886" s="9"/>
    </row>
    <row r="9887" spans="13:13" hidden="1" x14ac:dyDescent="0.2">
      <c r="M9887" s="9"/>
    </row>
    <row r="9888" spans="13:13" hidden="1" x14ac:dyDescent="0.2">
      <c r="M9888" s="9"/>
    </row>
    <row r="9889" spans="13:13" hidden="1" x14ac:dyDescent="0.2">
      <c r="M9889" s="9"/>
    </row>
    <row r="9890" spans="13:13" hidden="1" x14ac:dyDescent="0.2">
      <c r="M9890" s="9"/>
    </row>
    <row r="9891" spans="13:13" hidden="1" x14ac:dyDescent="0.2">
      <c r="M9891" s="9"/>
    </row>
    <row r="9892" spans="13:13" hidden="1" x14ac:dyDescent="0.2">
      <c r="M9892" s="9"/>
    </row>
    <row r="9893" spans="13:13" hidden="1" x14ac:dyDescent="0.2">
      <c r="M9893" s="9"/>
    </row>
    <row r="9894" spans="13:13" hidden="1" x14ac:dyDescent="0.2">
      <c r="M9894" s="9"/>
    </row>
    <row r="9895" spans="13:13" hidden="1" x14ac:dyDescent="0.2">
      <c r="M9895" s="9"/>
    </row>
    <row r="9896" spans="13:13" hidden="1" x14ac:dyDescent="0.2">
      <c r="M9896" s="9"/>
    </row>
    <row r="9897" spans="13:13" hidden="1" x14ac:dyDescent="0.2">
      <c r="M9897" s="9"/>
    </row>
    <row r="9898" spans="13:13" hidden="1" x14ac:dyDescent="0.2">
      <c r="M9898" s="9"/>
    </row>
    <row r="9899" spans="13:13" hidden="1" x14ac:dyDescent="0.2">
      <c r="M9899" s="9"/>
    </row>
    <row r="9900" spans="13:13" hidden="1" x14ac:dyDescent="0.2">
      <c r="M9900" s="9"/>
    </row>
    <row r="9901" spans="13:13" hidden="1" x14ac:dyDescent="0.2">
      <c r="M9901" s="9"/>
    </row>
    <row r="9902" spans="13:13" hidden="1" x14ac:dyDescent="0.2">
      <c r="M9902" s="9"/>
    </row>
    <row r="9903" spans="13:13" hidden="1" x14ac:dyDescent="0.2">
      <c r="M9903" s="9"/>
    </row>
    <row r="9904" spans="13:13" hidden="1" x14ac:dyDescent="0.2">
      <c r="M9904" s="9"/>
    </row>
    <row r="9905" spans="13:13" hidden="1" x14ac:dyDescent="0.2">
      <c r="M9905" s="9"/>
    </row>
    <row r="9906" spans="13:13" hidden="1" x14ac:dyDescent="0.2">
      <c r="M9906" s="9"/>
    </row>
    <row r="9907" spans="13:13" hidden="1" x14ac:dyDescent="0.2">
      <c r="M9907" s="9"/>
    </row>
    <row r="9908" spans="13:13" hidden="1" x14ac:dyDescent="0.2">
      <c r="M9908" s="9"/>
    </row>
    <row r="9909" spans="13:13" hidden="1" x14ac:dyDescent="0.2">
      <c r="M9909" s="9"/>
    </row>
    <row r="9910" spans="13:13" hidden="1" x14ac:dyDescent="0.2">
      <c r="M9910" s="9"/>
    </row>
    <row r="9911" spans="13:13" hidden="1" x14ac:dyDescent="0.2">
      <c r="M9911" s="9"/>
    </row>
    <row r="9912" spans="13:13" hidden="1" x14ac:dyDescent="0.2">
      <c r="M9912" s="9"/>
    </row>
    <row r="9913" spans="13:13" hidden="1" x14ac:dyDescent="0.2">
      <c r="M9913" s="9"/>
    </row>
    <row r="9914" spans="13:13" hidden="1" x14ac:dyDescent="0.2">
      <c r="M9914" s="9"/>
    </row>
    <row r="9915" spans="13:13" hidden="1" x14ac:dyDescent="0.2">
      <c r="M9915" s="9"/>
    </row>
    <row r="9916" spans="13:13" hidden="1" x14ac:dyDescent="0.2">
      <c r="M9916" s="9"/>
    </row>
    <row r="9917" spans="13:13" hidden="1" x14ac:dyDescent="0.2">
      <c r="M9917" s="9"/>
    </row>
    <row r="9918" spans="13:13" hidden="1" x14ac:dyDescent="0.2">
      <c r="M9918" s="9"/>
    </row>
    <row r="9919" spans="13:13" hidden="1" x14ac:dyDescent="0.2">
      <c r="M9919" s="9"/>
    </row>
    <row r="9920" spans="13:13" hidden="1" x14ac:dyDescent="0.2">
      <c r="M9920" s="9"/>
    </row>
    <row r="9921" spans="13:13" hidden="1" x14ac:dyDescent="0.2">
      <c r="M9921" s="9"/>
    </row>
    <row r="9922" spans="13:13" hidden="1" x14ac:dyDescent="0.2">
      <c r="M9922" s="9"/>
    </row>
    <row r="9923" spans="13:13" hidden="1" x14ac:dyDescent="0.2">
      <c r="M9923" s="9"/>
    </row>
    <row r="9924" spans="13:13" hidden="1" x14ac:dyDescent="0.2">
      <c r="M9924" s="9"/>
    </row>
    <row r="9925" spans="13:13" hidden="1" x14ac:dyDescent="0.2">
      <c r="M9925" s="9"/>
    </row>
    <row r="9926" spans="13:13" hidden="1" x14ac:dyDescent="0.2">
      <c r="M9926" s="9"/>
    </row>
    <row r="9927" spans="13:13" hidden="1" x14ac:dyDescent="0.2">
      <c r="M9927" s="9"/>
    </row>
    <row r="9928" spans="13:13" hidden="1" x14ac:dyDescent="0.2">
      <c r="M9928" s="9"/>
    </row>
    <row r="9929" spans="13:13" hidden="1" x14ac:dyDescent="0.2">
      <c r="M9929" s="9"/>
    </row>
    <row r="9930" spans="13:13" hidden="1" x14ac:dyDescent="0.2">
      <c r="M9930" s="9"/>
    </row>
    <row r="9931" spans="13:13" hidden="1" x14ac:dyDescent="0.2">
      <c r="M9931" s="9"/>
    </row>
    <row r="9932" spans="13:13" hidden="1" x14ac:dyDescent="0.2">
      <c r="M9932" s="9"/>
    </row>
    <row r="9933" spans="13:13" hidden="1" x14ac:dyDescent="0.2">
      <c r="M9933" s="9"/>
    </row>
    <row r="9934" spans="13:13" hidden="1" x14ac:dyDescent="0.2">
      <c r="M9934" s="9"/>
    </row>
    <row r="9935" spans="13:13" hidden="1" x14ac:dyDescent="0.2">
      <c r="M9935" s="9"/>
    </row>
    <row r="9936" spans="13:13" hidden="1" x14ac:dyDescent="0.2">
      <c r="M9936" s="9"/>
    </row>
    <row r="9937" spans="13:13" hidden="1" x14ac:dyDescent="0.2">
      <c r="M9937" s="9"/>
    </row>
    <row r="9938" spans="13:13" hidden="1" x14ac:dyDescent="0.2">
      <c r="M9938" s="9"/>
    </row>
    <row r="9939" spans="13:13" hidden="1" x14ac:dyDescent="0.2">
      <c r="M9939" s="9"/>
    </row>
    <row r="9940" spans="13:13" hidden="1" x14ac:dyDescent="0.2">
      <c r="M9940" s="9"/>
    </row>
    <row r="9941" spans="13:13" hidden="1" x14ac:dyDescent="0.2">
      <c r="M9941" s="9"/>
    </row>
    <row r="9942" spans="13:13" hidden="1" x14ac:dyDescent="0.2">
      <c r="M9942" s="9"/>
    </row>
    <row r="9943" spans="13:13" hidden="1" x14ac:dyDescent="0.2">
      <c r="M9943" s="9"/>
    </row>
    <row r="9944" spans="13:13" hidden="1" x14ac:dyDescent="0.2">
      <c r="M9944" s="9"/>
    </row>
    <row r="9945" spans="13:13" hidden="1" x14ac:dyDescent="0.2">
      <c r="M9945" s="9"/>
    </row>
    <row r="9946" spans="13:13" hidden="1" x14ac:dyDescent="0.2">
      <c r="M9946" s="9"/>
    </row>
    <row r="9947" spans="13:13" hidden="1" x14ac:dyDescent="0.2">
      <c r="M9947" s="9"/>
    </row>
    <row r="9948" spans="13:13" hidden="1" x14ac:dyDescent="0.2">
      <c r="M9948" s="9"/>
    </row>
    <row r="9949" spans="13:13" hidden="1" x14ac:dyDescent="0.2">
      <c r="M9949" s="9"/>
    </row>
    <row r="9950" spans="13:13" hidden="1" x14ac:dyDescent="0.2">
      <c r="M9950" s="9"/>
    </row>
    <row r="9951" spans="13:13" hidden="1" x14ac:dyDescent="0.2">
      <c r="M9951" s="9"/>
    </row>
    <row r="9952" spans="13:13" hidden="1" x14ac:dyDescent="0.2">
      <c r="M9952" s="9"/>
    </row>
    <row r="9953" spans="13:13" hidden="1" x14ac:dyDescent="0.2">
      <c r="M9953" s="9"/>
    </row>
    <row r="9954" spans="13:13" hidden="1" x14ac:dyDescent="0.2">
      <c r="M9954" s="9"/>
    </row>
    <row r="9955" spans="13:13" hidden="1" x14ac:dyDescent="0.2">
      <c r="M9955" s="9"/>
    </row>
    <row r="9956" spans="13:13" hidden="1" x14ac:dyDescent="0.2">
      <c r="M9956" s="9"/>
    </row>
    <row r="9957" spans="13:13" hidden="1" x14ac:dyDescent="0.2">
      <c r="M9957" s="9"/>
    </row>
    <row r="9958" spans="13:13" hidden="1" x14ac:dyDescent="0.2">
      <c r="M9958" s="9"/>
    </row>
    <row r="9959" spans="13:13" hidden="1" x14ac:dyDescent="0.2">
      <c r="M9959" s="9"/>
    </row>
    <row r="9960" spans="13:13" hidden="1" x14ac:dyDescent="0.2">
      <c r="M9960" s="9"/>
    </row>
    <row r="9961" spans="13:13" hidden="1" x14ac:dyDescent="0.2">
      <c r="M9961" s="9"/>
    </row>
    <row r="9962" spans="13:13" hidden="1" x14ac:dyDescent="0.2">
      <c r="M9962" s="9"/>
    </row>
    <row r="9963" spans="13:13" hidden="1" x14ac:dyDescent="0.2">
      <c r="M9963" s="9"/>
    </row>
    <row r="9964" spans="13:13" hidden="1" x14ac:dyDescent="0.2">
      <c r="M9964" s="9"/>
    </row>
    <row r="9965" spans="13:13" hidden="1" x14ac:dyDescent="0.2">
      <c r="M9965" s="9"/>
    </row>
    <row r="9966" spans="13:13" hidden="1" x14ac:dyDescent="0.2">
      <c r="M9966" s="9"/>
    </row>
    <row r="9967" spans="13:13" hidden="1" x14ac:dyDescent="0.2">
      <c r="M9967" s="9"/>
    </row>
    <row r="9968" spans="13:13" hidden="1" x14ac:dyDescent="0.2">
      <c r="M9968" s="9"/>
    </row>
    <row r="9969" spans="13:13" hidden="1" x14ac:dyDescent="0.2">
      <c r="M9969" s="9"/>
    </row>
    <row r="9970" spans="13:13" hidden="1" x14ac:dyDescent="0.2">
      <c r="M9970" s="9"/>
    </row>
    <row r="9971" spans="13:13" hidden="1" x14ac:dyDescent="0.2">
      <c r="M9971" s="9"/>
    </row>
    <row r="9972" spans="13:13" hidden="1" x14ac:dyDescent="0.2">
      <c r="M9972" s="9"/>
    </row>
    <row r="9973" spans="13:13" hidden="1" x14ac:dyDescent="0.2">
      <c r="M9973" s="9"/>
    </row>
    <row r="9974" spans="13:13" hidden="1" x14ac:dyDescent="0.2">
      <c r="M9974" s="9"/>
    </row>
    <row r="9975" spans="13:13" hidden="1" x14ac:dyDescent="0.2">
      <c r="M9975" s="9"/>
    </row>
    <row r="9976" spans="13:13" hidden="1" x14ac:dyDescent="0.2">
      <c r="M9976" s="9"/>
    </row>
    <row r="9977" spans="13:13" hidden="1" x14ac:dyDescent="0.2">
      <c r="M9977" s="9"/>
    </row>
    <row r="9978" spans="13:13" hidden="1" x14ac:dyDescent="0.2">
      <c r="M9978" s="9"/>
    </row>
    <row r="9979" spans="13:13" hidden="1" x14ac:dyDescent="0.2">
      <c r="M9979" s="9"/>
    </row>
    <row r="9980" spans="13:13" hidden="1" x14ac:dyDescent="0.2">
      <c r="M9980" s="9"/>
    </row>
    <row r="9981" spans="13:13" hidden="1" x14ac:dyDescent="0.2">
      <c r="M9981" s="9"/>
    </row>
    <row r="9982" spans="13:13" hidden="1" x14ac:dyDescent="0.2">
      <c r="M9982" s="9"/>
    </row>
    <row r="9983" spans="13:13" hidden="1" x14ac:dyDescent="0.2">
      <c r="M9983" s="9"/>
    </row>
    <row r="9984" spans="13:13" hidden="1" x14ac:dyDescent="0.2">
      <c r="M9984" s="9"/>
    </row>
    <row r="9985" spans="13:13" hidden="1" x14ac:dyDescent="0.2">
      <c r="M9985" s="9"/>
    </row>
    <row r="9986" spans="13:13" hidden="1" x14ac:dyDescent="0.2">
      <c r="M9986" s="9"/>
    </row>
    <row r="9987" spans="13:13" hidden="1" x14ac:dyDescent="0.2">
      <c r="M9987" s="9"/>
    </row>
    <row r="9988" spans="13:13" hidden="1" x14ac:dyDescent="0.2">
      <c r="M9988" s="9"/>
    </row>
    <row r="9989" spans="13:13" hidden="1" x14ac:dyDescent="0.2">
      <c r="M9989" s="9"/>
    </row>
    <row r="9990" spans="13:13" hidden="1" x14ac:dyDescent="0.2">
      <c r="M9990" s="9"/>
    </row>
    <row r="9991" spans="13:13" hidden="1" x14ac:dyDescent="0.2">
      <c r="M9991" s="9"/>
    </row>
    <row r="9992" spans="13:13" hidden="1" x14ac:dyDescent="0.2">
      <c r="M9992" s="9"/>
    </row>
    <row r="9993" spans="13:13" hidden="1" x14ac:dyDescent="0.2">
      <c r="M9993" s="9"/>
    </row>
    <row r="9994" spans="13:13" hidden="1" x14ac:dyDescent="0.2">
      <c r="M9994" s="9"/>
    </row>
    <row r="9995" spans="13:13" hidden="1" x14ac:dyDescent="0.2">
      <c r="M9995" s="9"/>
    </row>
    <row r="9996" spans="13:13" hidden="1" x14ac:dyDescent="0.2">
      <c r="M9996" s="9"/>
    </row>
    <row r="9997" spans="13:13" hidden="1" x14ac:dyDescent="0.2">
      <c r="M9997" s="9"/>
    </row>
    <row r="9998" spans="13:13" hidden="1" x14ac:dyDescent="0.2">
      <c r="M9998" s="9"/>
    </row>
    <row r="9999" spans="13:13" hidden="1" x14ac:dyDescent="0.2">
      <c r="M9999" s="9"/>
    </row>
    <row r="10000" spans="13:13" hidden="1" x14ac:dyDescent="0.2">
      <c r="M10000" s="9"/>
    </row>
    <row r="10001" spans="13:13" hidden="1" x14ac:dyDescent="0.2">
      <c r="M10001" s="9"/>
    </row>
    <row r="10002" spans="13:13" hidden="1" x14ac:dyDescent="0.2">
      <c r="M10002" s="9"/>
    </row>
    <row r="10003" spans="13:13" hidden="1" x14ac:dyDescent="0.2">
      <c r="M10003" s="9"/>
    </row>
    <row r="10004" spans="13:13" hidden="1" x14ac:dyDescent="0.2">
      <c r="M10004" s="9"/>
    </row>
    <row r="10005" spans="13:13" hidden="1" x14ac:dyDescent="0.2">
      <c r="M10005" s="9"/>
    </row>
    <row r="10006" spans="13:13" hidden="1" x14ac:dyDescent="0.2">
      <c r="M10006" s="9"/>
    </row>
    <row r="10007" spans="13:13" hidden="1" x14ac:dyDescent="0.2">
      <c r="M10007" s="9"/>
    </row>
    <row r="10008" spans="13:13" hidden="1" x14ac:dyDescent="0.2">
      <c r="M10008" s="9"/>
    </row>
    <row r="10009" spans="13:13" hidden="1" x14ac:dyDescent="0.2">
      <c r="M10009" s="9"/>
    </row>
    <row r="10010" spans="13:13" hidden="1" x14ac:dyDescent="0.2">
      <c r="M10010" s="9"/>
    </row>
    <row r="10011" spans="13:13" hidden="1" x14ac:dyDescent="0.2">
      <c r="M10011" s="9"/>
    </row>
    <row r="10012" spans="13:13" hidden="1" x14ac:dyDescent="0.2">
      <c r="M10012" s="9"/>
    </row>
    <row r="10013" spans="13:13" hidden="1" x14ac:dyDescent="0.2">
      <c r="M10013" s="9"/>
    </row>
    <row r="10014" spans="13:13" hidden="1" x14ac:dyDescent="0.2">
      <c r="M10014" s="9"/>
    </row>
    <row r="10015" spans="13:13" hidden="1" x14ac:dyDescent="0.2">
      <c r="M10015" s="9"/>
    </row>
    <row r="10016" spans="13:13" hidden="1" x14ac:dyDescent="0.2">
      <c r="M10016" s="9"/>
    </row>
    <row r="10017" spans="13:13" hidden="1" x14ac:dyDescent="0.2">
      <c r="M10017" s="9"/>
    </row>
    <row r="10018" spans="13:13" hidden="1" x14ac:dyDescent="0.2">
      <c r="M10018" s="9"/>
    </row>
    <row r="10019" spans="13:13" hidden="1" x14ac:dyDescent="0.2">
      <c r="M10019" s="9"/>
    </row>
    <row r="10020" spans="13:13" hidden="1" x14ac:dyDescent="0.2">
      <c r="M10020" s="9"/>
    </row>
    <row r="10021" spans="13:13" hidden="1" x14ac:dyDescent="0.2">
      <c r="M10021" s="9"/>
    </row>
    <row r="10022" spans="13:13" hidden="1" x14ac:dyDescent="0.2">
      <c r="M10022" s="9"/>
    </row>
    <row r="10023" spans="13:13" hidden="1" x14ac:dyDescent="0.2">
      <c r="M10023" s="9"/>
    </row>
    <row r="10024" spans="13:13" hidden="1" x14ac:dyDescent="0.2">
      <c r="M10024" s="9"/>
    </row>
    <row r="10025" spans="13:13" hidden="1" x14ac:dyDescent="0.2">
      <c r="M10025" s="9"/>
    </row>
    <row r="10026" spans="13:13" hidden="1" x14ac:dyDescent="0.2">
      <c r="M10026" s="9"/>
    </row>
    <row r="10027" spans="13:13" hidden="1" x14ac:dyDescent="0.2">
      <c r="M10027" s="9"/>
    </row>
    <row r="10028" spans="13:13" hidden="1" x14ac:dyDescent="0.2">
      <c r="M10028" s="9"/>
    </row>
    <row r="10029" spans="13:13" hidden="1" x14ac:dyDescent="0.2">
      <c r="M10029" s="9"/>
    </row>
    <row r="10030" spans="13:13" hidden="1" x14ac:dyDescent="0.2">
      <c r="M10030" s="9"/>
    </row>
    <row r="10031" spans="13:13" hidden="1" x14ac:dyDescent="0.2">
      <c r="M10031" s="9"/>
    </row>
    <row r="10032" spans="13:13" hidden="1" x14ac:dyDescent="0.2">
      <c r="M10032" s="9"/>
    </row>
    <row r="10033" spans="13:13" hidden="1" x14ac:dyDescent="0.2">
      <c r="M10033" s="9"/>
    </row>
    <row r="10034" spans="13:13" hidden="1" x14ac:dyDescent="0.2">
      <c r="M10034" s="9"/>
    </row>
    <row r="10035" spans="13:13" hidden="1" x14ac:dyDescent="0.2">
      <c r="M10035" s="9"/>
    </row>
    <row r="10036" spans="13:13" hidden="1" x14ac:dyDescent="0.2">
      <c r="M10036" s="9"/>
    </row>
    <row r="10037" spans="13:13" hidden="1" x14ac:dyDescent="0.2">
      <c r="M10037" s="9"/>
    </row>
    <row r="10038" spans="13:13" hidden="1" x14ac:dyDescent="0.2">
      <c r="M10038" s="9"/>
    </row>
    <row r="10039" spans="13:13" hidden="1" x14ac:dyDescent="0.2">
      <c r="M10039" s="9"/>
    </row>
    <row r="10040" spans="13:13" hidden="1" x14ac:dyDescent="0.2">
      <c r="M10040" s="9"/>
    </row>
    <row r="10041" spans="13:13" hidden="1" x14ac:dyDescent="0.2">
      <c r="M10041" s="9"/>
    </row>
    <row r="10042" spans="13:13" hidden="1" x14ac:dyDescent="0.2">
      <c r="M10042" s="9"/>
    </row>
    <row r="10043" spans="13:13" hidden="1" x14ac:dyDescent="0.2">
      <c r="M10043" s="9"/>
    </row>
    <row r="10044" spans="13:13" hidden="1" x14ac:dyDescent="0.2">
      <c r="M10044" s="9"/>
    </row>
    <row r="10045" spans="13:13" hidden="1" x14ac:dyDescent="0.2">
      <c r="M10045" s="9"/>
    </row>
    <row r="10046" spans="13:13" hidden="1" x14ac:dyDescent="0.2">
      <c r="M10046" s="9"/>
    </row>
    <row r="10047" spans="13:13" hidden="1" x14ac:dyDescent="0.2">
      <c r="M10047" s="9"/>
    </row>
    <row r="10048" spans="13:13" hidden="1" x14ac:dyDescent="0.2">
      <c r="M10048" s="9"/>
    </row>
    <row r="10049" spans="13:13" hidden="1" x14ac:dyDescent="0.2">
      <c r="M10049" s="9"/>
    </row>
    <row r="10050" spans="13:13" hidden="1" x14ac:dyDescent="0.2">
      <c r="M10050" s="9"/>
    </row>
    <row r="10051" spans="13:13" hidden="1" x14ac:dyDescent="0.2">
      <c r="M10051" s="9"/>
    </row>
    <row r="10052" spans="13:13" hidden="1" x14ac:dyDescent="0.2">
      <c r="M10052" s="9"/>
    </row>
    <row r="10053" spans="13:13" hidden="1" x14ac:dyDescent="0.2">
      <c r="M10053" s="9"/>
    </row>
    <row r="10054" spans="13:13" hidden="1" x14ac:dyDescent="0.2">
      <c r="M10054" s="9"/>
    </row>
    <row r="10055" spans="13:13" hidden="1" x14ac:dyDescent="0.2">
      <c r="M10055" s="9"/>
    </row>
    <row r="10056" spans="13:13" hidden="1" x14ac:dyDescent="0.2">
      <c r="M10056" s="9"/>
    </row>
    <row r="10057" spans="13:13" hidden="1" x14ac:dyDescent="0.2">
      <c r="M10057" s="9"/>
    </row>
    <row r="10058" spans="13:13" hidden="1" x14ac:dyDescent="0.2">
      <c r="M10058" s="9"/>
    </row>
    <row r="10059" spans="13:13" hidden="1" x14ac:dyDescent="0.2">
      <c r="M10059" s="9"/>
    </row>
    <row r="10060" spans="13:13" hidden="1" x14ac:dyDescent="0.2">
      <c r="M10060" s="9"/>
    </row>
    <row r="10061" spans="13:13" hidden="1" x14ac:dyDescent="0.2">
      <c r="M10061" s="9"/>
    </row>
    <row r="10062" spans="13:13" hidden="1" x14ac:dyDescent="0.2">
      <c r="M10062" s="9"/>
    </row>
    <row r="10063" spans="13:13" hidden="1" x14ac:dyDescent="0.2">
      <c r="M10063" s="9"/>
    </row>
    <row r="10064" spans="13:13" hidden="1" x14ac:dyDescent="0.2">
      <c r="M10064" s="9"/>
    </row>
    <row r="10065" spans="13:13" hidden="1" x14ac:dyDescent="0.2">
      <c r="M10065" s="9"/>
    </row>
    <row r="10066" spans="13:13" hidden="1" x14ac:dyDescent="0.2">
      <c r="M10066" s="9"/>
    </row>
    <row r="10067" spans="13:13" hidden="1" x14ac:dyDescent="0.2">
      <c r="M10067" s="9"/>
    </row>
    <row r="10068" spans="13:13" hidden="1" x14ac:dyDescent="0.2">
      <c r="M10068" s="9"/>
    </row>
    <row r="10069" spans="13:13" hidden="1" x14ac:dyDescent="0.2">
      <c r="M10069" s="9"/>
    </row>
    <row r="10070" spans="13:13" hidden="1" x14ac:dyDescent="0.2">
      <c r="M10070" s="9"/>
    </row>
    <row r="10071" spans="13:13" hidden="1" x14ac:dyDescent="0.2">
      <c r="M10071" s="9"/>
    </row>
    <row r="10072" spans="13:13" hidden="1" x14ac:dyDescent="0.2">
      <c r="M10072" s="9"/>
    </row>
    <row r="10073" spans="13:13" hidden="1" x14ac:dyDescent="0.2">
      <c r="M10073" s="9"/>
    </row>
    <row r="10074" spans="13:13" hidden="1" x14ac:dyDescent="0.2">
      <c r="M10074" s="9"/>
    </row>
    <row r="10075" spans="13:13" hidden="1" x14ac:dyDescent="0.2">
      <c r="M10075" s="9"/>
    </row>
    <row r="10076" spans="13:13" hidden="1" x14ac:dyDescent="0.2">
      <c r="M10076" s="9"/>
    </row>
    <row r="10077" spans="13:13" hidden="1" x14ac:dyDescent="0.2">
      <c r="M10077" s="9"/>
    </row>
    <row r="10078" spans="13:13" hidden="1" x14ac:dyDescent="0.2">
      <c r="M10078" s="9"/>
    </row>
    <row r="10079" spans="13:13" hidden="1" x14ac:dyDescent="0.2">
      <c r="M10079" s="9"/>
    </row>
    <row r="10080" spans="13:13" hidden="1" x14ac:dyDescent="0.2">
      <c r="M10080" s="9"/>
    </row>
    <row r="10081" spans="13:13" hidden="1" x14ac:dyDescent="0.2">
      <c r="M10081" s="9"/>
    </row>
    <row r="10082" spans="13:13" hidden="1" x14ac:dyDescent="0.2">
      <c r="M10082" s="9"/>
    </row>
    <row r="10083" spans="13:13" hidden="1" x14ac:dyDescent="0.2">
      <c r="M10083" s="9"/>
    </row>
    <row r="10084" spans="13:13" hidden="1" x14ac:dyDescent="0.2">
      <c r="M10084" s="9"/>
    </row>
    <row r="10085" spans="13:13" hidden="1" x14ac:dyDescent="0.2">
      <c r="M10085" s="9"/>
    </row>
    <row r="10086" spans="13:13" hidden="1" x14ac:dyDescent="0.2">
      <c r="M10086" s="9"/>
    </row>
    <row r="10087" spans="13:13" hidden="1" x14ac:dyDescent="0.2">
      <c r="M10087" s="9"/>
    </row>
    <row r="10088" spans="13:13" hidden="1" x14ac:dyDescent="0.2">
      <c r="M10088" s="9"/>
    </row>
    <row r="10089" spans="13:13" hidden="1" x14ac:dyDescent="0.2">
      <c r="M10089" s="9"/>
    </row>
    <row r="10090" spans="13:13" hidden="1" x14ac:dyDescent="0.2">
      <c r="M10090" s="9"/>
    </row>
    <row r="10091" spans="13:13" hidden="1" x14ac:dyDescent="0.2">
      <c r="M10091" s="9"/>
    </row>
    <row r="10092" spans="13:13" hidden="1" x14ac:dyDescent="0.2">
      <c r="M10092" s="9"/>
    </row>
    <row r="10093" spans="13:13" hidden="1" x14ac:dyDescent="0.2">
      <c r="M10093" s="9"/>
    </row>
    <row r="10094" spans="13:13" hidden="1" x14ac:dyDescent="0.2">
      <c r="M10094" s="9"/>
    </row>
    <row r="10095" spans="13:13" hidden="1" x14ac:dyDescent="0.2">
      <c r="M10095" s="9"/>
    </row>
    <row r="10096" spans="13:13" hidden="1" x14ac:dyDescent="0.2">
      <c r="M10096" s="9"/>
    </row>
    <row r="10097" spans="13:13" hidden="1" x14ac:dyDescent="0.2">
      <c r="M10097" s="9"/>
    </row>
    <row r="10098" spans="13:13" hidden="1" x14ac:dyDescent="0.2">
      <c r="M10098" s="9"/>
    </row>
    <row r="10099" spans="13:13" hidden="1" x14ac:dyDescent="0.2">
      <c r="M10099" s="9"/>
    </row>
    <row r="10100" spans="13:13" hidden="1" x14ac:dyDescent="0.2">
      <c r="M10100" s="9"/>
    </row>
    <row r="10101" spans="13:13" hidden="1" x14ac:dyDescent="0.2">
      <c r="M10101" s="9"/>
    </row>
    <row r="10102" spans="13:13" hidden="1" x14ac:dyDescent="0.2">
      <c r="M10102" s="9"/>
    </row>
    <row r="10103" spans="13:13" hidden="1" x14ac:dyDescent="0.2">
      <c r="M10103" s="9"/>
    </row>
    <row r="10104" spans="13:13" hidden="1" x14ac:dyDescent="0.2">
      <c r="M10104" s="9"/>
    </row>
    <row r="10105" spans="13:13" hidden="1" x14ac:dyDescent="0.2">
      <c r="M10105" s="9"/>
    </row>
    <row r="10106" spans="13:13" hidden="1" x14ac:dyDescent="0.2">
      <c r="M10106" s="9"/>
    </row>
    <row r="10107" spans="13:13" hidden="1" x14ac:dyDescent="0.2">
      <c r="M10107" s="9"/>
    </row>
    <row r="10108" spans="13:13" hidden="1" x14ac:dyDescent="0.2">
      <c r="M10108" s="9"/>
    </row>
    <row r="10109" spans="13:13" hidden="1" x14ac:dyDescent="0.2">
      <c r="M10109" s="9"/>
    </row>
    <row r="10110" spans="13:13" hidden="1" x14ac:dyDescent="0.2">
      <c r="M10110" s="9"/>
    </row>
    <row r="10111" spans="13:13" hidden="1" x14ac:dyDescent="0.2">
      <c r="M10111" s="9"/>
    </row>
    <row r="10112" spans="13:13" hidden="1" x14ac:dyDescent="0.2">
      <c r="M10112" s="9"/>
    </row>
    <row r="10113" spans="13:13" hidden="1" x14ac:dyDescent="0.2">
      <c r="M10113" s="9"/>
    </row>
    <row r="10114" spans="13:13" hidden="1" x14ac:dyDescent="0.2">
      <c r="M10114" s="9"/>
    </row>
    <row r="10115" spans="13:13" hidden="1" x14ac:dyDescent="0.2">
      <c r="M10115" s="9"/>
    </row>
    <row r="10116" spans="13:13" hidden="1" x14ac:dyDescent="0.2">
      <c r="M10116" s="9"/>
    </row>
    <row r="10117" spans="13:13" hidden="1" x14ac:dyDescent="0.2">
      <c r="M10117" s="9"/>
    </row>
    <row r="10118" spans="13:13" hidden="1" x14ac:dyDescent="0.2">
      <c r="M10118" s="9"/>
    </row>
    <row r="10119" spans="13:13" hidden="1" x14ac:dyDescent="0.2">
      <c r="M10119" s="9"/>
    </row>
    <row r="10120" spans="13:13" hidden="1" x14ac:dyDescent="0.2">
      <c r="M10120" s="9"/>
    </row>
    <row r="10121" spans="13:13" hidden="1" x14ac:dyDescent="0.2">
      <c r="M10121" s="9"/>
    </row>
    <row r="10122" spans="13:13" hidden="1" x14ac:dyDescent="0.2">
      <c r="M10122" s="9"/>
    </row>
    <row r="10123" spans="13:13" hidden="1" x14ac:dyDescent="0.2">
      <c r="M10123" s="9"/>
    </row>
    <row r="10124" spans="13:13" hidden="1" x14ac:dyDescent="0.2">
      <c r="M10124" s="9"/>
    </row>
    <row r="10125" spans="13:13" hidden="1" x14ac:dyDescent="0.2">
      <c r="M10125" s="9"/>
    </row>
    <row r="10126" spans="13:13" hidden="1" x14ac:dyDescent="0.2">
      <c r="M10126" s="9"/>
    </row>
    <row r="10127" spans="13:13" hidden="1" x14ac:dyDescent="0.2">
      <c r="M10127" s="9"/>
    </row>
    <row r="10128" spans="13:13" hidden="1" x14ac:dyDescent="0.2">
      <c r="M10128" s="9"/>
    </row>
    <row r="10129" spans="13:13" hidden="1" x14ac:dyDescent="0.2">
      <c r="M10129" s="9"/>
    </row>
    <row r="10130" spans="13:13" hidden="1" x14ac:dyDescent="0.2">
      <c r="M10130" s="9"/>
    </row>
    <row r="10131" spans="13:13" hidden="1" x14ac:dyDescent="0.2">
      <c r="M10131" s="9"/>
    </row>
    <row r="10132" spans="13:13" hidden="1" x14ac:dyDescent="0.2">
      <c r="M10132" s="9"/>
    </row>
    <row r="10133" spans="13:13" hidden="1" x14ac:dyDescent="0.2">
      <c r="M10133" s="9"/>
    </row>
    <row r="10134" spans="13:13" hidden="1" x14ac:dyDescent="0.2">
      <c r="M10134" s="9"/>
    </row>
    <row r="10135" spans="13:13" hidden="1" x14ac:dyDescent="0.2">
      <c r="M10135" s="9"/>
    </row>
    <row r="10136" spans="13:13" hidden="1" x14ac:dyDescent="0.2">
      <c r="M10136" s="9"/>
    </row>
    <row r="10137" spans="13:13" hidden="1" x14ac:dyDescent="0.2">
      <c r="M10137" s="9"/>
    </row>
    <row r="10138" spans="13:13" hidden="1" x14ac:dyDescent="0.2">
      <c r="M10138" s="9"/>
    </row>
    <row r="10139" spans="13:13" hidden="1" x14ac:dyDescent="0.2">
      <c r="M10139" s="9"/>
    </row>
    <row r="10140" spans="13:13" hidden="1" x14ac:dyDescent="0.2">
      <c r="M10140" s="9"/>
    </row>
    <row r="10141" spans="13:13" hidden="1" x14ac:dyDescent="0.2">
      <c r="M10141" s="9"/>
    </row>
    <row r="10142" spans="13:13" hidden="1" x14ac:dyDescent="0.2">
      <c r="M10142" s="9"/>
    </row>
    <row r="10143" spans="13:13" hidden="1" x14ac:dyDescent="0.2">
      <c r="M10143" s="9"/>
    </row>
    <row r="10144" spans="13:13" hidden="1" x14ac:dyDescent="0.2">
      <c r="M10144" s="9"/>
    </row>
    <row r="10145" spans="13:13" hidden="1" x14ac:dyDescent="0.2">
      <c r="M10145" s="9"/>
    </row>
    <row r="10146" spans="13:13" hidden="1" x14ac:dyDescent="0.2">
      <c r="M10146" s="9"/>
    </row>
    <row r="10147" spans="13:13" hidden="1" x14ac:dyDescent="0.2">
      <c r="M10147" s="9"/>
    </row>
    <row r="10148" spans="13:13" hidden="1" x14ac:dyDescent="0.2">
      <c r="M10148" s="9"/>
    </row>
    <row r="10149" spans="13:13" hidden="1" x14ac:dyDescent="0.2">
      <c r="M10149" s="9"/>
    </row>
    <row r="10150" spans="13:13" hidden="1" x14ac:dyDescent="0.2">
      <c r="M10150" s="9"/>
    </row>
    <row r="10151" spans="13:13" hidden="1" x14ac:dyDescent="0.2">
      <c r="M10151" s="9"/>
    </row>
    <row r="10152" spans="13:13" hidden="1" x14ac:dyDescent="0.2">
      <c r="M10152" s="9"/>
    </row>
    <row r="10153" spans="13:13" hidden="1" x14ac:dyDescent="0.2">
      <c r="M10153" s="9"/>
    </row>
    <row r="10154" spans="13:13" hidden="1" x14ac:dyDescent="0.2">
      <c r="M10154" s="9"/>
    </row>
    <row r="10155" spans="13:13" hidden="1" x14ac:dyDescent="0.2">
      <c r="M10155" s="9"/>
    </row>
    <row r="10156" spans="13:13" hidden="1" x14ac:dyDescent="0.2">
      <c r="M10156" s="9"/>
    </row>
    <row r="10157" spans="13:13" hidden="1" x14ac:dyDescent="0.2">
      <c r="M10157" s="9"/>
    </row>
    <row r="10158" spans="13:13" hidden="1" x14ac:dyDescent="0.2">
      <c r="M10158" s="9"/>
    </row>
    <row r="10159" spans="13:13" hidden="1" x14ac:dyDescent="0.2">
      <c r="M10159" s="9"/>
    </row>
    <row r="10160" spans="13:13" hidden="1" x14ac:dyDescent="0.2">
      <c r="M10160" s="9"/>
    </row>
    <row r="10161" spans="13:13" hidden="1" x14ac:dyDescent="0.2">
      <c r="M10161" s="9"/>
    </row>
    <row r="10162" spans="13:13" hidden="1" x14ac:dyDescent="0.2">
      <c r="M10162" s="9"/>
    </row>
    <row r="10163" spans="13:13" hidden="1" x14ac:dyDescent="0.2">
      <c r="M10163" s="9"/>
    </row>
    <row r="10164" spans="13:13" hidden="1" x14ac:dyDescent="0.2">
      <c r="M10164" s="9"/>
    </row>
    <row r="10165" spans="13:13" hidden="1" x14ac:dyDescent="0.2">
      <c r="M10165" s="9"/>
    </row>
    <row r="10166" spans="13:13" hidden="1" x14ac:dyDescent="0.2">
      <c r="M10166" s="9"/>
    </row>
    <row r="10167" spans="13:13" hidden="1" x14ac:dyDescent="0.2">
      <c r="M10167" s="9"/>
    </row>
    <row r="10168" spans="13:13" hidden="1" x14ac:dyDescent="0.2">
      <c r="M10168" s="9"/>
    </row>
    <row r="10169" spans="13:13" hidden="1" x14ac:dyDescent="0.2">
      <c r="M10169" s="9"/>
    </row>
    <row r="10170" spans="13:13" hidden="1" x14ac:dyDescent="0.2">
      <c r="M10170" s="9"/>
    </row>
    <row r="10171" spans="13:13" hidden="1" x14ac:dyDescent="0.2">
      <c r="M10171" s="9"/>
    </row>
    <row r="10172" spans="13:13" hidden="1" x14ac:dyDescent="0.2">
      <c r="M10172" s="9"/>
    </row>
    <row r="10173" spans="13:13" hidden="1" x14ac:dyDescent="0.2">
      <c r="M10173" s="9"/>
    </row>
    <row r="10174" spans="13:13" hidden="1" x14ac:dyDescent="0.2">
      <c r="M10174" s="9"/>
    </row>
    <row r="10175" spans="13:13" hidden="1" x14ac:dyDescent="0.2">
      <c r="M10175" s="9"/>
    </row>
    <row r="10176" spans="13:13" hidden="1" x14ac:dyDescent="0.2">
      <c r="M10176" s="9"/>
    </row>
    <row r="10177" spans="13:13" hidden="1" x14ac:dyDescent="0.2">
      <c r="M10177" s="9"/>
    </row>
    <row r="10178" spans="13:13" hidden="1" x14ac:dyDescent="0.2">
      <c r="M10178" s="9"/>
    </row>
    <row r="10179" spans="13:13" hidden="1" x14ac:dyDescent="0.2">
      <c r="M10179" s="9"/>
    </row>
    <row r="10180" spans="13:13" hidden="1" x14ac:dyDescent="0.2">
      <c r="M10180" s="9"/>
    </row>
    <row r="10181" spans="13:13" hidden="1" x14ac:dyDescent="0.2">
      <c r="M10181" s="9"/>
    </row>
    <row r="10182" spans="13:13" hidden="1" x14ac:dyDescent="0.2">
      <c r="M10182" s="9"/>
    </row>
    <row r="10183" spans="13:13" hidden="1" x14ac:dyDescent="0.2">
      <c r="M10183" s="9"/>
    </row>
    <row r="10184" spans="13:13" hidden="1" x14ac:dyDescent="0.2">
      <c r="M10184" s="9"/>
    </row>
    <row r="10185" spans="13:13" hidden="1" x14ac:dyDescent="0.2">
      <c r="M10185" s="9"/>
    </row>
    <row r="10186" spans="13:13" hidden="1" x14ac:dyDescent="0.2">
      <c r="M10186" s="9"/>
    </row>
    <row r="10187" spans="13:13" hidden="1" x14ac:dyDescent="0.2">
      <c r="M10187" s="9"/>
    </row>
    <row r="10188" spans="13:13" hidden="1" x14ac:dyDescent="0.2">
      <c r="M10188" s="9"/>
    </row>
    <row r="10189" spans="13:13" hidden="1" x14ac:dyDescent="0.2">
      <c r="M10189" s="9"/>
    </row>
    <row r="10190" spans="13:13" hidden="1" x14ac:dyDescent="0.2">
      <c r="M10190" s="9"/>
    </row>
    <row r="10191" spans="13:13" hidden="1" x14ac:dyDescent="0.2">
      <c r="M10191" s="9"/>
    </row>
    <row r="10192" spans="13:13" hidden="1" x14ac:dyDescent="0.2">
      <c r="M10192" s="9"/>
    </row>
    <row r="10193" spans="13:13" hidden="1" x14ac:dyDescent="0.2">
      <c r="M10193" s="9"/>
    </row>
    <row r="10194" spans="13:13" hidden="1" x14ac:dyDescent="0.2">
      <c r="M10194" s="9"/>
    </row>
    <row r="10195" spans="13:13" hidden="1" x14ac:dyDescent="0.2">
      <c r="M10195" s="9"/>
    </row>
    <row r="10196" spans="13:13" hidden="1" x14ac:dyDescent="0.2">
      <c r="M10196" s="9"/>
    </row>
    <row r="10197" spans="13:13" hidden="1" x14ac:dyDescent="0.2">
      <c r="M10197" s="9"/>
    </row>
    <row r="10198" spans="13:13" hidden="1" x14ac:dyDescent="0.2">
      <c r="M10198" s="9"/>
    </row>
    <row r="10199" spans="13:13" hidden="1" x14ac:dyDescent="0.2">
      <c r="M10199" s="9"/>
    </row>
    <row r="10200" spans="13:13" hidden="1" x14ac:dyDescent="0.2">
      <c r="M10200" s="9"/>
    </row>
    <row r="10201" spans="13:13" hidden="1" x14ac:dyDescent="0.2">
      <c r="M10201" s="9"/>
    </row>
    <row r="10202" spans="13:13" hidden="1" x14ac:dyDescent="0.2">
      <c r="M10202" s="9"/>
    </row>
    <row r="10203" spans="13:13" hidden="1" x14ac:dyDescent="0.2">
      <c r="M10203" s="9"/>
    </row>
    <row r="10204" spans="13:13" hidden="1" x14ac:dyDescent="0.2">
      <c r="M10204" s="9"/>
    </row>
    <row r="10205" spans="13:13" hidden="1" x14ac:dyDescent="0.2">
      <c r="M10205" s="9"/>
    </row>
    <row r="10206" spans="13:13" hidden="1" x14ac:dyDescent="0.2">
      <c r="M10206" s="9"/>
    </row>
    <row r="10207" spans="13:13" hidden="1" x14ac:dyDescent="0.2">
      <c r="M10207" s="9"/>
    </row>
    <row r="10208" spans="13:13" hidden="1" x14ac:dyDescent="0.2">
      <c r="M10208" s="9"/>
    </row>
    <row r="10209" spans="13:13" hidden="1" x14ac:dyDescent="0.2">
      <c r="M10209" s="9"/>
    </row>
    <row r="10210" spans="13:13" hidden="1" x14ac:dyDescent="0.2">
      <c r="M10210" s="9"/>
    </row>
    <row r="10211" spans="13:13" hidden="1" x14ac:dyDescent="0.2">
      <c r="M10211" s="9"/>
    </row>
    <row r="10212" spans="13:13" hidden="1" x14ac:dyDescent="0.2">
      <c r="M10212" s="9"/>
    </row>
    <row r="10213" spans="13:13" hidden="1" x14ac:dyDescent="0.2">
      <c r="M10213" s="9"/>
    </row>
    <row r="10214" spans="13:13" hidden="1" x14ac:dyDescent="0.2">
      <c r="M10214" s="9"/>
    </row>
    <row r="10215" spans="13:13" hidden="1" x14ac:dyDescent="0.2">
      <c r="M10215" s="9"/>
    </row>
    <row r="10216" spans="13:13" hidden="1" x14ac:dyDescent="0.2">
      <c r="M10216" s="9"/>
    </row>
    <row r="10217" spans="13:13" hidden="1" x14ac:dyDescent="0.2">
      <c r="M10217" s="9"/>
    </row>
    <row r="10218" spans="13:13" hidden="1" x14ac:dyDescent="0.2">
      <c r="M10218" s="9"/>
    </row>
    <row r="10219" spans="13:13" hidden="1" x14ac:dyDescent="0.2">
      <c r="M10219" s="9"/>
    </row>
    <row r="10220" spans="13:13" hidden="1" x14ac:dyDescent="0.2">
      <c r="M10220" s="9"/>
    </row>
    <row r="10221" spans="13:13" hidden="1" x14ac:dyDescent="0.2">
      <c r="M10221" s="9"/>
    </row>
    <row r="10222" spans="13:13" hidden="1" x14ac:dyDescent="0.2">
      <c r="M10222" s="9"/>
    </row>
    <row r="10223" spans="13:13" hidden="1" x14ac:dyDescent="0.2">
      <c r="M10223" s="9"/>
    </row>
    <row r="10224" spans="13:13" hidden="1" x14ac:dyDescent="0.2">
      <c r="M10224" s="9"/>
    </row>
    <row r="10225" spans="13:13" hidden="1" x14ac:dyDescent="0.2">
      <c r="M10225" s="9"/>
    </row>
    <row r="10226" spans="13:13" hidden="1" x14ac:dyDescent="0.2">
      <c r="M10226" s="9"/>
    </row>
    <row r="10227" spans="13:13" hidden="1" x14ac:dyDescent="0.2">
      <c r="M10227" s="9"/>
    </row>
    <row r="10228" spans="13:13" hidden="1" x14ac:dyDescent="0.2">
      <c r="M10228" s="9"/>
    </row>
    <row r="10229" spans="13:13" hidden="1" x14ac:dyDescent="0.2">
      <c r="M10229" s="9"/>
    </row>
    <row r="10230" spans="13:13" hidden="1" x14ac:dyDescent="0.2">
      <c r="M10230" s="9"/>
    </row>
    <row r="10231" spans="13:13" hidden="1" x14ac:dyDescent="0.2">
      <c r="M10231" s="9"/>
    </row>
    <row r="10232" spans="13:13" hidden="1" x14ac:dyDescent="0.2">
      <c r="M10232" s="9"/>
    </row>
    <row r="10233" spans="13:13" hidden="1" x14ac:dyDescent="0.2">
      <c r="M10233" s="9"/>
    </row>
    <row r="10234" spans="13:13" hidden="1" x14ac:dyDescent="0.2">
      <c r="M10234" s="9"/>
    </row>
    <row r="10235" spans="13:13" hidden="1" x14ac:dyDescent="0.2">
      <c r="M10235" s="9"/>
    </row>
    <row r="10236" spans="13:13" hidden="1" x14ac:dyDescent="0.2">
      <c r="M10236" s="9"/>
    </row>
    <row r="10237" spans="13:13" hidden="1" x14ac:dyDescent="0.2">
      <c r="M10237" s="9"/>
    </row>
    <row r="10238" spans="13:13" hidden="1" x14ac:dyDescent="0.2">
      <c r="M10238" s="9"/>
    </row>
    <row r="10239" spans="13:13" hidden="1" x14ac:dyDescent="0.2">
      <c r="M10239" s="9"/>
    </row>
    <row r="10240" spans="13:13" hidden="1" x14ac:dyDescent="0.2">
      <c r="M10240" s="9"/>
    </row>
    <row r="10241" spans="13:13" hidden="1" x14ac:dyDescent="0.2">
      <c r="M10241" s="9"/>
    </row>
    <row r="10242" spans="13:13" hidden="1" x14ac:dyDescent="0.2">
      <c r="M10242" s="9"/>
    </row>
    <row r="10243" spans="13:13" hidden="1" x14ac:dyDescent="0.2">
      <c r="M10243" s="9"/>
    </row>
    <row r="10244" spans="13:13" hidden="1" x14ac:dyDescent="0.2">
      <c r="M10244" s="9"/>
    </row>
    <row r="10245" spans="13:13" hidden="1" x14ac:dyDescent="0.2">
      <c r="M10245" s="9"/>
    </row>
    <row r="10246" spans="13:13" hidden="1" x14ac:dyDescent="0.2">
      <c r="M10246" s="9"/>
    </row>
    <row r="10247" spans="13:13" hidden="1" x14ac:dyDescent="0.2">
      <c r="M10247" s="9"/>
    </row>
    <row r="10248" spans="13:13" hidden="1" x14ac:dyDescent="0.2">
      <c r="M10248" s="9"/>
    </row>
    <row r="10249" spans="13:13" hidden="1" x14ac:dyDescent="0.2">
      <c r="M10249" s="9"/>
    </row>
    <row r="10250" spans="13:13" hidden="1" x14ac:dyDescent="0.2">
      <c r="M10250" s="9"/>
    </row>
    <row r="10251" spans="13:13" hidden="1" x14ac:dyDescent="0.2">
      <c r="M10251" s="9"/>
    </row>
    <row r="10252" spans="13:13" hidden="1" x14ac:dyDescent="0.2">
      <c r="M10252" s="9"/>
    </row>
    <row r="10253" spans="13:13" hidden="1" x14ac:dyDescent="0.2">
      <c r="M10253" s="9"/>
    </row>
    <row r="10254" spans="13:13" hidden="1" x14ac:dyDescent="0.2">
      <c r="M10254" s="9"/>
    </row>
    <row r="10255" spans="13:13" hidden="1" x14ac:dyDescent="0.2">
      <c r="M10255" s="9"/>
    </row>
    <row r="10256" spans="13:13" hidden="1" x14ac:dyDescent="0.2">
      <c r="M10256" s="9"/>
    </row>
    <row r="10257" spans="13:13" hidden="1" x14ac:dyDescent="0.2">
      <c r="M10257" s="9"/>
    </row>
    <row r="10258" spans="13:13" hidden="1" x14ac:dyDescent="0.2">
      <c r="M10258" s="9"/>
    </row>
    <row r="10259" spans="13:13" hidden="1" x14ac:dyDescent="0.2">
      <c r="M10259" s="9"/>
    </row>
    <row r="10260" spans="13:13" hidden="1" x14ac:dyDescent="0.2">
      <c r="M10260" s="9"/>
    </row>
    <row r="10261" spans="13:13" hidden="1" x14ac:dyDescent="0.2">
      <c r="M10261" s="9"/>
    </row>
    <row r="10262" spans="13:13" hidden="1" x14ac:dyDescent="0.2">
      <c r="M10262" s="9"/>
    </row>
    <row r="10263" spans="13:13" hidden="1" x14ac:dyDescent="0.2">
      <c r="M10263" s="9"/>
    </row>
    <row r="10264" spans="13:13" hidden="1" x14ac:dyDescent="0.2">
      <c r="M10264" s="9"/>
    </row>
    <row r="10265" spans="13:13" hidden="1" x14ac:dyDescent="0.2">
      <c r="M10265" s="9"/>
    </row>
    <row r="10266" spans="13:13" hidden="1" x14ac:dyDescent="0.2">
      <c r="M10266" s="9"/>
    </row>
    <row r="10267" spans="13:13" hidden="1" x14ac:dyDescent="0.2">
      <c r="M10267" s="9"/>
    </row>
    <row r="10268" spans="13:13" hidden="1" x14ac:dyDescent="0.2">
      <c r="M10268" s="9"/>
    </row>
    <row r="10269" spans="13:13" hidden="1" x14ac:dyDescent="0.2">
      <c r="M10269" s="9"/>
    </row>
    <row r="10270" spans="13:13" hidden="1" x14ac:dyDescent="0.2">
      <c r="M10270" s="9"/>
    </row>
    <row r="10271" spans="13:13" hidden="1" x14ac:dyDescent="0.2">
      <c r="M10271" s="9"/>
    </row>
    <row r="10272" spans="13:13" hidden="1" x14ac:dyDescent="0.2">
      <c r="M10272" s="9"/>
    </row>
    <row r="10273" spans="13:13" hidden="1" x14ac:dyDescent="0.2">
      <c r="M10273" s="9"/>
    </row>
    <row r="10274" spans="13:13" hidden="1" x14ac:dyDescent="0.2">
      <c r="M10274" s="9"/>
    </row>
    <row r="10275" spans="13:13" hidden="1" x14ac:dyDescent="0.2">
      <c r="M10275" s="9"/>
    </row>
    <row r="10276" spans="13:13" hidden="1" x14ac:dyDescent="0.2">
      <c r="M10276" s="9"/>
    </row>
    <row r="10277" spans="13:13" hidden="1" x14ac:dyDescent="0.2">
      <c r="M10277" s="9"/>
    </row>
    <row r="10278" spans="13:13" hidden="1" x14ac:dyDescent="0.2">
      <c r="M10278" s="9"/>
    </row>
    <row r="10279" spans="13:13" hidden="1" x14ac:dyDescent="0.2">
      <c r="M10279" s="9"/>
    </row>
    <row r="10280" spans="13:13" hidden="1" x14ac:dyDescent="0.2">
      <c r="M10280" s="9"/>
    </row>
    <row r="10281" spans="13:13" hidden="1" x14ac:dyDescent="0.2">
      <c r="M10281" s="9"/>
    </row>
    <row r="10282" spans="13:13" hidden="1" x14ac:dyDescent="0.2">
      <c r="M10282" s="9"/>
    </row>
    <row r="10283" spans="13:13" hidden="1" x14ac:dyDescent="0.2">
      <c r="M10283" s="9"/>
    </row>
    <row r="10284" spans="13:13" hidden="1" x14ac:dyDescent="0.2">
      <c r="M10284" s="9"/>
    </row>
    <row r="10285" spans="13:13" hidden="1" x14ac:dyDescent="0.2">
      <c r="M10285" s="9"/>
    </row>
    <row r="10286" spans="13:13" hidden="1" x14ac:dyDescent="0.2">
      <c r="M10286" s="9"/>
    </row>
    <row r="10287" spans="13:13" hidden="1" x14ac:dyDescent="0.2">
      <c r="M10287" s="9"/>
    </row>
    <row r="10288" spans="13:13" hidden="1" x14ac:dyDescent="0.2">
      <c r="M10288" s="9"/>
    </row>
    <row r="10289" spans="13:13" hidden="1" x14ac:dyDescent="0.2">
      <c r="M10289" s="9"/>
    </row>
    <row r="10290" spans="13:13" hidden="1" x14ac:dyDescent="0.2">
      <c r="M10290" s="9"/>
    </row>
    <row r="10291" spans="13:13" hidden="1" x14ac:dyDescent="0.2">
      <c r="M10291" s="9"/>
    </row>
    <row r="10292" spans="13:13" hidden="1" x14ac:dyDescent="0.2">
      <c r="M10292" s="9"/>
    </row>
    <row r="10293" spans="13:13" hidden="1" x14ac:dyDescent="0.2">
      <c r="M10293" s="9"/>
    </row>
    <row r="10294" spans="13:13" hidden="1" x14ac:dyDescent="0.2">
      <c r="M10294" s="9"/>
    </row>
    <row r="10295" spans="13:13" hidden="1" x14ac:dyDescent="0.2">
      <c r="M10295" s="9"/>
    </row>
    <row r="10296" spans="13:13" hidden="1" x14ac:dyDescent="0.2">
      <c r="M10296" s="9"/>
    </row>
    <row r="10297" spans="13:13" hidden="1" x14ac:dyDescent="0.2">
      <c r="M10297" s="9"/>
    </row>
    <row r="10298" spans="13:13" hidden="1" x14ac:dyDescent="0.2">
      <c r="M10298" s="9"/>
    </row>
    <row r="10299" spans="13:13" hidden="1" x14ac:dyDescent="0.2">
      <c r="M10299" s="9"/>
    </row>
    <row r="10300" spans="13:13" hidden="1" x14ac:dyDescent="0.2">
      <c r="M10300" s="9"/>
    </row>
    <row r="10301" spans="13:13" hidden="1" x14ac:dyDescent="0.2">
      <c r="M10301" s="9"/>
    </row>
    <row r="10302" spans="13:13" hidden="1" x14ac:dyDescent="0.2">
      <c r="M10302" s="9"/>
    </row>
    <row r="10303" spans="13:13" hidden="1" x14ac:dyDescent="0.2">
      <c r="M10303" s="9"/>
    </row>
    <row r="10304" spans="13:13" hidden="1" x14ac:dyDescent="0.2">
      <c r="M10304" s="9"/>
    </row>
    <row r="10305" spans="13:13" hidden="1" x14ac:dyDescent="0.2">
      <c r="M10305" s="9"/>
    </row>
    <row r="10306" spans="13:13" hidden="1" x14ac:dyDescent="0.2">
      <c r="M10306" s="9"/>
    </row>
    <row r="10307" spans="13:13" hidden="1" x14ac:dyDescent="0.2">
      <c r="M10307" s="9"/>
    </row>
    <row r="10308" spans="13:13" hidden="1" x14ac:dyDescent="0.2">
      <c r="M10308" s="9"/>
    </row>
    <row r="10309" spans="13:13" hidden="1" x14ac:dyDescent="0.2">
      <c r="M10309" s="9"/>
    </row>
    <row r="10310" spans="13:13" hidden="1" x14ac:dyDescent="0.2">
      <c r="M10310" s="9"/>
    </row>
    <row r="10311" spans="13:13" hidden="1" x14ac:dyDescent="0.2">
      <c r="M10311" s="9"/>
    </row>
    <row r="10312" spans="13:13" hidden="1" x14ac:dyDescent="0.2">
      <c r="M10312" s="9"/>
    </row>
    <row r="10313" spans="13:13" hidden="1" x14ac:dyDescent="0.2">
      <c r="M10313" s="9"/>
    </row>
    <row r="10314" spans="13:13" hidden="1" x14ac:dyDescent="0.2">
      <c r="M10314" s="9"/>
    </row>
    <row r="10315" spans="13:13" hidden="1" x14ac:dyDescent="0.2">
      <c r="M10315" s="9"/>
    </row>
    <row r="10316" spans="13:13" hidden="1" x14ac:dyDescent="0.2">
      <c r="M10316" s="9"/>
    </row>
    <row r="10317" spans="13:13" hidden="1" x14ac:dyDescent="0.2">
      <c r="M10317" s="9"/>
    </row>
    <row r="10318" spans="13:13" hidden="1" x14ac:dyDescent="0.2">
      <c r="M10318" s="9"/>
    </row>
    <row r="10319" spans="13:13" hidden="1" x14ac:dyDescent="0.2">
      <c r="M10319" s="9"/>
    </row>
    <row r="10320" spans="13:13" hidden="1" x14ac:dyDescent="0.2">
      <c r="M10320" s="9"/>
    </row>
    <row r="10321" spans="13:13" hidden="1" x14ac:dyDescent="0.2">
      <c r="M10321" s="9"/>
    </row>
    <row r="10322" spans="13:13" hidden="1" x14ac:dyDescent="0.2">
      <c r="M10322" s="9"/>
    </row>
    <row r="10323" spans="13:13" hidden="1" x14ac:dyDescent="0.2">
      <c r="M10323" s="9"/>
    </row>
    <row r="10324" spans="13:13" hidden="1" x14ac:dyDescent="0.2">
      <c r="M10324" s="9"/>
    </row>
    <row r="10325" spans="13:13" hidden="1" x14ac:dyDescent="0.2">
      <c r="M10325" s="9"/>
    </row>
    <row r="10326" spans="13:13" hidden="1" x14ac:dyDescent="0.2">
      <c r="M10326" s="9"/>
    </row>
    <row r="10327" spans="13:13" hidden="1" x14ac:dyDescent="0.2">
      <c r="M10327" s="9"/>
    </row>
    <row r="10328" spans="13:13" hidden="1" x14ac:dyDescent="0.2">
      <c r="M10328" s="9"/>
    </row>
    <row r="10329" spans="13:13" hidden="1" x14ac:dyDescent="0.2">
      <c r="M10329" s="9"/>
    </row>
    <row r="10330" spans="13:13" hidden="1" x14ac:dyDescent="0.2">
      <c r="M10330" s="9"/>
    </row>
    <row r="10331" spans="13:13" hidden="1" x14ac:dyDescent="0.2">
      <c r="M10331" s="9"/>
    </row>
    <row r="10332" spans="13:13" hidden="1" x14ac:dyDescent="0.2">
      <c r="M10332" s="9"/>
    </row>
    <row r="10333" spans="13:13" hidden="1" x14ac:dyDescent="0.2">
      <c r="M10333" s="9"/>
    </row>
    <row r="10334" spans="13:13" hidden="1" x14ac:dyDescent="0.2">
      <c r="M10334" s="9"/>
    </row>
    <row r="10335" spans="13:13" hidden="1" x14ac:dyDescent="0.2">
      <c r="M10335" s="9"/>
    </row>
    <row r="10336" spans="13:13" hidden="1" x14ac:dyDescent="0.2">
      <c r="M10336" s="9"/>
    </row>
    <row r="10337" spans="13:13" hidden="1" x14ac:dyDescent="0.2">
      <c r="M10337" s="9"/>
    </row>
    <row r="10338" spans="13:13" hidden="1" x14ac:dyDescent="0.2">
      <c r="M10338" s="9"/>
    </row>
    <row r="10339" spans="13:13" hidden="1" x14ac:dyDescent="0.2">
      <c r="M10339" s="9"/>
    </row>
    <row r="10340" spans="13:13" hidden="1" x14ac:dyDescent="0.2">
      <c r="M10340" s="9"/>
    </row>
    <row r="10341" spans="13:13" hidden="1" x14ac:dyDescent="0.2">
      <c r="M10341" s="9"/>
    </row>
    <row r="10342" spans="13:13" hidden="1" x14ac:dyDescent="0.2">
      <c r="M10342" s="9"/>
    </row>
    <row r="10343" spans="13:13" hidden="1" x14ac:dyDescent="0.2">
      <c r="M10343" s="9"/>
    </row>
    <row r="10344" spans="13:13" hidden="1" x14ac:dyDescent="0.2">
      <c r="M10344" s="9"/>
    </row>
    <row r="10345" spans="13:13" hidden="1" x14ac:dyDescent="0.2">
      <c r="M10345" s="9"/>
    </row>
    <row r="10346" spans="13:13" hidden="1" x14ac:dyDescent="0.2">
      <c r="M10346" s="9"/>
    </row>
    <row r="10347" spans="13:13" hidden="1" x14ac:dyDescent="0.2">
      <c r="M10347" s="9"/>
    </row>
    <row r="10348" spans="13:13" hidden="1" x14ac:dyDescent="0.2">
      <c r="M10348" s="9"/>
    </row>
    <row r="10349" spans="13:13" hidden="1" x14ac:dyDescent="0.2">
      <c r="M10349" s="9"/>
    </row>
    <row r="10350" spans="13:13" hidden="1" x14ac:dyDescent="0.2">
      <c r="M10350" s="9"/>
    </row>
    <row r="10351" spans="13:13" hidden="1" x14ac:dyDescent="0.2">
      <c r="M10351" s="9"/>
    </row>
    <row r="10352" spans="13:13" hidden="1" x14ac:dyDescent="0.2">
      <c r="M10352" s="9"/>
    </row>
    <row r="10353" spans="13:13" hidden="1" x14ac:dyDescent="0.2">
      <c r="M10353" s="9"/>
    </row>
    <row r="10354" spans="13:13" hidden="1" x14ac:dyDescent="0.2">
      <c r="M10354" s="9"/>
    </row>
    <row r="10355" spans="13:13" hidden="1" x14ac:dyDescent="0.2">
      <c r="M10355" s="9"/>
    </row>
    <row r="10356" spans="13:13" hidden="1" x14ac:dyDescent="0.2">
      <c r="M10356" s="9"/>
    </row>
    <row r="10357" spans="13:13" hidden="1" x14ac:dyDescent="0.2">
      <c r="M10357" s="9"/>
    </row>
    <row r="10358" spans="13:13" hidden="1" x14ac:dyDescent="0.2">
      <c r="M10358" s="9"/>
    </row>
    <row r="10359" spans="13:13" hidden="1" x14ac:dyDescent="0.2">
      <c r="M10359" s="9"/>
    </row>
    <row r="10360" spans="13:13" hidden="1" x14ac:dyDescent="0.2">
      <c r="M10360" s="9"/>
    </row>
    <row r="10361" spans="13:13" hidden="1" x14ac:dyDescent="0.2">
      <c r="M10361" s="9"/>
    </row>
    <row r="10362" spans="13:13" hidden="1" x14ac:dyDescent="0.2">
      <c r="M10362" s="9"/>
    </row>
    <row r="10363" spans="13:13" hidden="1" x14ac:dyDescent="0.2">
      <c r="M10363" s="9"/>
    </row>
    <row r="10364" spans="13:13" hidden="1" x14ac:dyDescent="0.2">
      <c r="M10364" s="9"/>
    </row>
    <row r="10365" spans="13:13" hidden="1" x14ac:dyDescent="0.2">
      <c r="M10365" s="9"/>
    </row>
    <row r="10366" spans="13:13" hidden="1" x14ac:dyDescent="0.2">
      <c r="M10366" s="9"/>
    </row>
    <row r="10367" spans="13:13" hidden="1" x14ac:dyDescent="0.2">
      <c r="M10367" s="9"/>
    </row>
    <row r="10368" spans="13:13" hidden="1" x14ac:dyDescent="0.2">
      <c r="M10368" s="9"/>
    </row>
    <row r="10369" spans="13:13" hidden="1" x14ac:dyDescent="0.2">
      <c r="M10369" s="9"/>
    </row>
    <row r="10370" spans="13:13" hidden="1" x14ac:dyDescent="0.2">
      <c r="M10370" s="9"/>
    </row>
    <row r="10371" spans="13:13" hidden="1" x14ac:dyDescent="0.2">
      <c r="M10371" s="9"/>
    </row>
    <row r="10372" spans="13:13" hidden="1" x14ac:dyDescent="0.2">
      <c r="M10372" s="9"/>
    </row>
    <row r="10373" spans="13:13" hidden="1" x14ac:dyDescent="0.2">
      <c r="M10373" s="9"/>
    </row>
    <row r="10374" spans="13:13" hidden="1" x14ac:dyDescent="0.2">
      <c r="M10374" s="9"/>
    </row>
    <row r="10375" spans="13:13" hidden="1" x14ac:dyDescent="0.2">
      <c r="M10375" s="9"/>
    </row>
    <row r="10376" spans="13:13" hidden="1" x14ac:dyDescent="0.2">
      <c r="M10376" s="9"/>
    </row>
    <row r="10377" spans="13:13" hidden="1" x14ac:dyDescent="0.2">
      <c r="M10377" s="9"/>
    </row>
    <row r="10378" spans="13:13" hidden="1" x14ac:dyDescent="0.2">
      <c r="M10378" s="9"/>
    </row>
    <row r="10379" spans="13:13" hidden="1" x14ac:dyDescent="0.2">
      <c r="M10379" s="9"/>
    </row>
    <row r="10380" spans="13:13" hidden="1" x14ac:dyDescent="0.2">
      <c r="M10380" s="9"/>
    </row>
    <row r="10381" spans="13:13" hidden="1" x14ac:dyDescent="0.2">
      <c r="M10381" s="9"/>
    </row>
    <row r="10382" spans="13:13" hidden="1" x14ac:dyDescent="0.2">
      <c r="M10382" s="9"/>
    </row>
    <row r="10383" spans="13:13" hidden="1" x14ac:dyDescent="0.2">
      <c r="M10383" s="9"/>
    </row>
    <row r="10384" spans="13:13" hidden="1" x14ac:dyDescent="0.2">
      <c r="M10384" s="9"/>
    </row>
    <row r="10385" spans="13:13" hidden="1" x14ac:dyDescent="0.2">
      <c r="M10385" s="9"/>
    </row>
    <row r="10386" spans="13:13" hidden="1" x14ac:dyDescent="0.2">
      <c r="M10386" s="9"/>
    </row>
    <row r="10387" spans="13:13" hidden="1" x14ac:dyDescent="0.2">
      <c r="M10387" s="9"/>
    </row>
    <row r="10388" spans="13:13" hidden="1" x14ac:dyDescent="0.2">
      <c r="M10388" s="9"/>
    </row>
    <row r="10389" spans="13:13" hidden="1" x14ac:dyDescent="0.2">
      <c r="M10389" s="9"/>
    </row>
    <row r="10390" spans="13:13" hidden="1" x14ac:dyDescent="0.2">
      <c r="M10390" s="9"/>
    </row>
    <row r="10391" spans="13:13" hidden="1" x14ac:dyDescent="0.2">
      <c r="M10391" s="9"/>
    </row>
    <row r="10392" spans="13:13" hidden="1" x14ac:dyDescent="0.2">
      <c r="M10392" s="9"/>
    </row>
    <row r="10393" spans="13:13" hidden="1" x14ac:dyDescent="0.2">
      <c r="M10393" s="9"/>
    </row>
    <row r="10394" spans="13:13" hidden="1" x14ac:dyDescent="0.2">
      <c r="M10394" s="9"/>
    </row>
    <row r="10395" spans="13:13" hidden="1" x14ac:dyDescent="0.2">
      <c r="M10395" s="9"/>
    </row>
    <row r="10396" spans="13:13" hidden="1" x14ac:dyDescent="0.2">
      <c r="M10396" s="9"/>
    </row>
    <row r="10397" spans="13:13" hidden="1" x14ac:dyDescent="0.2">
      <c r="M10397" s="9"/>
    </row>
    <row r="10398" spans="13:13" hidden="1" x14ac:dyDescent="0.2">
      <c r="M10398" s="9"/>
    </row>
    <row r="10399" spans="13:13" hidden="1" x14ac:dyDescent="0.2">
      <c r="M10399" s="9"/>
    </row>
    <row r="10400" spans="13:13" hidden="1" x14ac:dyDescent="0.2">
      <c r="M10400" s="9"/>
    </row>
    <row r="10401" spans="13:13" hidden="1" x14ac:dyDescent="0.2">
      <c r="M10401" s="9"/>
    </row>
    <row r="10402" spans="13:13" hidden="1" x14ac:dyDescent="0.2">
      <c r="M10402" s="9"/>
    </row>
    <row r="10403" spans="13:13" hidden="1" x14ac:dyDescent="0.2">
      <c r="M10403" s="9"/>
    </row>
    <row r="10404" spans="13:13" hidden="1" x14ac:dyDescent="0.2">
      <c r="M10404" s="9"/>
    </row>
    <row r="10405" spans="13:13" hidden="1" x14ac:dyDescent="0.2">
      <c r="M10405" s="9"/>
    </row>
    <row r="10406" spans="13:13" hidden="1" x14ac:dyDescent="0.2">
      <c r="M10406" s="9"/>
    </row>
    <row r="10407" spans="13:13" hidden="1" x14ac:dyDescent="0.2">
      <c r="M10407" s="9"/>
    </row>
    <row r="10408" spans="13:13" hidden="1" x14ac:dyDescent="0.2">
      <c r="M10408" s="9"/>
    </row>
    <row r="10409" spans="13:13" hidden="1" x14ac:dyDescent="0.2">
      <c r="M10409" s="9"/>
    </row>
    <row r="10410" spans="13:13" hidden="1" x14ac:dyDescent="0.2">
      <c r="M10410" s="9"/>
    </row>
    <row r="10411" spans="13:13" hidden="1" x14ac:dyDescent="0.2">
      <c r="M10411" s="9"/>
    </row>
    <row r="10412" spans="13:13" hidden="1" x14ac:dyDescent="0.2">
      <c r="M10412" s="9"/>
    </row>
    <row r="10413" spans="13:13" hidden="1" x14ac:dyDescent="0.2">
      <c r="M10413" s="9"/>
    </row>
    <row r="10414" spans="13:13" hidden="1" x14ac:dyDescent="0.2">
      <c r="M10414" s="9"/>
    </row>
    <row r="10415" spans="13:13" hidden="1" x14ac:dyDescent="0.2">
      <c r="M10415" s="9"/>
    </row>
    <row r="10416" spans="13:13" hidden="1" x14ac:dyDescent="0.2">
      <c r="M10416" s="9"/>
    </row>
    <row r="10417" spans="13:13" hidden="1" x14ac:dyDescent="0.2">
      <c r="M10417" s="9"/>
    </row>
    <row r="10418" spans="13:13" hidden="1" x14ac:dyDescent="0.2">
      <c r="M10418" s="9"/>
    </row>
    <row r="10419" spans="13:13" hidden="1" x14ac:dyDescent="0.2">
      <c r="M10419" s="9"/>
    </row>
    <row r="10420" spans="13:13" hidden="1" x14ac:dyDescent="0.2">
      <c r="M10420" s="9"/>
    </row>
    <row r="10421" spans="13:13" hidden="1" x14ac:dyDescent="0.2">
      <c r="M10421" s="9"/>
    </row>
    <row r="10422" spans="13:13" hidden="1" x14ac:dyDescent="0.2">
      <c r="M10422" s="9"/>
    </row>
    <row r="10423" spans="13:13" hidden="1" x14ac:dyDescent="0.2">
      <c r="M10423" s="9"/>
    </row>
    <row r="10424" spans="13:13" hidden="1" x14ac:dyDescent="0.2">
      <c r="M10424" s="9"/>
    </row>
    <row r="10425" spans="13:13" hidden="1" x14ac:dyDescent="0.2">
      <c r="M10425" s="9"/>
    </row>
    <row r="10426" spans="13:13" hidden="1" x14ac:dyDescent="0.2">
      <c r="M10426" s="9"/>
    </row>
    <row r="10427" spans="13:13" hidden="1" x14ac:dyDescent="0.2">
      <c r="M10427" s="9"/>
    </row>
    <row r="10428" spans="13:13" hidden="1" x14ac:dyDescent="0.2">
      <c r="M10428" s="9"/>
    </row>
    <row r="10429" spans="13:13" hidden="1" x14ac:dyDescent="0.2">
      <c r="M10429" s="9"/>
    </row>
    <row r="10430" spans="13:13" hidden="1" x14ac:dyDescent="0.2">
      <c r="M10430" s="9"/>
    </row>
    <row r="10431" spans="13:13" hidden="1" x14ac:dyDescent="0.2">
      <c r="M10431" s="9"/>
    </row>
    <row r="10432" spans="13:13" hidden="1" x14ac:dyDescent="0.2">
      <c r="M10432" s="9"/>
    </row>
    <row r="10433" spans="13:13" hidden="1" x14ac:dyDescent="0.2">
      <c r="M10433" s="9"/>
    </row>
    <row r="10434" spans="13:13" hidden="1" x14ac:dyDescent="0.2">
      <c r="M10434" s="9"/>
    </row>
    <row r="10435" spans="13:13" hidden="1" x14ac:dyDescent="0.2">
      <c r="M10435" s="9"/>
    </row>
    <row r="10436" spans="13:13" hidden="1" x14ac:dyDescent="0.2">
      <c r="M10436" s="9"/>
    </row>
    <row r="10437" spans="13:13" hidden="1" x14ac:dyDescent="0.2">
      <c r="M10437" s="9"/>
    </row>
    <row r="10438" spans="13:13" hidden="1" x14ac:dyDescent="0.2">
      <c r="M10438" s="9"/>
    </row>
    <row r="10439" spans="13:13" hidden="1" x14ac:dyDescent="0.2">
      <c r="M10439" s="9"/>
    </row>
    <row r="10440" spans="13:13" hidden="1" x14ac:dyDescent="0.2">
      <c r="M10440" s="9"/>
    </row>
    <row r="10441" spans="13:13" hidden="1" x14ac:dyDescent="0.2">
      <c r="M10441" s="9"/>
    </row>
    <row r="10442" spans="13:13" hidden="1" x14ac:dyDescent="0.2">
      <c r="M10442" s="9"/>
    </row>
    <row r="10443" spans="13:13" hidden="1" x14ac:dyDescent="0.2">
      <c r="M10443" s="9"/>
    </row>
    <row r="10444" spans="13:13" hidden="1" x14ac:dyDescent="0.2">
      <c r="M10444" s="9"/>
    </row>
    <row r="10445" spans="13:13" hidden="1" x14ac:dyDescent="0.2">
      <c r="M10445" s="9"/>
    </row>
    <row r="10446" spans="13:13" hidden="1" x14ac:dyDescent="0.2">
      <c r="M10446" s="9"/>
    </row>
    <row r="10447" spans="13:13" hidden="1" x14ac:dyDescent="0.2">
      <c r="M10447" s="9"/>
    </row>
    <row r="10448" spans="13:13" hidden="1" x14ac:dyDescent="0.2">
      <c r="M10448" s="9"/>
    </row>
    <row r="10449" spans="13:13" hidden="1" x14ac:dyDescent="0.2">
      <c r="M10449" s="9"/>
    </row>
    <row r="10450" spans="13:13" hidden="1" x14ac:dyDescent="0.2">
      <c r="M10450" s="9"/>
    </row>
    <row r="10451" spans="13:13" hidden="1" x14ac:dyDescent="0.2">
      <c r="M10451" s="9"/>
    </row>
    <row r="10452" spans="13:13" hidden="1" x14ac:dyDescent="0.2">
      <c r="M10452" s="9"/>
    </row>
    <row r="10453" spans="13:13" hidden="1" x14ac:dyDescent="0.2">
      <c r="M10453" s="9"/>
    </row>
    <row r="10454" spans="13:13" hidden="1" x14ac:dyDescent="0.2">
      <c r="M10454" s="9"/>
    </row>
    <row r="10455" spans="13:13" hidden="1" x14ac:dyDescent="0.2">
      <c r="M10455" s="9"/>
    </row>
    <row r="10456" spans="13:13" hidden="1" x14ac:dyDescent="0.2">
      <c r="M10456" s="9"/>
    </row>
    <row r="10457" spans="13:13" hidden="1" x14ac:dyDescent="0.2">
      <c r="M10457" s="9"/>
    </row>
    <row r="10458" spans="13:13" hidden="1" x14ac:dyDescent="0.2">
      <c r="M10458" s="9"/>
    </row>
    <row r="10459" spans="13:13" hidden="1" x14ac:dyDescent="0.2">
      <c r="M10459" s="9"/>
    </row>
    <row r="10460" spans="13:13" hidden="1" x14ac:dyDescent="0.2">
      <c r="M10460" s="9"/>
    </row>
    <row r="10461" spans="13:13" hidden="1" x14ac:dyDescent="0.2">
      <c r="M10461" s="9"/>
    </row>
    <row r="10462" spans="13:13" hidden="1" x14ac:dyDescent="0.2">
      <c r="M10462" s="9"/>
    </row>
    <row r="10463" spans="13:13" hidden="1" x14ac:dyDescent="0.2">
      <c r="M10463" s="9"/>
    </row>
    <row r="10464" spans="13:13" hidden="1" x14ac:dyDescent="0.2">
      <c r="M10464" s="9"/>
    </row>
    <row r="10465" spans="13:13" hidden="1" x14ac:dyDescent="0.2">
      <c r="M10465" s="9"/>
    </row>
    <row r="10466" spans="13:13" hidden="1" x14ac:dyDescent="0.2">
      <c r="M10466" s="9"/>
    </row>
    <row r="10467" spans="13:13" hidden="1" x14ac:dyDescent="0.2">
      <c r="M10467" s="9"/>
    </row>
    <row r="10468" spans="13:13" hidden="1" x14ac:dyDescent="0.2">
      <c r="M10468" s="9"/>
    </row>
    <row r="10469" spans="13:13" hidden="1" x14ac:dyDescent="0.2">
      <c r="M10469" s="9"/>
    </row>
    <row r="10470" spans="13:13" hidden="1" x14ac:dyDescent="0.2">
      <c r="M10470" s="9"/>
    </row>
    <row r="10471" spans="13:13" hidden="1" x14ac:dyDescent="0.2">
      <c r="M10471" s="9"/>
    </row>
    <row r="10472" spans="13:13" hidden="1" x14ac:dyDescent="0.2">
      <c r="M10472" s="9"/>
    </row>
    <row r="10473" spans="13:13" hidden="1" x14ac:dyDescent="0.2">
      <c r="M10473" s="9"/>
    </row>
    <row r="10474" spans="13:13" hidden="1" x14ac:dyDescent="0.2">
      <c r="M10474" s="9"/>
    </row>
    <row r="10475" spans="13:13" hidden="1" x14ac:dyDescent="0.2">
      <c r="M10475" s="9"/>
    </row>
    <row r="10476" spans="13:13" hidden="1" x14ac:dyDescent="0.2">
      <c r="M10476" s="9"/>
    </row>
    <row r="10477" spans="13:13" hidden="1" x14ac:dyDescent="0.2">
      <c r="M10477" s="9"/>
    </row>
    <row r="10478" spans="13:13" hidden="1" x14ac:dyDescent="0.2">
      <c r="M10478" s="9"/>
    </row>
    <row r="10479" spans="13:13" hidden="1" x14ac:dyDescent="0.2">
      <c r="M10479" s="9"/>
    </row>
    <row r="10480" spans="13:13" hidden="1" x14ac:dyDescent="0.2">
      <c r="M10480" s="9"/>
    </row>
    <row r="10481" spans="13:13" hidden="1" x14ac:dyDescent="0.2">
      <c r="M10481" s="9"/>
    </row>
    <row r="10482" spans="13:13" hidden="1" x14ac:dyDescent="0.2">
      <c r="M10482" s="9"/>
    </row>
    <row r="10483" spans="13:13" hidden="1" x14ac:dyDescent="0.2">
      <c r="M10483" s="9"/>
    </row>
    <row r="10484" spans="13:13" hidden="1" x14ac:dyDescent="0.2">
      <c r="M10484" s="9"/>
    </row>
    <row r="10485" spans="13:13" hidden="1" x14ac:dyDescent="0.2">
      <c r="M10485" s="9"/>
    </row>
    <row r="10486" spans="13:13" hidden="1" x14ac:dyDescent="0.2">
      <c r="M10486" s="9"/>
    </row>
    <row r="10487" spans="13:13" hidden="1" x14ac:dyDescent="0.2">
      <c r="M10487" s="9"/>
    </row>
    <row r="10488" spans="13:13" hidden="1" x14ac:dyDescent="0.2">
      <c r="M10488" s="9"/>
    </row>
    <row r="10489" spans="13:13" hidden="1" x14ac:dyDescent="0.2">
      <c r="M10489" s="9"/>
    </row>
    <row r="10490" spans="13:13" hidden="1" x14ac:dyDescent="0.2">
      <c r="M10490" s="9"/>
    </row>
    <row r="10491" spans="13:13" hidden="1" x14ac:dyDescent="0.2">
      <c r="M10491" s="9"/>
    </row>
    <row r="10492" spans="13:13" hidden="1" x14ac:dyDescent="0.2">
      <c r="M10492" s="9"/>
    </row>
    <row r="10493" spans="13:13" hidden="1" x14ac:dyDescent="0.2">
      <c r="M10493" s="9"/>
    </row>
    <row r="10494" spans="13:13" hidden="1" x14ac:dyDescent="0.2">
      <c r="M10494" s="9"/>
    </row>
    <row r="10495" spans="13:13" hidden="1" x14ac:dyDescent="0.2">
      <c r="M10495" s="9"/>
    </row>
    <row r="10496" spans="13:13" hidden="1" x14ac:dyDescent="0.2">
      <c r="M10496" s="9"/>
    </row>
    <row r="10497" spans="13:13" hidden="1" x14ac:dyDescent="0.2">
      <c r="M10497" s="9"/>
    </row>
    <row r="10498" spans="13:13" hidden="1" x14ac:dyDescent="0.2">
      <c r="M10498" s="9"/>
    </row>
    <row r="10499" spans="13:13" hidden="1" x14ac:dyDescent="0.2">
      <c r="M10499" s="9"/>
    </row>
    <row r="10500" spans="13:13" hidden="1" x14ac:dyDescent="0.2">
      <c r="M10500" s="9"/>
    </row>
    <row r="10501" spans="13:13" hidden="1" x14ac:dyDescent="0.2">
      <c r="M10501" s="9"/>
    </row>
    <row r="10502" spans="13:13" hidden="1" x14ac:dyDescent="0.2">
      <c r="M10502" s="9"/>
    </row>
    <row r="10503" spans="13:13" hidden="1" x14ac:dyDescent="0.2">
      <c r="M10503" s="9"/>
    </row>
    <row r="10504" spans="13:13" hidden="1" x14ac:dyDescent="0.2">
      <c r="M10504" s="9"/>
    </row>
    <row r="10505" spans="13:13" hidden="1" x14ac:dyDescent="0.2">
      <c r="M10505" s="9"/>
    </row>
    <row r="10506" spans="13:13" hidden="1" x14ac:dyDescent="0.2">
      <c r="M10506" s="9"/>
    </row>
    <row r="10507" spans="13:13" hidden="1" x14ac:dyDescent="0.2">
      <c r="M10507" s="9"/>
    </row>
    <row r="10508" spans="13:13" hidden="1" x14ac:dyDescent="0.2">
      <c r="M10508" s="9"/>
    </row>
    <row r="10509" spans="13:13" hidden="1" x14ac:dyDescent="0.2">
      <c r="M10509" s="9"/>
    </row>
    <row r="10510" spans="13:13" hidden="1" x14ac:dyDescent="0.2">
      <c r="M10510" s="9"/>
    </row>
    <row r="10511" spans="13:13" hidden="1" x14ac:dyDescent="0.2">
      <c r="M10511" s="9"/>
    </row>
    <row r="10512" spans="13:13" hidden="1" x14ac:dyDescent="0.2">
      <c r="M10512" s="9"/>
    </row>
    <row r="10513" spans="13:13" hidden="1" x14ac:dyDescent="0.2">
      <c r="M10513" s="9"/>
    </row>
    <row r="10514" spans="13:13" hidden="1" x14ac:dyDescent="0.2">
      <c r="M10514" s="9"/>
    </row>
    <row r="10515" spans="13:13" hidden="1" x14ac:dyDescent="0.2">
      <c r="M10515" s="9"/>
    </row>
    <row r="10516" spans="13:13" hidden="1" x14ac:dyDescent="0.2">
      <c r="M10516" s="9"/>
    </row>
    <row r="10517" spans="13:13" hidden="1" x14ac:dyDescent="0.2">
      <c r="M10517" s="9"/>
    </row>
    <row r="10518" spans="13:13" hidden="1" x14ac:dyDescent="0.2">
      <c r="M10518" s="9"/>
    </row>
    <row r="10519" spans="13:13" hidden="1" x14ac:dyDescent="0.2">
      <c r="M10519" s="9"/>
    </row>
    <row r="10520" spans="13:13" hidden="1" x14ac:dyDescent="0.2">
      <c r="M10520" s="9"/>
    </row>
    <row r="10521" spans="13:13" hidden="1" x14ac:dyDescent="0.2">
      <c r="M10521" s="9"/>
    </row>
    <row r="10522" spans="13:13" hidden="1" x14ac:dyDescent="0.2">
      <c r="M10522" s="9"/>
    </row>
    <row r="10523" spans="13:13" hidden="1" x14ac:dyDescent="0.2">
      <c r="M10523" s="9"/>
    </row>
    <row r="10524" spans="13:13" hidden="1" x14ac:dyDescent="0.2">
      <c r="M10524" s="9"/>
    </row>
    <row r="10525" spans="13:13" hidden="1" x14ac:dyDescent="0.2">
      <c r="M10525" s="9"/>
    </row>
    <row r="10526" spans="13:13" hidden="1" x14ac:dyDescent="0.2">
      <c r="M10526" s="9"/>
    </row>
    <row r="10527" spans="13:13" hidden="1" x14ac:dyDescent="0.2">
      <c r="M10527" s="9"/>
    </row>
    <row r="10528" spans="13:13" hidden="1" x14ac:dyDescent="0.2">
      <c r="M10528" s="9"/>
    </row>
    <row r="10529" spans="13:13" hidden="1" x14ac:dyDescent="0.2">
      <c r="M10529" s="9"/>
    </row>
    <row r="10530" spans="13:13" hidden="1" x14ac:dyDescent="0.2">
      <c r="M10530" s="9"/>
    </row>
    <row r="10531" spans="13:13" hidden="1" x14ac:dyDescent="0.2">
      <c r="M10531" s="9"/>
    </row>
    <row r="10532" spans="13:13" hidden="1" x14ac:dyDescent="0.2">
      <c r="M10532" s="9"/>
    </row>
    <row r="10533" spans="13:13" hidden="1" x14ac:dyDescent="0.2">
      <c r="M10533" s="9"/>
    </row>
    <row r="10534" spans="13:13" hidden="1" x14ac:dyDescent="0.2">
      <c r="M10534" s="9"/>
    </row>
    <row r="10535" spans="13:13" hidden="1" x14ac:dyDescent="0.2">
      <c r="M10535" s="9"/>
    </row>
    <row r="10536" spans="13:13" hidden="1" x14ac:dyDescent="0.2">
      <c r="M10536" s="9"/>
    </row>
    <row r="10537" spans="13:13" hidden="1" x14ac:dyDescent="0.2">
      <c r="M10537" s="9"/>
    </row>
    <row r="10538" spans="13:13" hidden="1" x14ac:dyDescent="0.2">
      <c r="M10538" s="9"/>
    </row>
    <row r="10539" spans="13:13" hidden="1" x14ac:dyDescent="0.2">
      <c r="M10539" s="9"/>
    </row>
    <row r="10540" spans="13:13" hidden="1" x14ac:dyDescent="0.2">
      <c r="M10540" s="9"/>
    </row>
    <row r="10541" spans="13:13" hidden="1" x14ac:dyDescent="0.2">
      <c r="M10541" s="9"/>
    </row>
    <row r="10542" spans="13:13" hidden="1" x14ac:dyDescent="0.2">
      <c r="M10542" s="9"/>
    </row>
    <row r="10543" spans="13:13" hidden="1" x14ac:dyDescent="0.2">
      <c r="M10543" s="9"/>
    </row>
    <row r="10544" spans="13:13" hidden="1" x14ac:dyDescent="0.2">
      <c r="M10544" s="9"/>
    </row>
    <row r="10545" spans="13:13" hidden="1" x14ac:dyDescent="0.2">
      <c r="M10545" s="9"/>
    </row>
    <row r="10546" spans="13:13" hidden="1" x14ac:dyDescent="0.2">
      <c r="M10546" s="9"/>
    </row>
    <row r="10547" spans="13:13" hidden="1" x14ac:dyDescent="0.2">
      <c r="M10547" s="9"/>
    </row>
    <row r="10548" spans="13:13" hidden="1" x14ac:dyDescent="0.2">
      <c r="M10548" s="9"/>
    </row>
    <row r="10549" spans="13:13" hidden="1" x14ac:dyDescent="0.2">
      <c r="M10549" s="9"/>
    </row>
    <row r="10550" spans="13:13" hidden="1" x14ac:dyDescent="0.2">
      <c r="M10550" s="9"/>
    </row>
    <row r="10551" spans="13:13" hidden="1" x14ac:dyDescent="0.2">
      <c r="M10551" s="9"/>
    </row>
    <row r="10552" spans="13:13" hidden="1" x14ac:dyDescent="0.2">
      <c r="M10552" s="9"/>
    </row>
    <row r="10553" spans="13:13" hidden="1" x14ac:dyDescent="0.2">
      <c r="M10553" s="9"/>
    </row>
    <row r="10554" spans="13:13" hidden="1" x14ac:dyDescent="0.2">
      <c r="M10554" s="9"/>
    </row>
    <row r="10555" spans="13:13" hidden="1" x14ac:dyDescent="0.2">
      <c r="M10555" s="9"/>
    </row>
    <row r="10556" spans="13:13" hidden="1" x14ac:dyDescent="0.2">
      <c r="M10556" s="9"/>
    </row>
    <row r="10557" spans="13:13" hidden="1" x14ac:dyDescent="0.2">
      <c r="M10557" s="9"/>
    </row>
    <row r="10558" spans="13:13" hidden="1" x14ac:dyDescent="0.2">
      <c r="M10558" s="9"/>
    </row>
    <row r="10559" spans="13:13" hidden="1" x14ac:dyDescent="0.2">
      <c r="M10559" s="9"/>
    </row>
    <row r="10560" spans="13:13" hidden="1" x14ac:dyDescent="0.2">
      <c r="M10560" s="9"/>
    </row>
    <row r="10561" spans="13:13" hidden="1" x14ac:dyDescent="0.2">
      <c r="M10561" s="9"/>
    </row>
    <row r="10562" spans="13:13" hidden="1" x14ac:dyDescent="0.2">
      <c r="M10562" s="9"/>
    </row>
    <row r="10563" spans="13:13" hidden="1" x14ac:dyDescent="0.2">
      <c r="M10563" s="9"/>
    </row>
    <row r="10564" spans="13:13" hidden="1" x14ac:dyDescent="0.2">
      <c r="M10564" s="9"/>
    </row>
    <row r="10565" spans="13:13" hidden="1" x14ac:dyDescent="0.2">
      <c r="M10565" s="9"/>
    </row>
    <row r="10566" spans="13:13" hidden="1" x14ac:dyDescent="0.2">
      <c r="M10566" s="9"/>
    </row>
    <row r="10567" spans="13:13" hidden="1" x14ac:dyDescent="0.2">
      <c r="M10567" s="9"/>
    </row>
    <row r="10568" spans="13:13" hidden="1" x14ac:dyDescent="0.2">
      <c r="M10568" s="9"/>
    </row>
    <row r="10569" spans="13:13" hidden="1" x14ac:dyDescent="0.2">
      <c r="M10569" s="9"/>
    </row>
    <row r="10570" spans="13:13" hidden="1" x14ac:dyDescent="0.2">
      <c r="M10570" s="9"/>
    </row>
    <row r="10571" spans="13:13" hidden="1" x14ac:dyDescent="0.2">
      <c r="M10571" s="9"/>
    </row>
    <row r="10572" spans="13:13" hidden="1" x14ac:dyDescent="0.2">
      <c r="M10572" s="9"/>
    </row>
    <row r="10573" spans="13:13" hidden="1" x14ac:dyDescent="0.2">
      <c r="M10573" s="9"/>
    </row>
    <row r="10574" spans="13:13" hidden="1" x14ac:dyDescent="0.2">
      <c r="M10574" s="9"/>
    </row>
    <row r="10575" spans="13:13" hidden="1" x14ac:dyDescent="0.2">
      <c r="M10575" s="9"/>
    </row>
    <row r="10576" spans="13:13" hidden="1" x14ac:dyDescent="0.2">
      <c r="M10576" s="9"/>
    </row>
    <row r="10577" spans="13:13" hidden="1" x14ac:dyDescent="0.2">
      <c r="M10577" s="9"/>
    </row>
    <row r="10578" spans="13:13" hidden="1" x14ac:dyDescent="0.2">
      <c r="M10578" s="9"/>
    </row>
    <row r="10579" spans="13:13" hidden="1" x14ac:dyDescent="0.2">
      <c r="M10579" s="9"/>
    </row>
    <row r="10580" spans="13:13" hidden="1" x14ac:dyDescent="0.2">
      <c r="M10580" s="9"/>
    </row>
    <row r="10581" spans="13:13" hidden="1" x14ac:dyDescent="0.2">
      <c r="M10581" s="9"/>
    </row>
    <row r="10582" spans="13:13" hidden="1" x14ac:dyDescent="0.2">
      <c r="M10582" s="9"/>
    </row>
    <row r="10583" spans="13:13" hidden="1" x14ac:dyDescent="0.2">
      <c r="M10583" s="9"/>
    </row>
    <row r="10584" spans="13:13" hidden="1" x14ac:dyDescent="0.2">
      <c r="M10584" s="9"/>
    </row>
    <row r="10585" spans="13:13" hidden="1" x14ac:dyDescent="0.2">
      <c r="M10585" s="9"/>
    </row>
    <row r="10586" spans="13:13" hidden="1" x14ac:dyDescent="0.2">
      <c r="M10586" s="9"/>
    </row>
    <row r="10587" spans="13:13" hidden="1" x14ac:dyDescent="0.2">
      <c r="M10587" s="9"/>
    </row>
    <row r="10588" spans="13:13" hidden="1" x14ac:dyDescent="0.2">
      <c r="M10588" s="9"/>
    </row>
    <row r="10589" spans="13:13" hidden="1" x14ac:dyDescent="0.2">
      <c r="M10589" s="9"/>
    </row>
    <row r="10590" spans="13:13" hidden="1" x14ac:dyDescent="0.2">
      <c r="M10590" s="9"/>
    </row>
    <row r="10591" spans="13:13" hidden="1" x14ac:dyDescent="0.2">
      <c r="M10591" s="9"/>
    </row>
    <row r="10592" spans="13:13" hidden="1" x14ac:dyDescent="0.2">
      <c r="M10592" s="9"/>
    </row>
    <row r="10593" spans="13:13" hidden="1" x14ac:dyDescent="0.2">
      <c r="M10593" s="9"/>
    </row>
    <row r="10594" spans="13:13" hidden="1" x14ac:dyDescent="0.2">
      <c r="M10594" s="9"/>
    </row>
    <row r="10595" spans="13:13" hidden="1" x14ac:dyDescent="0.2">
      <c r="M10595" s="9"/>
    </row>
    <row r="10596" spans="13:13" hidden="1" x14ac:dyDescent="0.2">
      <c r="M10596" s="9"/>
    </row>
    <row r="10597" spans="13:13" hidden="1" x14ac:dyDescent="0.2">
      <c r="M10597" s="9"/>
    </row>
    <row r="10598" spans="13:13" hidden="1" x14ac:dyDescent="0.2">
      <c r="M10598" s="9"/>
    </row>
    <row r="10599" spans="13:13" hidden="1" x14ac:dyDescent="0.2">
      <c r="M10599" s="9"/>
    </row>
    <row r="10600" spans="13:13" hidden="1" x14ac:dyDescent="0.2">
      <c r="M10600" s="9"/>
    </row>
    <row r="10601" spans="13:13" hidden="1" x14ac:dyDescent="0.2">
      <c r="M10601" s="9"/>
    </row>
    <row r="10602" spans="13:13" hidden="1" x14ac:dyDescent="0.2">
      <c r="M10602" s="9"/>
    </row>
    <row r="10603" spans="13:13" hidden="1" x14ac:dyDescent="0.2">
      <c r="M10603" s="9"/>
    </row>
    <row r="10604" spans="13:13" hidden="1" x14ac:dyDescent="0.2">
      <c r="M10604" s="9"/>
    </row>
    <row r="10605" spans="13:13" hidden="1" x14ac:dyDescent="0.2">
      <c r="M10605" s="9"/>
    </row>
    <row r="10606" spans="13:13" hidden="1" x14ac:dyDescent="0.2">
      <c r="M10606" s="9"/>
    </row>
    <row r="10607" spans="13:13" hidden="1" x14ac:dyDescent="0.2">
      <c r="M10607" s="9"/>
    </row>
    <row r="10608" spans="13:13" hidden="1" x14ac:dyDescent="0.2">
      <c r="M10608" s="9"/>
    </row>
    <row r="10609" spans="13:13" hidden="1" x14ac:dyDescent="0.2">
      <c r="M10609" s="9"/>
    </row>
    <row r="10610" spans="13:13" hidden="1" x14ac:dyDescent="0.2">
      <c r="M10610" s="9"/>
    </row>
    <row r="10611" spans="13:13" hidden="1" x14ac:dyDescent="0.2">
      <c r="M10611" s="9"/>
    </row>
    <row r="10612" spans="13:13" hidden="1" x14ac:dyDescent="0.2">
      <c r="M10612" s="9"/>
    </row>
    <row r="10613" spans="13:13" hidden="1" x14ac:dyDescent="0.2">
      <c r="M10613" s="9"/>
    </row>
    <row r="10614" spans="13:13" hidden="1" x14ac:dyDescent="0.2">
      <c r="M10614" s="9"/>
    </row>
    <row r="10615" spans="13:13" hidden="1" x14ac:dyDescent="0.2">
      <c r="M10615" s="9"/>
    </row>
    <row r="10616" spans="13:13" hidden="1" x14ac:dyDescent="0.2">
      <c r="M10616" s="9"/>
    </row>
    <row r="10617" spans="13:13" hidden="1" x14ac:dyDescent="0.2">
      <c r="M10617" s="9"/>
    </row>
    <row r="10618" spans="13:13" hidden="1" x14ac:dyDescent="0.2">
      <c r="M10618" s="9"/>
    </row>
    <row r="10619" spans="13:13" hidden="1" x14ac:dyDescent="0.2">
      <c r="M10619" s="9"/>
    </row>
    <row r="10620" spans="13:13" hidden="1" x14ac:dyDescent="0.2">
      <c r="M10620" s="9"/>
    </row>
    <row r="10621" spans="13:13" hidden="1" x14ac:dyDescent="0.2">
      <c r="M10621" s="9"/>
    </row>
    <row r="10622" spans="13:13" hidden="1" x14ac:dyDescent="0.2">
      <c r="M10622" s="9"/>
    </row>
    <row r="10623" spans="13:13" hidden="1" x14ac:dyDescent="0.2">
      <c r="M10623" s="9"/>
    </row>
    <row r="10624" spans="13:13" hidden="1" x14ac:dyDescent="0.2">
      <c r="M10624" s="9"/>
    </row>
    <row r="10625" spans="13:13" hidden="1" x14ac:dyDescent="0.2">
      <c r="M10625" s="9"/>
    </row>
    <row r="10626" spans="13:13" hidden="1" x14ac:dyDescent="0.2">
      <c r="M10626" s="9"/>
    </row>
    <row r="10627" spans="13:13" hidden="1" x14ac:dyDescent="0.2">
      <c r="M10627" s="9"/>
    </row>
    <row r="10628" spans="13:13" hidden="1" x14ac:dyDescent="0.2">
      <c r="M10628" s="9"/>
    </row>
    <row r="10629" spans="13:13" hidden="1" x14ac:dyDescent="0.2">
      <c r="M10629" s="9"/>
    </row>
    <row r="10630" spans="13:13" hidden="1" x14ac:dyDescent="0.2">
      <c r="M10630" s="9"/>
    </row>
    <row r="10631" spans="13:13" hidden="1" x14ac:dyDescent="0.2">
      <c r="M10631" s="9"/>
    </row>
    <row r="10632" spans="13:13" hidden="1" x14ac:dyDescent="0.2">
      <c r="M10632" s="9"/>
    </row>
    <row r="10633" spans="13:13" hidden="1" x14ac:dyDescent="0.2">
      <c r="M10633" s="9"/>
    </row>
    <row r="10634" spans="13:13" hidden="1" x14ac:dyDescent="0.2">
      <c r="M10634" s="9"/>
    </row>
    <row r="10635" spans="13:13" hidden="1" x14ac:dyDescent="0.2">
      <c r="M10635" s="9"/>
    </row>
    <row r="10636" spans="13:13" hidden="1" x14ac:dyDescent="0.2">
      <c r="M10636" s="9"/>
    </row>
    <row r="10637" spans="13:13" hidden="1" x14ac:dyDescent="0.2">
      <c r="M10637" s="9"/>
    </row>
    <row r="10638" spans="13:13" hidden="1" x14ac:dyDescent="0.2">
      <c r="M10638" s="9"/>
    </row>
    <row r="10639" spans="13:13" hidden="1" x14ac:dyDescent="0.2">
      <c r="M10639" s="9"/>
    </row>
    <row r="10640" spans="13:13" hidden="1" x14ac:dyDescent="0.2">
      <c r="M10640" s="9"/>
    </row>
    <row r="10641" spans="13:13" hidden="1" x14ac:dyDescent="0.2">
      <c r="M10641" s="9"/>
    </row>
    <row r="10642" spans="13:13" hidden="1" x14ac:dyDescent="0.2">
      <c r="M10642" s="9"/>
    </row>
    <row r="10643" spans="13:13" hidden="1" x14ac:dyDescent="0.2">
      <c r="M10643" s="9"/>
    </row>
    <row r="10644" spans="13:13" hidden="1" x14ac:dyDescent="0.2">
      <c r="M10644" s="9"/>
    </row>
    <row r="10645" spans="13:13" hidden="1" x14ac:dyDescent="0.2">
      <c r="M10645" s="9"/>
    </row>
    <row r="10646" spans="13:13" hidden="1" x14ac:dyDescent="0.2">
      <c r="M10646" s="9"/>
    </row>
    <row r="10647" spans="13:13" hidden="1" x14ac:dyDescent="0.2">
      <c r="M10647" s="9"/>
    </row>
    <row r="10648" spans="13:13" hidden="1" x14ac:dyDescent="0.2">
      <c r="M10648" s="9"/>
    </row>
    <row r="10649" spans="13:13" hidden="1" x14ac:dyDescent="0.2">
      <c r="M10649" s="9"/>
    </row>
    <row r="10650" spans="13:13" hidden="1" x14ac:dyDescent="0.2">
      <c r="M10650" s="9"/>
    </row>
    <row r="10651" spans="13:13" hidden="1" x14ac:dyDescent="0.2">
      <c r="M10651" s="9"/>
    </row>
    <row r="10652" spans="13:13" hidden="1" x14ac:dyDescent="0.2">
      <c r="M10652" s="9"/>
    </row>
    <row r="10653" spans="13:13" hidden="1" x14ac:dyDescent="0.2">
      <c r="M10653" s="9"/>
    </row>
    <row r="10654" spans="13:13" hidden="1" x14ac:dyDescent="0.2">
      <c r="M10654" s="9"/>
    </row>
    <row r="10655" spans="13:13" hidden="1" x14ac:dyDescent="0.2">
      <c r="M10655" s="9"/>
    </row>
    <row r="10656" spans="13:13" hidden="1" x14ac:dyDescent="0.2">
      <c r="M10656" s="9"/>
    </row>
    <row r="10657" spans="13:13" hidden="1" x14ac:dyDescent="0.2">
      <c r="M10657" s="9"/>
    </row>
    <row r="10658" spans="13:13" hidden="1" x14ac:dyDescent="0.2">
      <c r="M10658" s="9"/>
    </row>
    <row r="10659" spans="13:13" hidden="1" x14ac:dyDescent="0.2">
      <c r="M10659" s="9"/>
    </row>
    <row r="10660" spans="13:13" hidden="1" x14ac:dyDescent="0.2">
      <c r="M10660" s="9"/>
    </row>
    <row r="10661" spans="13:13" hidden="1" x14ac:dyDescent="0.2">
      <c r="M10661" s="9"/>
    </row>
    <row r="10662" spans="13:13" hidden="1" x14ac:dyDescent="0.2">
      <c r="M10662" s="9"/>
    </row>
    <row r="10663" spans="13:13" hidden="1" x14ac:dyDescent="0.2">
      <c r="M10663" s="9"/>
    </row>
    <row r="10664" spans="13:13" hidden="1" x14ac:dyDescent="0.2">
      <c r="M10664" s="9"/>
    </row>
    <row r="10665" spans="13:13" hidden="1" x14ac:dyDescent="0.2">
      <c r="M10665" s="9"/>
    </row>
    <row r="10666" spans="13:13" hidden="1" x14ac:dyDescent="0.2">
      <c r="M10666" s="9"/>
    </row>
    <row r="10667" spans="13:13" hidden="1" x14ac:dyDescent="0.2">
      <c r="M10667" s="9"/>
    </row>
    <row r="10668" spans="13:13" hidden="1" x14ac:dyDescent="0.2">
      <c r="M10668" s="9"/>
    </row>
    <row r="10669" spans="13:13" hidden="1" x14ac:dyDescent="0.2">
      <c r="M10669" s="9"/>
    </row>
    <row r="10670" spans="13:13" hidden="1" x14ac:dyDescent="0.2">
      <c r="M10670" s="9"/>
    </row>
    <row r="10671" spans="13:13" hidden="1" x14ac:dyDescent="0.2">
      <c r="M10671" s="9"/>
    </row>
    <row r="10672" spans="13:13" hidden="1" x14ac:dyDescent="0.2">
      <c r="M10672" s="9"/>
    </row>
    <row r="10673" spans="13:13" hidden="1" x14ac:dyDescent="0.2">
      <c r="M10673" s="9"/>
    </row>
    <row r="10674" spans="13:13" hidden="1" x14ac:dyDescent="0.2">
      <c r="M10674" s="9"/>
    </row>
    <row r="10675" spans="13:13" hidden="1" x14ac:dyDescent="0.2">
      <c r="M10675" s="9"/>
    </row>
    <row r="10676" spans="13:13" hidden="1" x14ac:dyDescent="0.2">
      <c r="M10676" s="9"/>
    </row>
    <row r="10677" spans="13:13" hidden="1" x14ac:dyDescent="0.2">
      <c r="M10677" s="9"/>
    </row>
    <row r="10678" spans="13:13" hidden="1" x14ac:dyDescent="0.2">
      <c r="M10678" s="9"/>
    </row>
    <row r="10679" spans="13:13" hidden="1" x14ac:dyDescent="0.2">
      <c r="M10679" s="9"/>
    </row>
    <row r="10680" spans="13:13" hidden="1" x14ac:dyDescent="0.2">
      <c r="M10680" s="9"/>
    </row>
    <row r="10681" spans="13:13" hidden="1" x14ac:dyDescent="0.2">
      <c r="M10681" s="9"/>
    </row>
    <row r="10682" spans="13:13" hidden="1" x14ac:dyDescent="0.2">
      <c r="M10682" s="9"/>
    </row>
    <row r="10683" spans="13:13" hidden="1" x14ac:dyDescent="0.2">
      <c r="M10683" s="9"/>
    </row>
    <row r="10684" spans="13:13" hidden="1" x14ac:dyDescent="0.2">
      <c r="M10684" s="9"/>
    </row>
    <row r="10685" spans="13:13" hidden="1" x14ac:dyDescent="0.2">
      <c r="M10685" s="9"/>
    </row>
    <row r="10686" spans="13:13" hidden="1" x14ac:dyDescent="0.2">
      <c r="M10686" s="9"/>
    </row>
    <row r="10687" spans="13:13" hidden="1" x14ac:dyDescent="0.2">
      <c r="M10687" s="9"/>
    </row>
    <row r="10688" spans="13:13" hidden="1" x14ac:dyDescent="0.2">
      <c r="M10688" s="9"/>
    </row>
    <row r="10689" spans="13:13" hidden="1" x14ac:dyDescent="0.2">
      <c r="M10689" s="9"/>
    </row>
    <row r="10690" spans="13:13" hidden="1" x14ac:dyDescent="0.2">
      <c r="M10690" s="9"/>
    </row>
    <row r="10691" spans="13:13" hidden="1" x14ac:dyDescent="0.2">
      <c r="M10691" s="9"/>
    </row>
    <row r="10692" spans="13:13" hidden="1" x14ac:dyDescent="0.2">
      <c r="M10692" s="9"/>
    </row>
    <row r="10693" spans="13:13" hidden="1" x14ac:dyDescent="0.2">
      <c r="M10693" s="9"/>
    </row>
    <row r="10694" spans="13:13" hidden="1" x14ac:dyDescent="0.2">
      <c r="M10694" s="9"/>
    </row>
    <row r="10695" spans="13:13" hidden="1" x14ac:dyDescent="0.2">
      <c r="M10695" s="9"/>
    </row>
    <row r="10696" spans="13:13" hidden="1" x14ac:dyDescent="0.2">
      <c r="M10696" s="9"/>
    </row>
    <row r="10697" spans="13:13" hidden="1" x14ac:dyDescent="0.2">
      <c r="M10697" s="9"/>
    </row>
    <row r="10698" spans="13:13" hidden="1" x14ac:dyDescent="0.2">
      <c r="M10698" s="9"/>
    </row>
    <row r="10699" spans="13:13" hidden="1" x14ac:dyDescent="0.2">
      <c r="M10699" s="9"/>
    </row>
    <row r="10700" spans="13:13" hidden="1" x14ac:dyDescent="0.2">
      <c r="M10700" s="9"/>
    </row>
    <row r="10701" spans="13:13" hidden="1" x14ac:dyDescent="0.2">
      <c r="M10701" s="9"/>
    </row>
    <row r="10702" spans="13:13" hidden="1" x14ac:dyDescent="0.2">
      <c r="M10702" s="9"/>
    </row>
    <row r="10703" spans="13:13" hidden="1" x14ac:dyDescent="0.2">
      <c r="M10703" s="9"/>
    </row>
    <row r="10704" spans="13:13" hidden="1" x14ac:dyDescent="0.2">
      <c r="M10704" s="9"/>
    </row>
    <row r="10705" spans="13:13" hidden="1" x14ac:dyDescent="0.2">
      <c r="M10705" s="9"/>
    </row>
    <row r="10706" spans="13:13" hidden="1" x14ac:dyDescent="0.2">
      <c r="M10706" s="9"/>
    </row>
    <row r="10707" spans="13:13" hidden="1" x14ac:dyDescent="0.2">
      <c r="M10707" s="9"/>
    </row>
    <row r="10708" spans="13:13" hidden="1" x14ac:dyDescent="0.2">
      <c r="M10708" s="9"/>
    </row>
    <row r="10709" spans="13:13" hidden="1" x14ac:dyDescent="0.2">
      <c r="M10709" s="9"/>
    </row>
    <row r="10710" spans="13:13" hidden="1" x14ac:dyDescent="0.2">
      <c r="M10710" s="9"/>
    </row>
    <row r="10711" spans="13:13" hidden="1" x14ac:dyDescent="0.2">
      <c r="M10711" s="9"/>
    </row>
    <row r="10712" spans="13:13" hidden="1" x14ac:dyDescent="0.2">
      <c r="M10712" s="9"/>
    </row>
    <row r="10713" spans="13:13" hidden="1" x14ac:dyDescent="0.2">
      <c r="M10713" s="9"/>
    </row>
    <row r="10714" spans="13:13" hidden="1" x14ac:dyDescent="0.2">
      <c r="M10714" s="9"/>
    </row>
    <row r="10715" spans="13:13" hidden="1" x14ac:dyDescent="0.2">
      <c r="M10715" s="9"/>
    </row>
    <row r="10716" spans="13:13" hidden="1" x14ac:dyDescent="0.2">
      <c r="M10716" s="9"/>
    </row>
    <row r="10717" spans="13:13" hidden="1" x14ac:dyDescent="0.2">
      <c r="M10717" s="9"/>
    </row>
    <row r="10718" spans="13:13" hidden="1" x14ac:dyDescent="0.2">
      <c r="M10718" s="9"/>
    </row>
    <row r="10719" spans="13:13" hidden="1" x14ac:dyDescent="0.2">
      <c r="M10719" s="9"/>
    </row>
    <row r="10720" spans="13:13" hidden="1" x14ac:dyDescent="0.2">
      <c r="M10720" s="9"/>
    </row>
    <row r="10721" spans="13:13" hidden="1" x14ac:dyDescent="0.2">
      <c r="M10721" s="9"/>
    </row>
    <row r="10722" spans="13:13" hidden="1" x14ac:dyDescent="0.2">
      <c r="M10722" s="9"/>
    </row>
    <row r="10723" spans="13:13" hidden="1" x14ac:dyDescent="0.2">
      <c r="M10723" s="9"/>
    </row>
    <row r="10724" spans="13:13" hidden="1" x14ac:dyDescent="0.2">
      <c r="M10724" s="9"/>
    </row>
    <row r="10725" spans="13:13" hidden="1" x14ac:dyDescent="0.2">
      <c r="M10725" s="9"/>
    </row>
    <row r="10726" spans="13:13" hidden="1" x14ac:dyDescent="0.2">
      <c r="M10726" s="9"/>
    </row>
    <row r="10727" spans="13:13" hidden="1" x14ac:dyDescent="0.2">
      <c r="M10727" s="9"/>
    </row>
    <row r="10728" spans="13:13" hidden="1" x14ac:dyDescent="0.2">
      <c r="M10728" s="9"/>
    </row>
    <row r="10729" spans="13:13" hidden="1" x14ac:dyDescent="0.2">
      <c r="M10729" s="9"/>
    </row>
    <row r="10730" spans="13:13" hidden="1" x14ac:dyDescent="0.2">
      <c r="M10730" s="9"/>
    </row>
    <row r="10731" spans="13:13" hidden="1" x14ac:dyDescent="0.2">
      <c r="M10731" s="9"/>
    </row>
    <row r="10732" spans="13:13" hidden="1" x14ac:dyDescent="0.2">
      <c r="M10732" s="9"/>
    </row>
    <row r="10733" spans="13:13" hidden="1" x14ac:dyDescent="0.2">
      <c r="M10733" s="9"/>
    </row>
    <row r="10734" spans="13:13" hidden="1" x14ac:dyDescent="0.2">
      <c r="M10734" s="9"/>
    </row>
    <row r="10735" spans="13:13" hidden="1" x14ac:dyDescent="0.2">
      <c r="M10735" s="9"/>
    </row>
    <row r="10736" spans="13:13" hidden="1" x14ac:dyDescent="0.2">
      <c r="M10736" s="9"/>
    </row>
    <row r="10737" spans="13:13" hidden="1" x14ac:dyDescent="0.2">
      <c r="M10737" s="9"/>
    </row>
    <row r="10738" spans="13:13" hidden="1" x14ac:dyDescent="0.2">
      <c r="M10738" s="9"/>
    </row>
    <row r="10739" spans="13:13" hidden="1" x14ac:dyDescent="0.2">
      <c r="M10739" s="9"/>
    </row>
    <row r="10740" spans="13:13" hidden="1" x14ac:dyDescent="0.2">
      <c r="M10740" s="9"/>
    </row>
    <row r="10741" spans="13:13" hidden="1" x14ac:dyDescent="0.2">
      <c r="M10741" s="9"/>
    </row>
    <row r="10742" spans="13:13" hidden="1" x14ac:dyDescent="0.2">
      <c r="M10742" s="9"/>
    </row>
    <row r="10743" spans="13:13" hidden="1" x14ac:dyDescent="0.2">
      <c r="M10743" s="9"/>
    </row>
    <row r="10744" spans="13:13" hidden="1" x14ac:dyDescent="0.2">
      <c r="M10744" s="9"/>
    </row>
    <row r="10745" spans="13:13" hidden="1" x14ac:dyDescent="0.2">
      <c r="M10745" s="9"/>
    </row>
    <row r="10746" spans="13:13" hidden="1" x14ac:dyDescent="0.2">
      <c r="M10746" s="9"/>
    </row>
    <row r="10747" spans="13:13" hidden="1" x14ac:dyDescent="0.2">
      <c r="M10747" s="9"/>
    </row>
    <row r="10748" spans="13:13" hidden="1" x14ac:dyDescent="0.2">
      <c r="M10748" s="9"/>
    </row>
    <row r="10749" spans="13:13" hidden="1" x14ac:dyDescent="0.2">
      <c r="M10749" s="9"/>
    </row>
    <row r="10750" spans="13:13" hidden="1" x14ac:dyDescent="0.2">
      <c r="M10750" s="9"/>
    </row>
    <row r="10751" spans="13:13" hidden="1" x14ac:dyDescent="0.2">
      <c r="M10751" s="9"/>
    </row>
    <row r="10752" spans="13:13" hidden="1" x14ac:dyDescent="0.2">
      <c r="M10752" s="9"/>
    </row>
    <row r="10753" spans="13:13" hidden="1" x14ac:dyDescent="0.2">
      <c r="M10753" s="9"/>
    </row>
    <row r="10754" spans="13:13" hidden="1" x14ac:dyDescent="0.2">
      <c r="M10754" s="9"/>
    </row>
    <row r="10755" spans="13:13" hidden="1" x14ac:dyDescent="0.2">
      <c r="M10755" s="9"/>
    </row>
    <row r="10756" spans="13:13" hidden="1" x14ac:dyDescent="0.2">
      <c r="M10756" s="9"/>
    </row>
    <row r="10757" spans="13:13" hidden="1" x14ac:dyDescent="0.2">
      <c r="M10757" s="9"/>
    </row>
    <row r="10758" spans="13:13" hidden="1" x14ac:dyDescent="0.2">
      <c r="M10758" s="9"/>
    </row>
    <row r="10759" spans="13:13" hidden="1" x14ac:dyDescent="0.2">
      <c r="M10759" s="9"/>
    </row>
    <row r="10760" spans="13:13" hidden="1" x14ac:dyDescent="0.2">
      <c r="M10760" s="9"/>
    </row>
    <row r="10761" spans="13:13" hidden="1" x14ac:dyDescent="0.2">
      <c r="M10761" s="9"/>
    </row>
    <row r="10762" spans="13:13" hidden="1" x14ac:dyDescent="0.2">
      <c r="M10762" s="9"/>
    </row>
    <row r="10763" spans="13:13" hidden="1" x14ac:dyDescent="0.2">
      <c r="M10763" s="9"/>
    </row>
    <row r="10764" spans="13:13" hidden="1" x14ac:dyDescent="0.2">
      <c r="M10764" s="9"/>
    </row>
    <row r="10765" spans="13:13" hidden="1" x14ac:dyDescent="0.2">
      <c r="M10765" s="9"/>
    </row>
    <row r="10766" spans="13:13" hidden="1" x14ac:dyDescent="0.2">
      <c r="M10766" s="9"/>
    </row>
    <row r="10767" spans="13:13" hidden="1" x14ac:dyDescent="0.2">
      <c r="M10767" s="9"/>
    </row>
    <row r="10768" spans="13:13" hidden="1" x14ac:dyDescent="0.2">
      <c r="M10768" s="9"/>
    </row>
    <row r="10769" spans="13:13" hidden="1" x14ac:dyDescent="0.2">
      <c r="M10769" s="9"/>
    </row>
    <row r="10770" spans="13:13" hidden="1" x14ac:dyDescent="0.2">
      <c r="M10770" s="9"/>
    </row>
    <row r="10771" spans="13:13" hidden="1" x14ac:dyDescent="0.2">
      <c r="M10771" s="9"/>
    </row>
    <row r="10772" spans="13:13" hidden="1" x14ac:dyDescent="0.2">
      <c r="M10772" s="9"/>
    </row>
    <row r="10773" spans="13:13" hidden="1" x14ac:dyDescent="0.2">
      <c r="M10773" s="9"/>
    </row>
    <row r="10774" spans="13:13" hidden="1" x14ac:dyDescent="0.2">
      <c r="M10774" s="9"/>
    </row>
    <row r="10775" spans="13:13" hidden="1" x14ac:dyDescent="0.2">
      <c r="M10775" s="9"/>
    </row>
    <row r="10776" spans="13:13" hidden="1" x14ac:dyDescent="0.2">
      <c r="M10776" s="9"/>
    </row>
    <row r="10777" spans="13:13" hidden="1" x14ac:dyDescent="0.2">
      <c r="M10777" s="9"/>
    </row>
    <row r="10778" spans="13:13" hidden="1" x14ac:dyDescent="0.2">
      <c r="M10778" s="9"/>
    </row>
    <row r="10779" spans="13:13" hidden="1" x14ac:dyDescent="0.2">
      <c r="M10779" s="9"/>
    </row>
    <row r="10780" spans="13:13" hidden="1" x14ac:dyDescent="0.2">
      <c r="M10780" s="9"/>
    </row>
    <row r="10781" spans="13:13" hidden="1" x14ac:dyDescent="0.2">
      <c r="M10781" s="9"/>
    </row>
    <row r="10782" spans="13:13" hidden="1" x14ac:dyDescent="0.2">
      <c r="M10782" s="9"/>
    </row>
    <row r="10783" spans="13:13" hidden="1" x14ac:dyDescent="0.2">
      <c r="M10783" s="9"/>
    </row>
    <row r="10784" spans="13:13" hidden="1" x14ac:dyDescent="0.2">
      <c r="M10784" s="9"/>
    </row>
    <row r="10785" spans="13:13" hidden="1" x14ac:dyDescent="0.2">
      <c r="M10785" s="9"/>
    </row>
    <row r="10786" spans="13:13" hidden="1" x14ac:dyDescent="0.2">
      <c r="M10786" s="9"/>
    </row>
    <row r="10787" spans="13:13" hidden="1" x14ac:dyDescent="0.2">
      <c r="M10787" s="9"/>
    </row>
    <row r="10788" spans="13:13" hidden="1" x14ac:dyDescent="0.2">
      <c r="M10788" s="9"/>
    </row>
    <row r="10789" spans="13:13" hidden="1" x14ac:dyDescent="0.2">
      <c r="M10789" s="9"/>
    </row>
    <row r="10790" spans="13:13" hidden="1" x14ac:dyDescent="0.2">
      <c r="M10790" s="9"/>
    </row>
    <row r="10791" spans="13:13" hidden="1" x14ac:dyDescent="0.2">
      <c r="M10791" s="9"/>
    </row>
    <row r="10792" spans="13:13" hidden="1" x14ac:dyDescent="0.2">
      <c r="M10792" s="9"/>
    </row>
    <row r="10793" spans="13:13" hidden="1" x14ac:dyDescent="0.2">
      <c r="M10793" s="9"/>
    </row>
    <row r="10794" spans="13:13" hidden="1" x14ac:dyDescent="0.2">
      <c r="M10794" s="9"/>
    </row>
    <row r="10795" spans="13:13" hidden="1" x14ac:dyDescent="0.2">
      <c r="M10795" s="9"/>
    </row>
    <row r="10796" spans="13:13" hidden="1" x14ac:dyDescent="0.2">
      <c r="M10796" s="9"/>
    </row>
    <row r="10797" spans="13:13" hidden="1" x14ac:dyDescent="0.2">
      <c r="M10797" s="9"/>
    </row>
    <row r="10798" spans="13:13" hidden="1" x14ac:dyDescent="0.2">
      <c r="M10798" s="9"/>
    </row>
    <row r="10799" spans="13:13" hidden="1" x14ac:dyDescent="0.2">
      <c r="M10799" s="9"/>
    </row>
    <row r="10800" spans="13:13" hidden="1" x14ac:dyDescent="0.2">
      <c r="M10800" s="9"/>
    </row>
    <row r="10801" spans="13:13" hidden="1" x14ac:dyDescent="0.2">
      <c r="M10801" s="9"/>
    </row>
    <row r="10802" spans="13:13" hidden="1" x14ac:dyDescent="0.2">
      <c r="M10802" s="9"/>
    </row>
    <row r="10803" spans="13:13" hidden="1" x14ac:dyDescent="0.2">
      <c r="M10803" s="9"/>
    </row>
    <row r="10804" spans="13:13" hidden="1" x14ac:dyDescent="0.2">
      <c r="M10804" s="9"/>
    </row>
    <row r="10805" spans="13:13" hidden="1" x14ac:dyDescent="0.2">
      <c r="M10805" s="9"/>
    </row>
    <row r="10806" spans="13:13" hidden="1" x14ac:dyDescent="0.2">
      <c r="M10806" s="9"/>
    </row>
    <row r="10807" spans="13:13" hidden="1" x14ac:dyDescent="0.2">
      <c r="M10807" s="9"/>
    </row>
    <row r="10808" spans="13:13" hidden="1" x14ac:dyDescent="0.2">
      <c r="M10808" s="9"/>
    </row>
    <row r="10809" spans="13:13" hidden="1" x14ac:dyDescent="0.2">
      <c r="M10809" s="9"/>
    </row>
    <row r="10810" spans="13:13" hidden="1" x14ac:dyDescent="0.2">
      <c r="M10810" s="9"/>
    </row>
    <row r="10811" spans="13:13" hidden="1" x14ac:dyDescent="0.2">
      <c r="M10811" s="9"/>
    </row>
    <row r="10812" spans="13:13" hidden="1" x14ac:dyDescent="0.2">
      <c r="M10812" s="9"/>
    </row>
    <row r="10813" spans="13:13" hidden="1" x14ac:dyDescent="0.2">
      <c r="M10813" s="9"/>
    </row>
    <row r="10814" spans="13:13" hidden="1" x14ac:dyDescent="0.2">
      <c r="M10814" s="9"/>
    </row>
    <row r="10815" spans="13:13" hidden="1" x14ac:dyDescent="0.2">
      <c r="M10815" s="9"/>
    </row>
    <row r="10816" spans="13:13" hidden="1" x14ac:dyDescent="0.2">
      <c r="M10816" s="9"/>
    </row>
    <row r="10817" spans="13:13" hidden="1" x14ac:dyDescent="0.2">
      <c r="M10817" s="9"/>
    </row>
    <row r="10818" spans="13:13" hidden="1" x14ac:dyDescent="0.2">
      <c r="M10818" s="9"/>
    </row>
    <row r="10819" spans="13:13" hidden="1" x14ac:dyDescent="0.2">
      <c r="M10819" s="9"/>
    </row>
    <row r="10820" spans="13:13" hidden="1" x14ac:dyDescent="0.2">
      <c r="M10820" s="9"/>
    </row>
    <row r="10821" spans="13:13" hidden="1" x14ac:dyDescent="0.2">
      <c r="M10821" s="9"/>
    </row>
    <row r="10822" spans="13:13" hidden="1" x14ac:dyDescent="0.2">
      <c r="M10822" s="9"/>
    </row>
    <row r="10823" spans="13:13" hidden="1" x14ac:dyDescent="0.2">
      <c r="M10823" s="9"/>
    </row>
    <row r="10824" spans="13:13" hidden="1" x14ac:dyDescent="0.2">
      <c r="M10824" s="9"/>
    </row>
    <row r="10825" spans="13:13" hidden="1" x14ac:dyDescent="0.2">
      <c r="M10825" s="9"/>
    </row>
    <row r="10826" spans="13:13" hidden="1" x14ac:dyDescent="0.2">
      <c r="M10826" s="9"/>
    </row>
    <row r="10827" spans="13:13" hidden="1" x14ac:dyDescent="0.2">
      <c r="M10827" s="9"/>
    </row>
    <row r="10828" spans="13:13" hidden="1" x14ac:dyDescent="0.2">
      <c r="M10828" s="9"/>
    </row>
    <row r="10829" spans="13:13" hidden="1" x14ac:dyDescent="0.2">
      <c r="M10829" s="9"/>
    </row>
    <row r="10830" spans="13:13" hidden="1" x14ac:dyDescent="0.2">
      <c r="M10830" s="9"/>
    </row>
    <row r="10831" spans="13:13" hidden="1" x14ac:dyDescent="0.2">
      <c r="M10831" s="9"/>
    </row>
    <row r="10832" spans="13:13" hidden="1" x14ac:dyDescent="0.2">
      <c r="M10832" s="9"/>
    </row>
    <row r="10833" spans="13:13" hidden="1" x14ac:dyDescent="0.2">
      <c r="M10833" s="9"/>
    </row>
    <row r="10834" spans="13:13" hidden="1" x14ac:dyDescent="0.2">
      <c r="M10834" s="9"/>
    </row>
    <row r="10835" spans="13:13" hidden="1" x14ac:dyDescent="0.2">
      <c r="M10835" s="9"/>
    </row>
    <row r="10836" spans="13:13" hidden="1" x14ac:dyDescent="0.2">
      <c r="M10836" s="9"/>
    </row>
    <row r="10837" spans="13:13" hidden="1" x14ac:dyDescent="0.2">
      <c r="M10837" s="9"/>
    </row>
    <row r="10838" spans="13:13" hidden="1" x14ac:dyDescent="0.2">
      <c r="M10838" s="9"/>
    </row>
    <row r="10839" spans="13:13" hidden="1" x14ac:dyDescent="0.2">
      <c r="M10839" s="9"/>
    </row>
    <row r="10840" spans="13:13" hidden="1" x14ac:dyDescent="0.2">
      <c r="M10840" s="9"/>
    </row>
    <row r="10841" spans="13:13" hidden="1" x14ac:dyDescent="0.2">
      <c r="M10841" s="9"/>
    </row>
    <row r="10842" spans="13:13" hidden="1" x14ac:dyDescent="0.2">
      <c r="M10842" s="9"/>
    </row>
    <row r="10843" spans="13:13" hidden="1" x14ac:dyDescent="0.2">
      <c r="M10843" s="9"/>
    </row>
    <row r="10844" spans="13:13" hidden="1" x14ac:dyDescent="0.2">
      <c r="M10844" s="9"/>
    </row>
    <row r="10845" spans="13:13" hidden="1" x14ac:dyDescent="0.2">
      <c r="M10845" s="9"/>
    </row>
    <row r="10846" spans="13:13" hidden="1" x14ac:dyDescent="0.2">
      <c r="M10846" s="9"/>
    </row>
    <row r="10847" spans="13:13" hidden="1" x14ac:dyDescent="0.2">
      <c r="M10847" s="9"/>
    </row>
    <row r="10848" spans="13:13" hidden="1" x14ac:dyDescent="0.2">
      <c r="M10848" s="9"/>
    </row>
    <row r="10849" spans="13:13" hidden="1" x14ac:dyDescent="0.2">
      <c r="M10849" s="9"/>
    </row>
    <row r="10850" spans="13:13" hidden="1" x14ac:dyDescent="0.2">
      <c r="M10850" s="9"/>
    </row>
    <row r="10851" spans="13:13" hidden="1" x14ac:dyDescent="0.2">
      <c r="M10851" s="9"/>
    </row>
    <row r="10852" spans="13:13" hidden="1" x14ac:dyDescent="0.2">
      <c r="M10852" s="9"/>
    </row>
    <row r="10853" spans="13:13" hidden="1" x14ac:dyDescent="0.2">
      <c r="M10853" s="9"/>
    </row>
    <row r="10854" spans="13:13" hidden="1" x14ac:dyDescent="0.2">
      <c r="M10854" s="9"/>
    </row>
    <row r="10855" spans="13:13" hidden="1" x14ac:dyDescent="0.2">
      <c r="M10855" s="9"/>
    </row>
    <row r="10856" spans="13:13" hidden="1" x14ac:dyDescent="0.2">
      <c r="M10856" s="9"/>
    </row>
    <row r="10857" spans="13:13" hidden="1" x14ac:dyDescent="0.2">
      <c r="M10857" s="9"/>
    </row>
    <row r="10858" spans="13:13" hidden="1" x14ac:dyDescent="0.2">
      <c r="M10858" s="9"/>
    </row>
    <row r="10859" spans="13:13" hidden="1" x14ac:dyDescent="0.2">
      <c r="M10859" s="9"/>
    </row>
    <row r="10860" spans="13:13" hidden="1" x14ac:dyDescent="0.2">
      <c r="M10860" s="9"/>
    </row>
    <row r="10861" spans="13:13" hidden="1" x14ac:dyDescent="0.2">
      <c r="M10861" s="9"/>
    </row>
    <row r="10862" spans="13:13" hidden="1" x14ac:dyDescent="0.2">
      <c r="M10862" s="9"/>
    </row>
    <row r="10863" spans="13:13" hidden="1" x14ac:dyDescent="0.2">
      <c r="M10863" s="9"/>
    </row>
    <row r="10864" spans="13:13" hidden="1" x14ac:dyDescent="0.2">
      <c r="M10864" s="9"/>
    </row>
    <row r="10865" spans="13:13" hidden="1" x14ac:dyDescent="0.2">
      <c r="M10865" s="9"/>
    </row>
    <row r="10866" spans="13:13" hidden="1" x14ac:dyDescent="0.2">
      <c r="M10866" s="9"/>
    </row>
    <row r="10867" spans="13:13" hidden="1" x14ac:dyDescent="0.2">
      <c r="M10867" s="9"/>
    </row>
    <row r="10868" spans="13:13" hidden="1" x14ac:dyDescent="0.2">
      <c r="M10868" s="9"/>
    </row>
    <row r="10869" spans="13:13" hidden="1" x14ac:dyDescent="0.2">
      <c r="M10869" s="9"/>
    </row>
    <row r="10870" spans="13:13" hidden="1" x14ac:dyDescent="0.2">
      <c r="M10870" s="9"/>
    </row>
    <row r="10871" spans="13:13" hidden="1" x14ac:dyDescent="0.2">
      <c r="M10871" s="9"/>
    </row>
    <row r="10872" spans="13:13" hidden="1" x14ac:dyDescent="0.2">
      <c r="M10872" s="9"/>
    </row>
    <row r="10873" spans="13:13" hidden="1" x14ac:dyDescent="0.2">
      <c r="M10873" s="9"/>
    </row>
    <row r="10874" spans="13:13" hidden="1" x14ac:dyDescent="0.2">
      <c r="M10874" s="9"/>
    </row>
    <row r="10875" spans="13:13" hidden="1" x14ac:dyDescent="0.2">
      <c r="M10875" s="9"/>
    </row>
    <row r="10876" spans="13:13" hidden="1" x14ac:dyDescent="0.2">
      <c r="M10876" s="9"/>
    </row>
    <row r="10877" spans="13:13" hidden="1" x14ac:dyDescent="0.2">
      <c r="M10877" s="9"/>
    </row>
    <row r="10878" spans="13:13" hidden="1" x14ac:dyDescent="0.2">
      <c r="M10878" s="9"/>
    </row>
    <row r="10879" spans="13:13" hidden="1" x14ac:dyDescent="0.2">
      <c r="M10879" s="9"/>
    </row>
    <row r="10880" spans="13:13" hidden="1" x14ac:dyDescent="0.2">
      <c r="M10880" s="9"/>
    </row>
    <row r="10881" spans="13:13" hidden="1" x14ac:dyDescent="0.2">
      <c r="M10881" s="9"/>
    </row>
    <row r="10882" spans="13:13" hidden="1" x14ac:dyDescent="0.2">
      <c r="M10882" s="9"/>
    </row>
    <row r="10883" spans="13:13" hidden="1" x14ac:dyDescent="0.2">
      <c r="M10883" s="9"/>
    </row>
    <row r="10884" spans="13:13" hidden="1" x14ac:dyDescent="0.2">
      <c r="M10884" s="9"/>
    </row>
    <row r="10885" spans="13:13" hidden="1" x14ac:dyDescent="0.2">
      <c r="M10885" s="9"/>
    </row>
    <row r="10886" spans="13:13" hidden="1" x14ac:dyDescent="0.2">
      <c r="M10886" s="9"/>
    </row>
    <row r="10887" spans="13:13" hidden="1" x14ac:dyDescent="0.2">
      <c r="M10887" s="9"/>
    </row>
    <row r="10888" spans="13:13" hidden="1" x14ac:dyDescent="0.2">
      <c r="M10888" s="9"/>
    </row>
    <row r="10889" spans="13:13" hidden="1" x14ac:dyDescent="0.2">
      <c r="M10889" s="9"/>
    </row>
    <row r="10890" spans="13:13" hidden="1" x14ac:dyDescent="0.2">
      <c r="M10890" s="9"/>
    </row>
    <row r="10891" spans="13:13" hidden="1" x14ac:dyDescent="0.2">
      <c r="M10891" s="9"/>
    </row>
    <row r="10892" spans="13:13" hidden="1" x14ac:dyDescent="0.2">
      <c r="M10892" s="9"/>
    </row>
    <row r="10893" spans="13:13" hidden="1" x14ac:dyDescent="0.2">
      <c r="M10893" s="9"/>
    </row>
    <row r="10894" spans="13:13" hidden="1" x14ac:dyDescent="0.2">
      <c r="M10894" s="9"/>
    </row>
    <row r="10895" spans="13:13" hidden="1" x14ac:dyDescent="0.2">
      <c r="M10895" s="9"/>
    </row>
    <row r="10896" spans="13:13" hidden="1" x14ac:dyDescent="0.2">
      <c r="M10896" s="9"/>
    </row>
    <row r="10897" spans="13:13" hidden="1" x14ac:dyDescent="0.2">
      <c r="M10897" s="9"/>
    </row>
    <row r="10898" spans="13:13" hidden="1" x14ac:dyDescent="0.2">
      <c r="M10898" s="9"/>
    </row>
    <row r="10899" spans="13:13" hidden="1" x14ac:dyDescent="0.2">
      <c r="M10899" s="9"/>
    </row>
    <row r="10900" spans="13:13" hidden="1" x14ac:dyDescent="0.2">
      <c r="M10900" s="9"/>
    </row>
    <row r="10901" spans="13:13" hidden="1" x14ac:dyDescent="0.2">
      <c r="M10901" s="9"/>
    </row>
    <row r="10902" spans="13:13" hidden="1" x14ac:dyDescent="0.2">
      <c r="M10902" s="9"/>
    </row>
    <row r="10903" spans="13:13" hidden="1" x14ac:dyDescent="0.2">
      <c r="M10903" s="9"/>
    </row>
    <row r="10904" spans="13:13" hidden="1" x14ac:dyDescent="0.2">
      <c r="M10904" s="9"/>
    </row>
    <row r="10905" spans="13:13" hidden="1" x14ac:dyDescent="0.2">
      <c r="M10905" s="9"/>
    </row>
    <row r="10906" spans="13:13" hidden="1" x14ac:dyDescent="0.2">
      <c r="M10906" s="9"/>
    </row>
    <row r="10907" spans="13:13" hidden="1" x14ac:dyDescent="0.2">
      <c r="M10907" s="9"/>
    </row>
    <row r="10908" spans="13:13" hidden="1" x14ac:dyDescent="0.2">
      <c r="M10908" s="9"/>
    </row>
    <row r="10909" spans="13:13" hidden="1" x14ac:dyDescent="0.2">
      <c r="M10909" s="9"/>
    </row>
    <row r="10910" spans="13:13" hidden="1" x14ac:dyDescent="0.2">
      <c r="M10910" s="9"/>
    </row>
    <row r="10911" spans="13:13" hidden="1" x14ac:dyDescent="0.2">
      <c r="M10911" s="9"/>
    </row>
    <row r="10912" spans="13:13" hidden="1" x14ac:dyDescent="0.2">
      <c r="M10912" s="9"/>
    </row>
    <row r="10913" spans="13:13" hidden="1" x14ac:dyDescent="0.2">
      <c r="M10913" s="9"/>
    </row>
    <row r="10914" spans="13:13" hidden="1" x14ac:dyDescent="0.2">
      <c r="M10914" s="9"/>
    </row>
    <row r="10915" spans="13:13" hidden="1" x14ac:dyDescent="0.2">
      <c r="M10915" s="9"/>
    </row>
    <row r="10916" spans="13:13" hidden="1" x14ac:dyDescent="0.2">
      <c r="M10916" s="9"/>
    </row>
    <row r="10917" spans="13:13" hidden="1" x14ac:dyDescent="0.2">
      <c r="M10917" s="9"/>
    </row>
    <row r="10918" spans="13:13" hidden="1" x14ac:dyDescent="0.2">
      <c r="M10918" s="9"/>
    </row>
    <row r="10919" spans="13:13" hidden="1" x14ac:dyDescent="0.2">
      <c r="M10919" s="9"/>
    </row>
    <row r="10920" spans="13:13" hidden="1" x14ac:dyDescent="0.2">
      <c r="M10920" s="9"/>
    </row>
    <row r="10921" spans="13:13" hidden="1" x14ac:dyDescent="0.2">
      <c r="M10921" s="9"/>
    </row>
    <row r="10922" spans="13:13" hidden="1" x14ac:dyDescent="0.2">
      <c r="M10922" s="9"/>
    </row>
    <row r="10923" spans="13:13" hidden="1" x14ac:dyDescent="0.2">
      <c r="M10923" s="9"/>
    </row>
    <row r="10924" spans="13:13" hidden="1" x14ac:dyDescent="0.2">
      <c r="M10924" s="9"/>
    </row>
    <row r="10925" spans="13:13" hidden="1" x14ac:dyDescent="0.2">
      <c r="M10925" s="9"/>
    </row>
    <row r="10926" spans="13:13" hidden="1" x14ac:dyDescent="0.2">
      <c r="M10926" s="9"/>
    </row>
    <row r="10927" spans="13:13" hidden="1" x14ac:dyDescent="0.2">
      <c r="M10927" s="9"/>
    </row>
    <row r="10928" spans="13:13" hidden="1" x14ac:dyDescent="0.2">
      <c r="M10928" s="9"/>
    </row>
    <row r="10929" spans="13:13" hidden="1" x14ac:dyDescent="0.2">
      <c r="M10929" s="9"/>
    </row>
    <row r="10930" spans="13:13" hidden="1" x14ac:dyDescent="0.2">
      <c r="M10930" s="9"/>
    </row>
    <row r="10931" spans="13:13" hidden="1" x14ac:dyDescent="0.2">
      <c r="M10931" s="9"/>
    </row>
    <row r="10932" spans="13:13" hidden="1" x14ac:dyDescent="0.2">
      <c r="M10932" s="9"/>
    </row>
    <row r="10933" spans="13:13" hidden="1" x14ac:dyDescent="0.2">
      <c r="M10933" s="9"/>
    </row>
    <row r="10934" spans="13:13" hidden="1" x14ac:dyDescent="0.2">
      <c r="M10934" s="9"/>
    </row>
    <row r="10935" spans="13:13" hidden="1" x14ac:dyDescent="0.2">
      <c r="M10935" s="9"/>
    </row>
    <row r="10936" spans="13:13" hidden="1" x14ac:dyDescent="0.2">
      <c r="M10936" s="9"/>
    </row>
    <row r="10937" spans="13:13" hidden="1" x14ac:dyDescent="0.2">
      <c r="M10937" s="9"/>
    </row>
    <row r="10938" spans="13:13" hidden="1" x14ac:dyDescent="0.2">
      <c r="M10938" s="9"/>
    </row>
    <row r="10939" spans="13:13" hidden="1" x14ac:dyDescent="0.2">
      <c r="M10939" s="9"/>
    </row>
    <row r="10940" spans="13:13" hidden="1" x14ac:dyDescent="0.2">
      <c r="M10940" s="9"/>
    </row>
    <row r="10941" spans="13:13" hidden="1" x14ac:dyDescent="0.2">
      <c r="M10941" s="9"/>
    </row>
    <row r="10942" spans="13:13" hidden="1" x14ac:dyDescent="0.2">
      <c r="M10942" s="9"/>
    </row>
    <row r="10943" spans="13:13" hidden="1" x14ac:dyDescent="0.2">
      <c r="M10943" s="9"/>
    </row>
    <row r="10944" spans="13:13" hidden="1" x14ac:dyDescent="0.2">
      <c r="M10944" s="9"/>
    </row>
    <row r="10945" spans="13:13" hidden="1" x14ac:dyDescent="0.2">
      <c r="M10945" s="9"/>
    </row>
    <row r="10946" spans="13:13" hidden="1" x14ac:dyDescent="0.2">
      <c r="M10946" s="9"/>
    </row>
    <row r="10947" spans="13:13" hidden="1" x14ac:dyDescent="0.2">
      <c r="M10947" s="9"/>
    </row>
    <row r="10948" spans="13:13" hidden="1" x14ac:dyDescent="0.2">
      <c r="M10948" s="9"/>
    </row>
    <row r="10949" spans="13:13" hidden="1" x14ac:dyDescent="0.2">
      <c r="M10949" s="9"/>
    </row>
    <row r="10950" spans="13:13" hidden="1" x14ac:dyDescent="0.2">
      <c r="M10950" s="9"/>
    </row>
    <row r="10951" spans="13:13" hidden="1" x14ac:dyDescent="0.2">
      <c r="M10951" s="9"/>
    </row>
    <row r="10952" spans="13:13" hidden="1" x14ac:dyDescent="0.2">
      <c r="M10952" s="9"/>
    </row>
    <row r="10953" spans="13:13" hidden="1" x14ac:dyDescent="0.2">
      <c r="M10953" s="9"/>
    </row>
    <row r="10954" spans="13:13" hidden="1" x14ac:dyDescent="0.2">
      <c r="M10954" s="9"/>
    </row>
    <row r="10955" spans="13:13" hidden="1" x14ac:dyDescent="0.2">
      <c r="M10955" s="9"/>
    </row>
    <row r="10956" spans="13:13" hidden="1" x14ac:dyDescent="0.2">
      <c r="M10956" s="9"/>
    </row>
    <row r="10957" spans="13:13" hidden="1" x14ac:dyDescent="0.2">
      <c r="M10957" s="9"/>
    </row>
    <row r="10958" spans="13:13" hidden="1" x14ac:dyDescent="0.2">
      <c r="M10958" s="9"/>
    </row>
    <row r="10959" spans="13:13" hidden="1" x14ac:dyDescent="0.2">
      <c r="M10959" s="9"/>
    </row>
    <row r="10960" spans="13:13" hidden="1" x14ac:dyDescent="0.2">
      <c r="M10960" s="9"/>
    </row>
    <row r="10961" spans="13:13" hidden="1" x14ac:dyDescent="0.2">
      <c r="M10961" s="9"/>
    </row>
    <row r="10962" spans="13:13" hidden="1" x14ac:dyDescent="0.2">
      <c r="M10962" s="9"/>
    </row>
    <row r="10963" spans="13:13" hidden="1" x14ac:dyDescent="0.2">
      <c r="M10963" s="9"/>
    </row>
    <row r="10964" spans="13:13" hidden="1" x14ac:dyDescent="0.2">
      <c r="M10964" s="9"/>
    </row>
    <row r="10965" spans="13:13" hidden="1" x14ac:dyDescent="0.2">
      <c r="M10965" s="9"/>
    </row>
    <row r="10966" spans="13:13" hidden="1" x14ac:dyDescent="0.2">
      <c r="M10966" s="9"/>
    </row>
    <row r="10967" spans="13:13" hidden="1" x14ac:dyDescent="0.2">
      <c r="M10967" s="9"/>
    </row>
    <row r="10968" spans="13:13" hidden="1" x14ac:dyDescent="0.2">
      <c r="M10968" s="9"/>
    </row>
    <row r="10969" spans="13:13" hidden="1" x14ac:dyDescent="0.2">
      <c r="M10969" s="9"/>
    </row>
    <row r="10970" spans="13:13" hidden="1" x14ac:dyDescent="0.2">
      <c r="M10970" s="9"/>
    </row>
    <row r="10971" spans="13:13" hidden="1" x14ac:dyDescent="0.2">
      <c r="M10971" s="9"/>
    </row>
    <row r="10972" spans="13:13" hidden="1" x14ac:dyDescent="0.2">
      <c r="M10972" s="9"/>
    </row>
    <row r="10973" spans="13:13" hidden="1" x14ac:dyDescent="0.2">
      <c r="M10973" s="9"/>
    </row>
    <row r="10974" spans="13:13" hidden="1" x14ac:dyDescent="0.2">
      <c r="M10974" s="9"/>
    </row>
    <row r="10975" spans="13:13" hidden="1" x14ac:dyDescent="0.2">
      <c r="M10975" s="9"/>
    </row>
    <row r="10976" spans="13:13" hidden="1" x14ac:dyDescent="0.2">
      <c r="M10976" s="9"/>
    </row>
    <row r="10977" spans="13:13" hidden="1" x14ac:dyDescent="0.2">
      <c r="M10977" s="9"/>
    </row>
    <row r="10978" spans="13:13" hidden="1" x14ac:dyDescent="0.2">
      <c r="M10978" s="9"/>
    </row>
    <row r="10979" spans="13:13" hidden="1" x14ac:dyDescent="0.2">
      <c r="M10979" s="9"/>
    </row>
    <row r="10980" spans="13:13" hidden="1" x14ac:dyDescent="0.2">
      <c r="M10980" s="9"/>
    </row>
    <row r="10981" spans="13:13" hidden="1" x14ac:dyDescent="0.2">
      <c r="M10981" s="9"/>
    </row>
    <row r="10982" spans="13:13" hidden="1" x14ac:dyDescent="0.2">
      <c r="M10982" s="9"/>
    </row>
    <row r="10983" spans="13:13" hidden="1" x14ac:dyDescent="0.2">
      <c r="M10983" s="9"/>
    </row>
    <row r="10984" spans="13:13" hidden="1" x14ac:dyDescent="0.2">
      <c r="M10984" s="9"/>
    </row>
    <row r="10985" spans="13:13" hidden="1" x14ac:dyDescent="0.2">
      <c r="M10985" s="9"/>
    </row>
    <row r="10986" spans="13:13" hidden="1" x14ac:dyDescent="0.2">
      <c r="M10986" s="9"/>
    </row>
    <row r="10987" spans="13:13" hidden="1" x14ac:dyDescent="0.2">
      <c r="M10987" s="9"/>
    </row>
    <row r="10988" spans="13:13" hidden="1" x14ac:dyDescent="0.2">
      <c r="M10988" s="9"/>
    </row>
    <row r="10989" spans="13:13" hidden="1" x14ac:dyDescent="0.2">
      <c r="M10989" s="9"/>
    </row>
    <row r="10990" spans="13:13" hidden="1" x14ac:dyDescent="0.2">
      <c r="M10990" s="9"/>
    </row>
    <row r="10991" spans="13:13" hidden="1" x14ac:dyDescent="0.2">
      <c r="M10991" s="9"/>
    </row>
    <row r="10992" spans="13:13" hidden="1" x14ac:dyDescent="0.2">
      <c r="M10992" s="9"/>
    </row>
    <row r="10993" spans="13:13" hidden="1" x14ac:dyDescent="0.2">
      <c r="M10993" s="9"/>
    </row>
    <row r="10994" spans="13:13" hidden="1" x14ac:dyDescent="0.2">
      <c r="M10994" s="9"/>
    </row>
    <row r="10995" spans="13:13" hidden="1" x14ac:dyDescent="0.2">
      <c r="M10995" s="9"/>
    </row>
    <row r="10996" spans="13:13" hidden="1" x14ac:dyDescent="0.2">
      <c r="M10996" s="9"/>
    </row>
    <row r="10997" spans="13:13" hidden="1" x14ac:dyDescent="0.2">
      <c r="M10997" s="9"/>
    </row>
    <row r="10998" spans="13:13" hidden="1" x14ac:dyDescent="0.2">
      <c r="M10998" s="9"/>
    </row>
    <row r="10999" spans="13:13" hidden="1" x14ac:dyDescent="0.2">
      <c r="M10999" s="9"/>
    </row>
    <row r="11000" spans="13:13" hidden="1" x14ac:dyDescent="0.2">
      <c r="M11000" s="9"/>
    </row>
    <row r="11001" spans="13:13" hidden="1" x14ac:dyDescent="0.2">
      <c r="M11001" s="9"/>
    </row>
    <row r="11002" spans="13:13" hidden="1" x14ac:dyDescent="0.2">
      <c r="M11002" s="9"/>
    </row>
    <row r="11003" spans="13:13" hidden="1" x14ac:dyDescent="0.2">
      <c r="M11003" s="9"/>
    </row>
    <row r="11004" spans="13:13" hidden="1" x14ac:dyDescent="0.2">
      <c r="M11004" s="9"/>
    </row>
    <row r="11005" spans="13:13" hidden="1" x14ac:dyDescent="0.2">
      <c r="M11005" s="9"/>
    </row>
    <row r="11006" spans="13:13" hidden="1" x14ac:dyDescent="0.2">
      <c r="M11006" s="9"/>
    </row>
    <row r="11007" spans="13:13" hidden="1" x14ac:dyDescent="0.2">
      <c r="M11007" s="9"/>
    </row>
    <row r="11008" spans="13:13" hidden="1" x14ac:dyDescent="0.2">
      <c r="M11008" s="9"/>
    </row>
    <row r="11009" spans="13:13" hidden="1" x14ac:dyDescent="0.2">
      <c r="M11009" s="9"/>
    </row>
    <row r="11010" spans="13:13" hidden="1" x14ac:dyDescent="0.2">
      <c r="M11010" s="9"/>
    </row>
    <row r="11011" spans="13:13" hidden="1" x14ac:dyDescent="0.2">
      <c r="M11011" s="9"/>
    </row>
    <row r="11012" spans="13:13" hidden="1" x14ac:dyDescent="0.2">
      <c r="M11012" s="9"/>
    </row>
    <row r="11013" spans="13:13" hidden="1" x14ac:dyDescent="0.2">
      <c r="M11013" s="9"/>
    </row>
    <row r="11014" spans="13:13" hidden="1" x14ac:dyDescent="0.2">
      <c r="M11014" s="9"/>
    </row>
    <row r="11015" spans="13:13" hidden="1" x14ac:dyDescent="0.2">
      <c r="M11015" s="9"/>
    </row>
    <row r="11016" spans="13:13" hidden="1" x14ac:dyDescent="0.2">
      <c r="M11016" s="9"/>
    </row>
    <row r="11017" spans="13:13" hidden="1" x14ac:dyDescent="0.2">
      <c r="M11017" s="9"/>
    </row>
    <row r="11018" spans="13:13" hidden="1" x14ac:dyDescent="0.2">
      <c r="M11018" s="9"/>
    </row>
    <row r="11019" spans="13:13" hidden="1" x14ac:dyDescent="0.2">
      <c r="M11019" s="9"/>
    </row>
    <row r="11020" spans="13:13" hidden="1" x14ac:dyDescent="0.2">
      <c r="M11020" s="9"/>
    </row>
    <row r="11021" spans="13:13" hidden="1" x14ac:dyDescent="0.2">
      <c r="M11021" s="9"/>
    </row>
    <row r="11022" spans="13:13" hidden="1" x14ac:dyDescent="0.2">
      <c r="M11022" s="9"/>
    </row>
    <row r="11023" spans="13:13" hidden="1" x14ac:dyDescent="0.2">
      <c r="M11023" s="9"/>
    </row>
    <row r="11024" spans="13:13" hidden="1" x14ac:dyDescent="0.2">
      <c r="M11024" s="9"/>
    </row>
    <row r="11025" spans="13:13" hidden="1" x14ac:dyDescent="0.2">
      <c r="M11025" s="9"/>
    </row>
    <row r="11026" spans="13:13" hidden="1" x14ac:dyDescent="0.2">
      <c r="M11026" s="9"/>
    </row>
    <row r="11027" spans="13:13" hidden="1" x14ac:dyDescent="0.2">
      <c r="M11027" s="9"/>
    </row>
    <row r="11028" spans="13:13" hidden="1" x14ac:dyDescent="0.2">
      <c r="M11028" s="9"/>
    </row>
    <row r="11029" spans="13:13" hidden="1" x14ac:dyDescent="0.2">
      <c r="M11029" s="9"/>
    </row>
    <row r="11030" spans="13:13" hidden="1" x14ac:dyDescent="0.2">
      <c r="M11030" s="9"/>
    </row>
    <row r="11031" spans="13:13" hidden="1" x14ac:dyDescent="0.2">
      <c r="M11031" s="9"/>
    </row>
    <row r="11032" spans="13:13" hidden="1" x14ac:dyDescent="0.2">
      <c r="M11032" s="9"/>
    </row>
    <row r="11033" spans="13:13" hidden="1" x14ac:dyDescent="0.2">
      <c r="M11033" s="9"/>
    </row>
    <row r="11034" spans="13:13" hidden="1" x14ac:dyDescent="0.2">
      <c r="M11034" s="9"/>
    </row>
    <row r="11035" spans="13:13" hidden="1" x14ac:dyDescent="0.2">
      <c r="M11035" s="9"/>
    </row>
    <row r="11036" spans="13:13" hidden="1" x14ac:dyDescent="0.2">
      <c r="M11036" s="9"/>
    </row>
    <row r="11037" spans="13:13" hidden="1" x14ac:dyDescent="0.2">
      <c r="M11037" s="9"/>
    </row>
    <row r="11038" spans="13:13" hidden="1" x14ac:dyDescent="0.2">
      <c r="M11038" s="9"/>
    </row>
    <row r="11039" spans="13:13" hidden="1" x14ac:dyDescent="0.2">
      <c r="M11039" s="9"/>
    </row>
    <row r="11040" spans="13:13" hidden="1" x14ac:dyDescent="0.2">
      <c r="M11040" s="9"/>
    </row>
    <row r="11041" spans="13:13" hidden="1" x14ac:dyDescent="0.2">
      <c r="M11041" s="9"/>
    </row>
    <row r="11042" spans="13:13" hidden="1" x14ac:dyDescent="0.2">
      <c r="M11042" s="9"/>
    </row>
    <row r="11043" spans="13:13" hidden="1" x14ac:dyDescent="0.2">
      <c r="M11043" s="9"/>
    </row>
    <row r="11044" spans="13:13" hidden="1" x14ac:dyDescent="0.2">
      <c r="M11044" s="9"/>
    </row>
    <row r="11045" spans="13:13" hidden="1" x14ac:dyDescent="0.2">
      <c r="M11045" s="9"/>
    </row>
    <row r="11046" spans="13:13" hidden="1" x14ac:dyDescent="0.2">
      <c r="M11046" s="9"/>
    </row>
    <row r="11047" spans="13:13" hidden="1" x14ac:dyDescent="0.2">
      <c r="M11047" s="9"/>
    </row>
    <row r="11048" spans="13:13" hidden="1" x14ac:dyDescent="0.2">
      <c r="M11048" s="9"/>
    </row>
    <row r="11049" spans="13:13" hidden="1" x14ac:dyDescent="0.2">
      <c r="M11049" s="9"/>
    </row>
    <row r="11050" spans="13:13" hidden="1" x14ac:dyDescent="0.2">
      <c r="M11050" s="9"/>
    </row>
    <row r="11051" spans="13:13" hidden="1" x14ac:dyDescent="0.2">
      <c r="M11051" s="9"/>
    </row>
    <row r="11052" spans="13:13" hidden="1" x14ac:dyDescent="0.2">
      <c r="M11052" s="9"/>
    </row>
    <row r="11053" spans="13:13" hidden="1" x14ac:dyDescent="0.2">
      <c r="M11053" s="9"/>
    </row>
    <row r="11054" spans="13:13" hidden="1" x14ac:dyDescent="0.2">
      <c r="M11054" s="9"/>
    </row>
    <row r="11055" spans="13:13" hidden="1" x14ac:dyDescent="0.2">
      <c r="M11055" s="9"/>
    </row>
    <row r="11056" spans="13:13" hidden="1" x14ac:dyDescent="0.2">
      <c r="M11056" s="9"/>
    </row>
    <row r="11057" spans="13:13" hidden="1" x14ac:dyDescent="0.2">
      <c r="M11057" s="9"/>
    </row>
    <row r="11058" spans="13:13" hidden="1" x14ac:dyDescent="0.2">
      <c r="M11058" s="9"/>
    </row>
    <row r="11059" spans="13:13" hidden="1" x14ac:dyDescent="0.2">
      <c r="M11059" s="9"/>
    </row>
    <row r="11060" spans="13:13" hidden="1" x14ac:dyDescent="0.2">
      <c r="M11060" s="9"/>
    </row>
    <row r="11061" spans="13:13" hidden="1" x14ac:dyDescent="0.2">
      <c r="M11061" s="9"/>
    </row>
    <row r="11062" spans="13:13" hidden="1" x14ac:dyDescent="0.2">
      <c r="M11062" s="9"/>
    </row>
    <row r="11063" spans="13:13" hidden="1" x14ac:dyDescent="0.2">
      <c r="M11063" s="9"/>
    </row>
    <row r="11064" spans="13:13" hidden="1" x14ac:dyDescent="0.2">
      <c r="M11064" s="9"/>
    </row>
    <row r="11065" spans="13:13" hidden="1" x14ac:dyDescent="0.2">
      <c r="M11065" s="9"/>
    </row>
    <row r="11066" spans="13:13" hidden="1" x14ac:dyDescent="0.2">
      <c r="M11066" s="9"/>
    </row>
    <row r="11067" spans="13:13" hidden="1" x14ac:dyDescent="0.2">
      <c r="M11067" s="9"/>
    </row>
    <row r="11068" spans="13:13" hidden="1" x14ac:dyDescent="0.2">
      <c r="M11068" s="9"/>
    </row>
    <row r="11069" spans="13:13" hidden="1" x14ac:dyDescent="0.2">
      <c r="M11069" s="9"/>
    </row>
    <row r="11070" spans="13:13" hidden="1" x14ac:dyDescent="0.2">
      <c r="M11070" s="9"/>
    </row>
    <row r="11071" spans="13:13" hidden="1" x14ac:dyDescent="0.2">
      <c r="M11071" s="9"/>
    </row>
    <row r="11072" spans="13:13" hidden="1" x14ac:dyDescent="0.2">
      <c r="M11072" s="9"/>
    </row>
    <row r="11073" spans="13:13" hidden="1" x14ac:dyDescent="0.2">
      <c r="M11073" s="9"/>
    </row>
    <row r="11074" spans="13:13" hidden="1" x14ac:dyDescent="0.2">
      <c r="M11074" s="9"/>
    </row>
    <row r="11075" spans="13:13" hidden="1" x14ac:dyDescent="0.2">
      <c r="M11075" s="9"/>
    </row>
    <row r="11076" spans="13:13" hidden="1" x14ac:dyDescent="0.2">
      <c r="M11076" s="9"/>
    </row>
    <row r="11077" spans="13:13" hidden="1" x14ac:dyDescent="0.2">
      <c r="M11077" s="9"/>
    </row>
    <row r="11078" spans="13:13" hidden="1" x14ac:dyDescent="0.2">
      <c r="M11078" s="9"/>
    </row>
    <row r="11079" spans="13:13" hidden="1" x14ac:dyDescent="0.2">
      <c r="M11079" s="9"/>
    </row>
    <row r="11080" spans="13:13" hidden="1" x14ac:dyDescent="0.2">
      <c r="M11080" s="9"/>
    </row>
    <row r="11081" spans="13:13" hidden="1" x14ac:dyDescent="0.2">
      <c r="M11081" s="9"/>
    </row>
    <row r="11082" spans="13:13" hidden="1" x14ac:dyDescent="0.2">
      <c r="M11082" s="9"/>
    </row>
    <row r="11083" spans="13:13" hidden="1" x14ac:dyDescent="0.2">
      <c r="M11083" s="9"/>
    </row>
    <row r="11084" spans="13:13" hidden="1" x14ac:dyDescent="0.2">
      <c r="M11084" s="9"/>
    </row>
    <row r="11085" spans="13:13" hidden="1" x14ac:dyDescent="0.2">
      <c r="M11085" s="9"/>
    </row>
    <row r="11086" spans="13:13" hidden="1" x14ac:dyDescent="0.2">
      <c r="M11086" s="9"/>
    </row>
    <row r="11087" spans="13:13" hidden="1" x14ac:dyDescent="0.2">
      <c r="M11087" s="9"/>
    </row>
    <row r="11088" spans="13:13" hidden="1" x14ac:dyDescent="0.2">
      <c r="M11088" s="9"/>
    </row>
    <row r="11089" spans="13:13" hidden="1" x14ac:dyDescent="0.2">
      <c r="M11089" s="9"/>
    </row>
    <row r="11090" spans="13:13" hidden="1" x14ac:dyDescent="0.2">
      <c r="M11090" s="9"/>
    </row>
    <row r="11091" spans="13:13" hidden="1" x14ac:dyDescent="0.2">
      <c r="M11091" s="9"/>
    </row>
    <row r="11092" spans="13:13" hidden="1" x14ac:dyDescent="0.2">
      <c r="M11092" s="9"/>
    </row>
    <row r="11093" spans="13:13" hidden="1" x14ac:dyDescent="0.2">
      <c r="M11093" s="9"/>
    </row>
    <row r="11094" spans="13:13" hidden="1" x14ac:dyDescent="0.2">
      <c r="M11094" s="9"/>
    </row>
    <row r="11095" spans="13:13" hidden="1" x14ac:dyDescent="0.2">
      <c r="M11095" s="9"/>
    </row>
    <row r="11096" spans="13:13" hidden="1" x14ac:dyDescent="0.2">
      <c r="M11096" s="9"/>
    </row>
    <row r="11097" spans="13:13" hidden="1" x14ac:dyDescent="0.2">
      <c r="M11097" s="9"/>
    </row>
    <row r="11098" spans="13:13" hidden="1" x14ac:dyDescent="0.2">
      <c r="M11098" s="9"/>
    </row>
    <row r="11099" spans="13:13" hidden="1" x14ac:dyDescent="0.2">
      <c r="M11099" s="9"/>
    </row>
    <row r="11100" spans="13:13" hidden="1" x14ac:dyDescent="0.2">
      <c r="M11100" s="9"/>
    </row>
    <row r="11101" spans="13:13" hidden="1" x14ac:dyDescent="0.2">
      <c r="M11101" s="9"/>
    </row>
    <row r="11102" spans="13:13" hidden="1" x14ac:dyDescent="0.2">
      <c r="M11102" s="9"/>
    </row>
    <row r="11103" spans="13:13" hidden="1" x14ac:dyDescent="0.2">
      <c r="M11103" s="9"/>
    </row>
    <row r="11104" spans="13:13" hidden="1" x14ac:dyDescent="0.2">
      <c r="M11104" s="9"/>
    </row>
    <row r="11105" spans="13:13" hidden="1" x14ac:dyDescent="0.2">
      <c r="M11105" s="9"/>
    </row>
    <row r="11106" spans="13:13" hidden="1" x14ac:dyDescent="0.2">
      <c r="M11106" s="9"/>
    </row>
    <row r="11107" spans="13:13" hidden="1" x14ac:dyDescent="0.2">
      <c r="M11107" s="9"/>
    </row>
    <row r="11108" spans="13:13" hidden="1" x14ac:dyDescent="0.2">
      <c r="M11108" s="9"/>
    </row>
    <row r="11109" spans="13:13" hidden="1" x14ac:dyDescent="0.2">
      <c r="M11109" s="9"/>
    </row>
    <row r="11110" spans="13:13" hidden="1" x14ac:dyDescent="0.2">
      <c r="M11110" s="9"/>
    </row>
    <row r="11111" spans="13:13" hidden="1" x14ac:dyDescent="0.2">
      <c r="M11111" s="9"/>
    </row>
    <row r="11112" spans="13:13" hidden="1" x14ac:dyDescent="0.2">
      <c r="M11112" s="9"/>
    </row>
    <row r="11113" spans="13:13" hidden="1" x14ac:dyDescent="0.2">
      <c r="M11113" s="9"/>
    </row>
    <row r="11114" spans="13:13" hidden="1" x14ac:dyDescent="0.2">
      <c r="M11114" s="9"/>
    </row>
    <row r="11115" spans="13:13" hidden="1" x14ac:dyDescent="0.2">
      <c r="M11115" s="9"/>
    </row>
    <row r="11116" spans="13:13" hidden="1" x14ac:dyDescent="0.2">
      <c r="M11116" s="9"/>
    </row>
    <row r="11117" spans="13:13" hidden="1" x14ac:dyDescent="0.2">
      <c r="M11117" s="9"/>
    </row>
    <row r="11118" spans="13:13" hidden="1" x14ac:dyDescent="0.2">
      <c r="M11118" s="9"/>
    </row>
    <row r="11119" spans="13:13" hidden="1" x14ac:dyDescent="0.2">
      <c r="M11119" s="9"/>
    </row>
    <row r="11120" spans="13:13" hidden="1" x14ac:dyDescent="0.2">
      <c r="M11120" s="9"/>
    </row>
    <row r="11121" spans="13:13" hidden="1" x14ac:dyDescent="0.2">
      <c r="M11121" s="9"/>
    </row>
    <row r="11122" spans="13:13" hidden="1" x14ac:dyDescent="0.2">
      <c r="M11122" s="9"/>
    </row>
    <row r="11123" spans="13:13" hidden="1" x14ac:dyDescent="0.2">
      <c r="M11123" s="9"/>
    </row>
    <row r="11124" spans="13:13" hidden="1" x14ac:dyDescent="0.2">
      <c r="M11124" s="9"/>
    </row>
    <row r="11125" spans="13:13" hidden="1" x14ac:dyDescent="0.2">
      <c r="M11125" s="9"/>
    </row>
    <row r="11126" spans="13:13" hidden="1" x14ac:dyDescent="0.2">
      <c r="M11126" s="9"/>
    </row>
    <row r="11127" spans="13:13" hidden="1" x14ac:dyDescent="0.2">
      <c r="M11127" s="9"/>
    </row>
    <row r="11128" spans="13:13" hidden="1" x14ac:dyDescent="0.2">
      <c r="M11128" s="9"/>
    </row>
    <row r="11129" spans="13:13" hidden="1" x14ac:dyDescent="0.2">
      <c r="M11129" s="9"/>
    </row>
    <row r="11130" spans="13:13" hidden="1" x14ac:dyDescent="0.2">
      <c r="M11130" s="9"/>
    </row>
    <row r="11131" spans="13:13" hidden="1" x14ac:dyDescent="0.2">
      <c r="M11131" s="9"/>
    </row>
    <row r="11132" spans="13:13" hidden="1" x14ac:dyDescent="0.2">
      <c r="M11132" s="9"/>
    </row>
    <row r="11133" spans="13:13" hidden="1" x14ac:dyDescent="0.2">
      <c r="M11133" s="9"/>
    </row>
    <row r="11134" spans="13:13" hidden="1" x14ac:dyDescent="0.2">
      <c r="M11134" s="9"/>
    </row>
    <row r="11135" spans="13:13" hidden="1" x14ac:dyDescent="0.2">
      <c r="M11135" s="9"/>
    </row>
    <row r="11136" spans="13:13" hidden="1" x14ac:dyDescent="0.2">
      <c r="M11136" s="9"/>
    </row>
    <row r="11137" spans="13:13" hidden="1" x14ac:dyDescent="0.2">
      <c r="M11137" s="9"/>
    </row>
    <row r="11138" spans="13:13" hidden="1" x14ac:dyDescent="0.2">
      <c r="M11138" s="9"/>
    </row>
    <row r="11139" spans="13:13" hidden="1" x14ac:dyDescent="0.2">
      <c r="M11139" s="9"/>
    </row>
    <row r="11140" spans="13:13" hidden="1" x14ac:dyDescent="0.2">
      <c r="M11140" s="9"/>
    </row>
    <row r="11141" spans="13:13" hidden="1" x14ac:dyDescent="0.2">
      <c r="M11141" s="9"/>
    </row>
    <row r="11142" spans="13:13" hidden="1" x14ac:dyDescent="0.2">
      <c r="M11142" s="9"/>
    </row>
    <row r="11143" spans="13:13" hidden="1" x14ac:dyDescent="0.2">
      <c r="M11143" s="9"/>
    </row>
    <row r="11144" spans="13:13" hidden="1" x14ac:dyDescent="0.2">
      <c r="M11144" s="9"/>
    </row>
    <row r="11145" spans="13:13" hidden="1" x14ac:dyDescent="0.2">
      <c r="M11145" s="9"/>
    </row>
    <row r="11146" spans="13:13" hidden="1" x14ac:dyDescent="0.2">
      <c r="M11146" s="9"/>
    </row>
    <row r="11147" spans="13:13" hidden="1" x14ac:dyDescent="0.2">
      <c r="M11147" s="9"/>
    </row>
    <row r="11148" spans="13:13" hidden="1" x14ac:dyDescent="0.2">
      <c r="M11148" s="9"/>
    </row>
    <row r="11149" spans="13:13" hidden="1" x14ac:dyDescent="0.2">
      <c r="M11149" s="9"/>
    </row>
    <row r="11150" spans="13:13" hidden="1" x14ac:dyDescent="0.2">
      <c r="M11150" s="9"/>
    </row>
    <row r="11151" spans="13:13" hidden="1" x14ac:dyDescent="0.2">
      <c r="M11151" s="9"/>
    </row>
    <row r="11152" spans="13:13" hidden="1" x14ac:dyDescent="0.2">
      <c r="M11152" s="9"/>
    </row>
    <row r="11153" spans="13:13" hidden="1" x14ac:dyDescent="0.2">
      <c r="M11153" s="9"/>
    </row>
    <row r="11154" spans="13:13" hidden="1" x14ac:dyDescent="0.2">
      <c r="M11154" s="9"/>
    </row>
    <row r="11155" spans="13:13" hidden="1" x14ac:dyDescent="0.2">
      <c r="M11155" s="9"/>
    </row>
    <row r="11156" spans="13:13" hidden="1" x14ac:dyDescent="0.2">
      <c r="M11156" s="9"/>
    </row>
    <row r="11157" spans="13:13" hidden="1" x14ac:dyDescent="0.2">
      <c r="M11157" s="9"/>
    </row>
    <row r="11158" spans="13:13" hidden="1" x14ac:dyDescent="0.2">
      <c r="M11158" s="9"/>
    </row>
    <row r="11159" spans="13:13" hidden="1" x14ac:dyDescent="0.2">
      <c r="M11159" s="9"/>
    </row>
    <row r="11160" spans="13:13" hidden="1" x14ac:dyDescent="0.2">
      <c r="M11160" s="9"/>
    </row>
    <row r="11161" spans="13:13" hidden="1" x14ac:dyDescent="0.2">
      <c r="M11161" s="9"/>
    </row>
    <row r="11162" spans="13:13" hidden="1" x14ac:dyDescent="0.2">
      <c r="M11162" s="9"/>
    </row>
    <row r="11163" spans="13:13" hidden="1" x14ac:dyDescent="0.2">
      <c r="M11163" s="9"/>
    </row>
    <row r="11164" spans="13:13" hidden="1" x14ac:dyDescent="0.2">
      <c r="M11164" s="9"/>
    </row>
    <row r="11165" spans="13:13" hidden="1" x14ac:dyDescent="0.2">
      <c r="M11165" s="9"/>
    </row>
    <row r="11166" spans="13:13" hidden="1" x14ac:dyDescent="0.2">
      <c r="M11166" s="9"/>
    </row>
    <row r="11167" spans="13:13" hidden="1" x14ac:dyDescent="0.2">
      <c r="M11167" s="9"/>
    </row>
    <row r="11168" spans="13:13" hidden="1" x14ac:dyDescent="0.2">
      <c r="M11168" s="9"/>
    </row>
    <row r="11169" spans="13:13" hidden="1" x14ac:dyDescent="0.2">
      <c r="M11169" s="9"/>
    </row>
    <row r="11170" spans="13:13" hidden="1" x14ac:dyDescent="0.2">
      <c r="M11170" s="9"/>
    </row>
    <row r="11171" spans="13:13" hidden="1" x14ac:dyDescent="0.2">
      <c r="M11171" s="9"/>
    </row>
    <row r="11172" spans="13:13" hidden="1" x14ac:dyDescent="0.2">
      <c r="M11172" s="9"/>
    </row>
    <row r="11173" spans="13:13" hidden="1" x14ac:dyDescent="0.2">
      <c r="M11173" s="9"/>
    </row>
    <row r="11174" spans="13:13" hidden="1" x14ac:dyDescent="0.2">
      <c r="M11174" s="9"/>
    </row>
    <row r="11175" spans="13:13" hidden="1" x14ac:dyDescent="0.2">
      <c r="M11175" s="9"/>
    </row>
    <row r="11176" spans="13:13" hidden="1" x14ac:dyDescent="0.2">
      <c r="M11176" s="9"/>
    </row>
    <row r="11177" spans="13:13" hidden="1" x14ac:dyDescent="0.2">
      <c r="M11177" s="9"/>
    </row>
    <row r="11178" spans="13:13" hidden="1" x14ac:dyDescent="0.2">
      <c r="M11178" s="9"/>
    </row>
    <row r="11179" spans="13:13" hidden="1" x14ac:dyDescent="0.2">
      <c r="M11179" s="9"/>
    </row>
    <row r="11180" spans="13:13" hidden="1" x14ac:dyDescent="0.2">
      <c r="M11180" s="9"/>
    </row>
    <row r="11181" spans="13:13" hidden="1" x14ac:dyDescent="0.2">
      <c r="M11181" s="9"/>
    </row>
    <row r="11182" spans="13:13" hidden="1" x14ac:dyDescent="0.2">
      <c r="M11182" s="9"/>
    </row>
    <row r="11183" spans="13:13" hidden="1" x14ac:dyDescent="0.2">
      <c r="M11183" s="9"/>
    </row>
    <row r="11184" spans="13:13" hidden="1" x14ac:dyDescent="0.2">
      <c r="M11184" s="9"/>
    </row>
    <row r="11185" spans="13:13" hidden="1" x14ac:dyDescent="0.2">
      <c r="M11185" s="9"/>
    </row>
    <row r="11186" spans="13:13" hidden="1" x14ac:dyDescent="0.2">
      <c r="M11186" s="9"/>
    </row>
    <row r="11187" spans="13:13" hidden="1" x14ac:dyDescent="0.2">
      <c r="M11187" s="9"/>
    </row>
    <row r="11188" spans="13:13" hidden="1" x14ac:dyDescent="0.2">
      <c r="M11188" s="9"/>
    </row>
    <row r="11189" spans="13:13" hidden="1" x14ac:dyDescent="0.2">
      <c r="M11189" s="9"/>
    </row>
    <row r="11190" spans="13:13" hidden="1" x14ac:dyDescent="0.2">
      <c r="M11190" s="9"/>
    </row>
    <row r="11191" spans="13:13" hidden="1" x14ac:dyDescent="0.2">
      <c r="M11191" s="9"/>
    </row>
    <row r="11192" spans="13:13" hidden="1" x14ac:dyDescent="0.2">
      <c r="M11192" s="9"/>
    </row>
    <row r="11193" spans="13:13" hidden="1" x14ac:dyDescent="0.2">
      <c r="M11193" s="9"/>
    </row>
    <row r="11194" spans="13:13" hidden="1" x14ac:dyDescent="0.2">
      <c r="M11194" s="9"/>
    </row>
    <row r="11195" spans="13:13" hidden="1" x14ac:dyDescent="0.2">
      <c r="M11195" s="9"/>
    </row>
    <row r="11196" spans="13:13" hidden="1" x14ac:dyDescent="0.2">
      <c r="M11196" s="9"/>
    </row>
    <row r="11197" spans="13:13" hidden="1" x14ac:dyDescent="0.2">
      <c r="M11197" s="9"/>
    </row>
    <row r="11198" spans="13:13" hidden="1" x14ac:dyDescent="0.2">
      <c r="M11198" s="9"/>
    </row>
    <row r="11199" spans="13:13" hidden="1" x14ac:dyDescent="0.2">
      <c r="M11199" s="9"/>
    </row>
    <row r="11200" spans="13:13" hidden="1" x14ac:dyDescent="0.2">
      <c r="M11200" s="9"/>
    </row>
    <row r="11201" spans="13:13" hidden="1" x14ac:dyDescent="0.2">
      <c r="M11201" s="9"/>
    </row>
    <row r="11202" spans="13:13" hidden="1" x14ac:dyDescent="0.2">
      <c r="M11202" s="9"/>
    </row>
    <row r="11203" spans="13:13" hidden="1" x14ac:dyDescent="0.2">
      <c r="M11203" s="9"/>
    </row>
    <row r="11204" spans="13:13" hidden="1" x14ac:dyDescent="0.2">
      <c r="M11204" s="9"/>
    </row>
    <row r="11205" spans="13:13" hidden="1" x14ac:dyDescent="0.2">
      <c r="M11205" s="9"/>
    </row>
    <row r="11206" spans="13:13" hidden="1" x14ac:dyDescent="0.2">
      <c r="M11206" s="9"/>
    </row>
    <row r="11207" spans="13:13" hidden="1" x14ac:dyDescent="0.2">
      <c r="M11207" s="9"/>
    </row>
    <row r="11208" spans="13:13" hidden="1" x14ac:dyDescent="0.2">
      <c r="M11208" s="9"/>
    </row>
    <row r="11209" spans="13:13" hidden="1" x14ac:dyDescent="0.2">
      <c r="M11209" s="9"/>
    </row>
    <row r="11210" spans="13:13" hidden="1" x14ac:dyDescent="0.2">
      <c r="M11210" s="9"/>
    </row>
    <row r="11211" spans="13:13" hidden="1" x14ac:dyDescent="0.2">
      <c r="M11211" s="9"/>
    </row>
    <row r="11212" spans="13:13" hidden="1" x14ac:dyDescent="0.2">
      <c r="M11212" s="9"/>
    </row>
    <row r="11213" spans="13:13" hidden="1" x14ac:dyDescent="0.2">
      <c r="M11213" s="9"/>
    </row>
    <row r="11214" spans="13:13" hidden="1" x14ac:dyDescent="0.2">
      <c r="M11214" s="9"/>
    </row>
    <row r="11215" spans="13:13" hidden="1" x14ac:dyDescent="0.2">
      <c r="M11215" s="9"/>
    </row>
    <row r="11216" spans="13:13" hidden="1" x14ac:dyDescent="0.2">
      <c r="M11216" s="9"/>
    </row>
    <row r="11217" spans="13:13" hidden="1" x14ac:dyDescent="0.2">
      <c r="M11217" s="9"/>
    </row>
    <row r="11218" spans="13:13" hidden="1" x14ac:dyDescent="0.2">
      <c r="M11218" s="9"/>
    </row>
    <row r="11219" spans="13:13" hidden="1" x14ac:dyDescent="0.2">
      <c r="M11219" s="9"/>
    </row>
    <row r="11220" spans="13:13" hidden="1" x14ac:dyDescent="0.2">
      <c r="M11220" s="9"/>
    </row>
    <row r="11221" spans="13:13" hidden="1" x14ac:dyDescent="0.2">
      <c r="M11221" s="9"/>
    </row>
    <row r="11222" spans="13:13" hidden="1" x14ac:dyDescent="0.2">
      <c r="M11222" s="9"/>
    </row>
    <row r="11223" spans="13:13" hidden="1" x14ac:dyDescent="0.2">
      <c r="M11223" s="9"/>
    </row>
    <row r="11224" spans="13:13" hidden="1" x14ac:dyDescent="0.2">
      <c r="M11224" s="9"/>
    </row>
    <row r="11225" spans="13:13" hidden="1" x14ac:dyDescent="0.2">
      <c r="M11225" s="9"/>
    </row>
    <row r="11226" spans="13:13" hidden="1" x14ac:dyDescent="0.2">
      <c r="M11226" s="9"/>
    </row>
    <row r="11227" spans="13:13" hidden="1" x14ac:dyDescent="0.2">
      <c r="M11227" s="9"/>
    </row>
    <row r="11228" spans="13:13" hidden="1" x14ac:dyDescent="0.2">
      <c r="M11228" s="9"/>
    </row>
    <row r="11229" spans="13:13" hidden="1" x14ac:dyDescent="0.2">
      <c r="M11229" s="9"/>
    </row>
    <row r="11230" spans="13:13" hidden="1" x14ac:dyDescent="0.2">
      <c r="M11230" s="9"/>
    </row>
    <row r="11231" spans="13:13" hidden="1" x14ac:dyDescent="0.2">
      <c r="M11231" s="9"/>
    </row>
    <row r="11232" spans="13:13" hidden="1" x14ac:dyDescent="0.2">
      <c r="M11232" s="9"/>
    </row>
    <row r="11233" spans="13:13" hidden="1" x14ac:dyDescent="0.2">
      <c r="M11233" s="9"/>
    </row>
    <row r="11234" spans="13:13" hidden="1" x14ac:dyDescent="0.2">
      <c r="M11234" s="9"/>
    </row>
    <row r="11235" spans="13:13" hidden="1" x14ac:dyDescent="0.2">
      <c r="M11235" s="9"/>
    </row>
    <row r="11236" spans="13:13" hidden="1" x14ac:dyDescent="0.2">
      <c r="M11236" s="9"/>
    </row>
    <row r="11237" spans="13:13" hidden="1" x14ac:dyDescent="0.2">
      <c r="M11237" s="9"/>
    </row>
    <row r="11238" spans="13:13" hidden="1" x14ac:dyDescent="0.2">
      <c r="M11238" s="9"/>
    </row>
    <row r="11239" spans="13:13" hidden="1" x14ac:dyDescent="0.2">
      <c r="M11239" s="9"/>
    </row>
    <row r="11240" spans="13:13" hidden="1" x14ac:dyDescent="0.2">
      <c r="M11240" s="9"/>
    </row>
    <row r="11241" spans="13:13" hidden="1" x14ac:dyDescent="0.2">
      <c r="M11241" s="9"/>
    </row>
    <row r="11242" spans="13:13" hidden="1" x14ac:dyDescent="0.2">
      <c r="M11242" s="9"/>
    </row>
    <row r="11243" spans="13:13" hidden="1" x14ac:dyDescent="0.2">
      <c r="M11243" s="9"/>
    </row>
    <row r="11244" spans="13:13" hidden="1" x14ac:dyDescent="0.2">
      <c r="M11244" s="9"/>
    </row>
    <row r="11245" spans="13:13" hidden="1" x14ac:dyDescent="0.2">
      <c r="M11245" s="9"/>
    </row>
    <row r="11246" spans="13:13" hidden="1" x14ac:dyDescent="0.2">
      <c r="M11246" s="9"/>
    </row>
    <row r="11247" spans="13:13" hidden="1" x14ac:dyDescent="0.2">
      <c r="M11247" s="9"/>
    </row>
    <row r="11248" spans="13:13" hidden="1" x14ac:dyDescent="0.2">
      <c r="M11248" s="9"/>
    </row>
    <row r="11249" spans="13:13" hidden="1" x14ac:dyDescent="0.2">
      <c r="M11249" s="9"/>
    </row>
    <row r="11250" spans="13:13" hidden="1" x14ac:dyDescent="0.2">
      <c r="M11250" s="9"/>
    </row>
    <row r="11251" spans="13:13" hidden="1" x14ac:dyDescent="0.2">
      <c r="M11251" s="9"/>
    </row>
    <row r="11252" spans="13:13" hidden="1" x14ac:dyDescent="0.2">
      <c r="M11252" s="9"/>
    </row>
    <row r="11253" spans="13:13" hidden="1" x14ac:dyDescent="0.2">
      <c r="M11253" s="9"/>
    </row>
    <row r="11254" spans="13:13" hidden="1" x14ac:dyDescent="0.2">
      <c r="M11254" s="9"/>
    </row>
    <row r="11255" spans="13:13" hidden="1" x14ac:dyDescent="0.2">
      <c r="M11255" s="9"/>
    </row>
    <row r="11256" spans="13:13" hidden="1" x14ac:dyDescent="0.2">
      <c r="M11256" s="9"/>
    </row>
    <row r="11257" spans="13:13" hidden="1" x14ac:dyDescent="0.2">
      <c r="M11257" s="9"/>
    </row>
    <row r="11258" spans="13:13" hidden="1" x14ac:dyDescent="0.2">
      <c r="M11258" s="9"/>
    </row>
    <row r="11259" spans="13:13" hidden="1" x14ac:dyDescent="0.2">
      <c r="M11259" s="9"/>
    </row>
    <row r="11260" spans="13:13" hidden="1" x14ac:dyDescent="0.2">
      <c r="M11260" s="9"/>
    </row>
    <row r="11261" spans="13:13" hidden="1" x14ac:dyDescent="0.2">
      <c r="M11261" s="9"/>
    </row>
    <row r="11262" spans="13:13" hidden="1" x14ac:dyDescent="0.2">
      <c r="M11262" s="9"/>
    </row>
    <row r="11263" spans="13:13" hidden="1" x14ac:dyDescent="0.2">
      <c r="M11263" s="9"/>
    </row>
    <row r="11264" spans="13:13" hidden="1" x14ac:dyDescent="0.2">
      <c r="M11264" s="9"/>
    </row>
    <row r="11265" spans="13:13" hidden="1" x14ac:dyDescent="0.2">
      <c r="M11265" s="9"/>
    </row>
    <row r="11266" spans="13:13" hidden="1" x14ac:dyDescent="0.2">
      <c r="M11266" s="9"/>
    </row>
    <row r="11267" spans="13:13" hidden="1" x14ac:dyDescent="0.2">
      <c r="M11267" s="9"/>
    </row>
    <row r="11268" spans="13:13" hidden="1" x14ac:dyDescent="0.2">
      <c r="M11268" s="9"/>
    </row>
    <row r="11269" spans="13:13" hidden="1" x14ac:dyDescent="0.2">
      <c r="M11269" s="9"/>
    </row>
    <row r="11270" spans="13:13" hidden="1" x14ac:dyDescent="0.2">
      <c r="M11270" s="9"/>
    </row>
    <row r="11271" spans="13:13" hidden="1" x14ac:dyDescent="0.2">
      <c r="M11271" s="9"/>
    </row>
    <row r="11272" spans="13:13" hidden="1" x14ac:dyDescent="0.2">
      <c r="M11272" s="9"/>
    </row>
    <row r="11273" spans="13:13" hidden="1" x14ac:dyDescent="0.2">
      <c r="M11273" s="9"/>
    </row>
    <row r="11274" spans="13:13" hidden="1" x14ac:dyDescent="0.2">
      <c r="M11274" s="9"/>
    </row>
    <row r="11275" spans="13:13" hidden="1" x14ac:dyDescent="0.2">
      <c r="M11275" s="9"/>
    </row>
    <row r="11276" spans="13:13" hidden="1" x14ac:dyDescent="0.2">
      <c r="M11276" s="9"/>
    </row>
    <row r="11277" spans="13:13" hidden="1" x14ac:dyDescent="0.2">
      <c r="M11277" s="9"/>
    </row>
    <row r="11278" spans="13:13" hidden="1" x14ac:dyDescent="0.2">
      <c r="M11278" s="9"/>
    </row>
    <row r="11279" spans="13:13" hidden="1" x14ac:dyDescent="0.2">
      <c r="M11279" s="9"/>
    </row>
    <row r="11280" spans="13:13" hidden="1" x14ac:dyDescent="0.2">
      <c r="M11280" s="9"/>
    </row>
    <row r="11281" spans="13:13" hidden="1" x14ac:dyDescent="0.2">
      <c r="M11281" s="9"/>
    </row>
    <row r="11282" spans="13:13" hidden="1" x14ac:dyDescent="0.2">
      <c r="M11282" s="9"/>
    </row>
    <row r="11283" spans="13:13" hidden="1" x14ac:dyDescent="0.2">
      <c r="M11283" s="9"/>
    </row>
    <row r="11284" spans="13:13" hidden="1" x14ac:dyDescent="0.2">
      <c r="M11284" s="9"/>
    </row>
    <row r="11285" spans="13:13" hidden="1" x14ac:dyDescent="0.2">
      <c r="M11285" s="9"/>
    </row>
    <row r="11286" spans="13:13" hidden="1" x14ac:dyDescent="0.2">
      <c r="M11286" s="9"/>
    </row>
    <row r="11287" spans="13:13" hidden="1" x14ac:dyDescent="0.2">
      <c r="M11287" s="9"/>
    </row>
    <row r="11288" spans="13:13" hidden="1" x14ac:dyDescent="0.2">
      <c r="M11288" s="9"/>
    </row>
    <row r="11289" spans="13:13" hidden="1" x14ac:dyDescent="0.2">
      <c r="M11289" s="9"/>
    </row>
    <row r="11290" spans="13:13" hidden="1" x14ac:dyDescent="0.2">
      <c r="M11290" s="9"/>
    </row>
    <row r="11291" spans="13:13" hidden="1" x14ac:dyDescent="0.2">
      <c r="M11291" s="9"/>
    </row>
    <row r="11292" spans="13:13" hidden="1" x14ac:dyDescent="0.2">
      <c r="M11292" s="9"/>
    </row>
    <row r="11293" spans="13:13" hidden="1" x14ac:dyDescent="0.2">
      <c r="M11293" s="9"/>
    </row>
    <row r="11294" spans="13:13" hidden="1" x14ac:dyDescent="0.2">
      <c r="M11294" s="9"/>
    </row>
    <row r="11295" spans="13:13" hidden="1" x14ac:dyDescent="0.2">
      <c r="M11295" s="9"/>
    </row>
    <row r="11296" spans="13:13" hidden="1" x14ac:dyDescent="0.2">
      <c r="M11296" s="9"/>
    </row>
    <row r="11297" spans="13:13" hidden="1" x14ac:dyDescent="0.2">
      <c r="M11297" s="9"/>
    </row>
    <row r="11298" spans="13:13" hidden="1" x14ac:dyDescent="0.2">
      <c r="M11298" s="9"/>
    </row>
    <row r="11299" spans="13:13" hidden="1" x14ac:dyDescent="0.2">
      <c r="M11299" s="9"/>
    </row>
    <row r="11300" spans="13:13" hidden="1" x14ac:dyDescent="0.2">
      <c r="M11300" s="9"/>
    </row>
    <row r="11301" spans="13:13" hidden="1" x14ac:dyDescent="0.2">
      <c r="M11301" s="9"/>
    </row>
    <row r="11302" spans="13:13" hidden="1" x14ac:dyDescent="0.2">
      <c r="M11302" s="9"/>
    </row>
    <row r="11303" spans="13:13" hidden="1" x14ac:dyDescent="0.2">
      <c r="M11303" s="9"/>
    </row>
    <row r="11304" spans="13:13" hidden="1" x14ac:dyDescent="0.2">
      <c r="M11304" s="9"/>
    </row>
    <row r="11305" spans="13:13" hidden="1" x14ac:dyDescent="0.2">
      <c r="M11305" s="9"/>
    </row>
    <row r="11306" spans="13:13" hidden="1" x14ac:dyDescent="0.2">
      <c r="M11306" s="9"/>
    </row>
    <row r="11307" spans="13:13" hidden="1" x14ac:dyDescent="0.2">
      <c r="M11307" s="9"/>
    </row>
    <row r="11308" spans="13:13" hidden="1" x14ac:dyDescent="0.2">
      <c r="M11308" s="9"/>
    </row>
    <row r="11309" spans="13:13" hidden="1" x14ac:dyDescent="0.2">
      <c r="M11309" s="9"/>
    </row>
    <row r="11310" spans="13:13" hidden="1" x14ac:dyDescent="0.2">
      <c r="M11310" s="9"/>
    </row>
    <row r="11311" spans="13:13" hidden="1" x14ac:dyDescent="0.2">
      <c r="M11311" s="9"/>
    </row>
    <row r="11312" spans="13:13" hidden="1" x14ac:dyDescent="0.2">
      <c r="M11312" s="9"/>
    </row>
    <row r="11313" spans="13:13" hidden="1" x14ac:dyDescent="0.2">
      <c r="M11313" s="9"/>
    </row>
    <row r="11314" spans="13:13" hidden="1" x14ac:dyDescent="0.2">
      <c r="M11314" s="9"/>
    </row>
    <row r="11315" spans="13:13" hidden="1" x14ac:dyDescent="0.2">
      <c r="M11315" s="9"/>
    </row>
    <row r="11316" spans="13:13" hidden="1" x14ac:dyDescent="0.2">
      <c r="M11316" s="9"/>
    </row>
    <row r="11317" spans="13:13" hidden="1" x14ac:dyDescent="0.2">
      <c r="M11317" s="9"/>
    </row>
    <row r="11318" spans="13:13" hidden="1" x14ac:dyDescent="0.2">
      <c r="M11318" s="9"/>
    </row>
    <row r="11319" spans="13:13" hidden="1" x14ac:dyDescent="0.2">
      <c r="M11319" s="9"/>
    </row>
    <row r="11320" spans="13:13" hidden="1" x14ac:dyDescent="0.2">
      <c r="M11320" s="9"/>
    </row>
    <row r="11321" spans="13:13" hidden="1" x14ac:dyDescent="0.2">
      <c r="M11321" s="9"/>
    </row>
    <row r="11322" spans="13:13" hidden="1" x14ac:dyDescent="0.2">
      <c r="M11322" s="9"/>
    </row>
    <row r="11323" spans="13:13" hidden="1" x14ac:dyDescent="0.2">
      <c r="M11323" s="9"/>
    </row>
    <row r="11324" spans="13:13" hidden="1" x14ac:dyDescent="0.2">
      <c r="M11324" s="9"/>
    </row>
    <row r="11325" spans="13:13" hidden="1" x14ac:dyDescent="0.2">
      <c r="M11325" s="9"/>
    </row>
    <row r="11326" spans="13:13" hidden="1" x14ac:dyDescent="0.2">
      <c r="M11326" s="9"/>
    </row>
    <row r="11327" spans="13:13" hidden="1" x14ac:dyDescent="0.2">
      <c r="M11327" s="9"/>
    </row>
    <row r="11328" spans="13:13" hidden="1" x14ac:dyDescent="0.2">
      <c r="M11328" s="9"/>
    </row>
    <row r="11329" spans="13:13" hidden="1" x14ac:dyDescent="0.2">
      <c r="M11329" s="9"/>
    </row>
    <row r="11330" spans="13:13" hidden="1" x14ac:dyDescent="0.2">
      <c r="M11330" s="9"/>
    </row>
    <row r="11331" spans="13:13" hidden="1" x14ac:dyDescent="0.2">
      <c r="M11331" s="9"/>
    </row>
    <row r="11332" spans="13:13" hidden="1" x14ac:dyDescent="0.2">
      <c r="M11332" s="9"/>
    </row>
    <row r="11333" spans="13:13" hidden="1" x14ac:dyDescent="0.2">
      <c r="M11333" s="9"/>
    </row>
    <row r="11334" spans="13:13" hidden="1" x14ac:dyDescent="0.2">
      <c r="M11334" s="9"/>
    </row>
    <row r="11335" spans="13:13" hidden="1" x14ac:dyDescent="0.2">
      <c r="M11335" s="9"/>
    </row>
    <row r="11336" spans="13:13" hidden="1" x14ac:dyDescent="0.2">
      <c r="M11336" s="9"/>
    </row>
    <row r="11337" spans="13:13" hidden="1" x14ac:dyDescent="0.2">
      <c r="M11337" s="9"/>
    </row>
    <row r="11338" spans="13:13" hidden="1" x14ac:dyDescent="0.2">
      <c r="M11338" s="9"/>
    </row>
    <row r="11339" spans="13:13" hidden="1" x14ac:dyDescent="0.2">
      <c r="M11339" s="9"/>
    </row>
    <row r="11340" spans="13:13" hidden="1" x14ac:dyDescent="0.2">
      <c r="M11340" s="9"/>
    </row>
    <row r="11341" spans="13:13" hidden="1" x14ac:dyDescent="0.2">
      <c r="M11341" s="9"/>
    </row>
    <row r="11342" spans="13:13" hidden="1" x14ac:dyDescent="0.2">
      <c r="M11342" s="9"/>
    </row>
    <row r="11343" spans="13:13" hidden="1" x14ac:dyDescent="0.2">
      <c r="M11343" s="9"/>
    </row>
    <row r="11344" spans="13:13" hidden="1" x14ac:dyDescent="0.2">
      <c r="M11344" s="9"/>
    </row>
    <row r="11345" spans="13:13" hidden="1" x14ac:dyDescent="0.2">
      <c r="M11345" s="9"/>
    </row>
    <row r="11346" spans="13:13" hidden="1" x14ac:dyDescent="0.2">
      <c r="M11346" s="9"/>
    </row>
    <row r="11347" spans="13:13" hidden="1" x14ac:dyDescent="0.2">
      <c r="M11347" s="9"/>
    </row>
    <row r="11348" spans="13:13" hidden="1" x14ac:dyDescent="0.2">
      <c r="M11348" s="9"/>
    </row>
    <row r="11349" spans="13:13" hidden="1" x14ac:dyDescent="0.2">
      <c r="M11349" s="9"/>
    </row>
    <row r="11350" spans="13:13" hidden="1" x14ac:dyDescent="0.2">
      <c r="M11350" s="9"/>
    </row>
    <row r="11351" spans="13:13" hidden="1" x14ac:dyDescent="0.2">
      <c r="M11351" s="9"/>
    </row>
    <row r="11352" spans="13:13" hidden="1" x14ac:dyDescent="0.2">
      <c r="M11352" s="9"/>
    </row>
    <row r="11353" spans="13:13" hidden="1" x14ac:dyDescent="0.2">
      <c r="M11353" s="9"/>
    </row>
    <row r="11354" spans="13:13" hidden="1" x14ac:dyDescent="0.2">
      <c r="M11354" s="9"/>
    </row>
    <row r="11355" spans="13:13" hidden="1" x14ac:dyDescent="0.2">
      <c r="M11355" s="9"/>
    </row>
    <row r="11356" spans="13:13" hidden="1" x14ac:dyDescent="0.2">
      <c r="M11356" s="9"/>
    </row>
    <row r="11357" spans="13:13" hidden="1" x14ac:dyDescent="0.2">
      <c r="M11357" s="9"/>
    </row>
    <row r="11358" spans="13:13" hidden="1" x14ac:dyDescent="0.2">
      <c r="M11358" s="9"/>
    </row>
    <row r="11359" spans="13:13" hidden="1" x14ac:dyDescent="0.2">
      <c r="M11359" s="9"/>
    </row>
    <row r="11360" spans="13:13" hidden="1" x14ac:dyDescent="0.2">
      <c r="M11360" s="9"/>
    </row>
    <row r="11361" spans="13:13" hidden="1" x14ac:dyDescent="0.2">
      <c r="M11361" s="9"/>
    </row>
    <row r="11362" spans="13:13" hidden="1" x14ac:dyDescent="0.2">
      <c r="M11362" s="9"/>
    </row>
    <row r="11363" spans="13:13" hidden="1" x14ac:dyDescent="0.2">
      <c r="M11363" s="9"/>
    </row>
    <row r="11364" spans="13:13" hidden="1" x14ac:dyDescent="0.2">
      <c r="M11364" s="9"/>
    </row>
    <row r="11365" spans="13:13" hidden="1" x14ac:dyDescent="0.2">
      <c r="M11365" s="9"/>
    </row>
    <row r="11366" spans="13:13" hidden="1" x14ac:dyDescent="0.2">
      <c r="M11366" s="9"/>
    </row>
    <row r="11367" spans="13:13" hidden="1" x14ac:dyDescent="0.2">
      <c r="M11367" s="9"/>
    </row>
    <row r="11368" spans="13:13" hidden="1" x14ac:dyDescent="0.2">
      <c r="M11368" s="9"/>
    </row>
    <row r="11369" spans="13:13" hidden="1" x14ac:dyDescent="0.2">
      <c r="M11369" s="9"/>
    </row>
    <row r="11370" spans="13:13" hidden="1" x14ac:dyDescent="0.2">
      <c r="M11370" s="9"/>
    </row>
    <row r="11371" spans="13:13" hidden="1" x14ac:dyDescent="0.2">
      <c r="M11371" s="9"/>
    </row>
    <row r="11372" spans="13:13" hidden="1" x14ac:dyDescent="0.2">
      <c r="M11372" s="9"/>
    </row>
    <row r="11373" spans="13:13" hidden="1" x14ac:dyDescent="0.2">
      <c r="M11373" s="9"/>
    </row>
    <row r="11374" spans="13:13" hidden="1" x14ac:dyDescent="0.2">
      <c r="M11374" s="9"/>
    </row>
    <row r="11375" spans="13:13" hidden="1" x14ac:dyDescent="0.2">
      <c r="M11375" s="9"/>
    </row>
    <row r="11376" spans="13:13" hidden="1" x14ac:dyDescent="0.2">
      <c r="M11376" s="9"/>
    </row>
    <row r="11377" spans="13:13" hidden="1" x14ac:dyDescent="0.2">
      <c r="M11377" s="9"/>
    </row>
    <row r="11378" spans="13:13" hidden="1" x14ac:dyDescent="0.2">
      <c r="M11378" s="9"/>
    </row>
    <row r="11379" spans="13:13" hidden="1" x14ac:dyDescent="0.2">
      <c r="M11379" s="9"/>
    </row>
    <row r="11380" spans="13:13" hidden="1" x14ac:dyDescent="0.2">
      <c r="M11380" s="9"/>
    </row>
    <row r="11381" spans="13:13" hidden="1" x14ac:dyDescent="0.2">
      <c r="M11381" s="9"/>
    </row>
    <row r="11382" spans="13:13" hidden="1" x14ac:dyDescent="0.2">
      <c r="M11382" s="9"/>
    </row>
    <row r="11383" spans="13:13" hidden="1" x14ac:dyDescent="0.2">
      <c r="M11383" s="9"/>
    </row>
    <row r="11384" spans="13:13" hidden="1" x14ac:dyDescent="0.2">
      <c r="M11384" s="9"/>
    </row>
    <row r="11385" spans="13:13" hidden="1" x14ac:dyDescent="0.2">
      <c r="M11385" s="9"/>
    </row>
    <row r="11386" spans="13:13" hidden="1" x14ac:dyDescent="0.2">
      <c r="M11386" s="9"/>
    </row>
    <row r="11387" spans="13:13" hidden="1" x14ac:dyDescent="0.2">
      <c r="M11387" s="9"/>
    </row>
    <row r="11388" spans="13:13" hidden="1" x14ac:dyDescent="0.2">
      <c r="M11388" s="9"/>
    </row>
    <row r="11389" spans="13:13" hidden="1" x14ac:dyDescent="0.2">
      <c r="M11389" s="9"/>
    </row>
    <row r="11390" spans="13:13" hidden="1" x14ac:dyDescent="0.2">
      <c r="M11390" s="9"/>
    </row>
    <row r="11391" spans="13:13" hidden="1" x14ac:dyDescent="0.2">
      <c r="M11391" s="9"/>
    </row>
    <row r="11392" spans="13:13" hidden="1" x14ac:dyDescent="0.2">
      <c r="M11392" s="9"/>
    </row>
    <row r="11393" spans="13:13" hidden="1" x14ac:dyDescent="0.2">
      <c r="M11393" s="9"/>
    </row>
    <row r="11394" spans="13:13" hidden="1" x14ac:dyDescent="0.2">
      <c r="M11394" s="9"/>
    </row>
    <row r="11395" spans="13:13" hidden="1" x14ac:dyDescent="0.2">
      <c r="M11395" s="9"/>
    </row>
    <row r="11396" spans="13:13" hidden="1" x14ac:dyDescent="0.2">
      <c r="M11396" s="9"/>
    </row>
    <row r="11397" spans="13:13" hidden="1" x14ac:dyDescent="0.2">
      <c r="M11397" s="9"/>
    </row>
    <row r="11398" spans="13:13" hidden="1" x14ac:dyDescent="0.2">
      <c r="M11398" s="9"/>
    </row>
    <row r="11399" spans="13:13" hidden="1" x14ac:dyDescent="0.2">
      <c r="M11399" s="9"/>
    </row>
    <row r="11400" spans="13:13" hidden="1" x14ac:dyDescent="0.2">
      <c r="M11400" s="9"/>
    </row>
    <row r="11401" spans="13:13" hidden="1" x14ac:dyDescent="0.2">
      <c r="M11401" s="9"/>
    </row>
    <row r="11402" spans="13:13" hidden="1" x14ac:dyDescent="0.2">
      <c r="M11402" s="9"/>
    </row>
    <row r="11403" spans="13:13" hidden="1" x14ac:dyDescent="0.2">
      <c r="M11403" s="9"/>
    </row>
    <row r="11404" spans="13:13" hidden="1" x14ac:dyDescent="0.2">
      <c r="M11404" s="9"/>
    </row>
    <row r="11405" spans="13:13" hidden="1" x14ac:dyDescent="0.2">
      <c r="M11405" s="9"/>
    </row>
    <row r="11406" spans="13:13" hidden="1" x14ac:dyDescent="0.2">
      <c r="M11406" s="9"/>
    </row>
    <row r="11407" spans="13:13" hidden="1" x14ac:dyDescent="0.2">
      <c r="M11407" s="9"/>
    </row>
    <row r="11408" spans="13:13" hidden="1" x14ac:dyDescent="0.2">
      <c r="M11408" s="9"/>
    </row>
    <row r="11409" spans="13:13" hidden="1" x14ac:dyDescent="0.2">
      <c r="M11409" s="9"/>
    </row>
    <row r="11410" spans="13:13" hidden="1" x14ac:dyDescent="0.2">
      <c r="M11410" s="9"/>
    </row>
    <row r="11411" spans="13:13" hidden="1" x14ac:dyDescent="0.2">
      <c r="M11411" s="9"/>
    </row>
    <row r="11412" spans="13:13" hidden="1" x14ac:dyDescent="0.2">
      <c r="M11412" s="9"/>
    </row>
    <row r="11413" spans="13:13" hidden="1" x14ac:dyDescent="0.2">
      <c r="M11413" s="9"/>
    </row>
    <row r="11414" spans="13:13" hidden="1" x14ac:dyDescent="0.2">
      <c r="M11414" s="9"/>
    </row>
    <row r="11415" spans="13:13" hidden="1" x14ac:dyDescent="0.2">
      <c r="M11415" s="9"/>
    </row>
    <row r="11416" spans="13:13" hidden="1" x14ac:dyDescent="0.2">
      <c r="M11416" s="9"/>
    </row>
    <row r="11417" spans="13:13" hidden="1" x14ac:dyDescent="0.2">
      <c r="M11417" s="9"/>
    </row>
    <row r="11418" spans="13:13" hidden="1" x14ac:dyDescent="0.2">
      <c r="M11418" s="9"/>
    </row>
    <row r="11419" spans="13:13" hidden="1" x14ac:dyDescent="0.2">
      <c r="M11419" s="9"/>
    </row>
    <row r="11420" spans="13:13" hidden="1" x14ac:dyDescent="0.2">
      <c r="M11420" s="9"/>
    </row>
    <row r="11421" spans="13:13" hidden="1" x14ac:dyDescent="0.2">
      <c r="M11421" s="9"/>
    </row>
    <row r="11422" spans="13:13" hidden="1" x14ac:dyDescent="0.2">
      <c r="M11422" s="9"/>
    </row>
    <row r="11423" spans="13:13" hidden="1" x14ac:dyDescent="0.2">
      <c r="M11423" s="9"/>
    </row>
    <row r="11424" spans="13:13" hidden="1" x14ac:dyDescent="0.2">
      <c r="M11424" s="9"/>
    </row>
    <row r="11425" spans="13:13" hidden="1" x14ac:dyDescent="0.2">
      <c r="M11425" s="9"/>
    </row>
    <row r="11426" spans="13:13" hidden="1" x14ac:dyDescent="0.2">
      <c r="M11426" s="9"/>
    </row>
    <row r="11427" spans="13:13" hidden="1" x14ac:dyDescent="0.2">
      <c r="M11427" s="9"/>
    </row>
    <row r="11428" spans="13:13" hidden="1" x14ac:dyDescent="0.2">
      <c r="M11428" s="9"/>
    </row>
    <row r="11429" spans="13:13" hidden="1" x14ac:dyDescent="0.2">
      <c r="M11429" s="9"/>
    </row>
    <row r="11430" spans="13:13" hidden="1" x14ac:dyDescent="0.2">
      <c r="M11430" s="9"/>
    </row>
    <row r="11431" spans="13:13" hidden="1" x14ac:dyDescent="0.2">
      <c r="M11431" s="9"/>
    </row>
    <row r="11432" spans="13:13" hidden="1" x14ac:dyDescent="0.2">
      <c r="M11432" s="9"/>
    </row>
    <row r="11433" spans="13:13" hidden="1" x14ac:dyDescent="0.2">
      <c r="M11433" s="9"/>
    </row>
    <row r="11434" spans="13:13" hidden="1" x14ac:dyDescent="0.2">
      <c r="M11434" s="9"/>
    </row>
    <row r="11435" spans="13:13" hidden="1" x14ac:dyDescent="0.2">
      <c r="M11435" s="9"/>
    </row>
    <row r="11436" spans="13:13" hidden="1" x14ac:dyDescent="0.2">
      <c r="M11436" s="9"/>
    </row>
    <row r="11437" spans="13:13" hidden="1" x14ac:dyDescent="0.2">
      <c r="M11437" s="9"/>
    </row>
    <row r="11438" spans="13:13" hidden="1" x14ac:dyDescent="0.2">
      <c r="M11438" s="9"/>
    </row>
    <row r="11439" spans="13:13" hidden="1" x14ac:dyDescent="0.2">
      <c r="M11439" s="9"/>
    </row>
    <row r="11440" spans="13:13" hidden="1" x14ac:dyDescent="0.2">
      <c r="M11440" s="9"/>
    </row>
    <row r="11441" spans="13:13" hidden="1" x14ac:dyDescent="0.2">
      <c r="M11441" s="9"/>
    </row>
    <row r="11442" spans="13:13" hidden="1" x14ac:dyDescent="0.2">
      <c r="M11442" s="9"/>
    </row>
    <row r="11443" spans="13:13" hidden="1" x14ac:dyDescent="0.2">
      <c r="M11443" s="9"/>
    </row>
    <row r="11444" spans="13:13" hidden="1" x14ac:dyDescent="0.2">
      <c r="M11444" s="9"/>
    </row>
    <row r="11445" spans="13:13" hidden="1" x14ac:dyDescent="0.2">
      <c r="M11445" s="9"/>
    </row>
    <row r="11446" spans="13:13" hidden="1" x14ac:dyDescent="0.2">
      <c r="M11446" s="9"/>
    </row>
    <row r="11447" spans="13:13" hidden="1" x14ac:dyDescent="0.2">
      <c r="M11447" s="9"/>
    </row>
    <row r="11448" spans="13:13" hidden="1" x14ac:dyDescent="0.2">
      <c r="M11448" s="9"/>
    </row>
    <row r="11449" spans="13:13" hidden="1" x14ac:dyDescent="0.2">
      <c r="M11449" s="9"/>
    </row>
    <row r="11450" spans="13:13" hidden="1" x14ac:dyDescent="0.2">
      <c r="M11450" s="9"/>
    </row>
    <row r="11451" spans="13:13" hidden="1" x14ac:dyDescent="0.2">
      <c r="M11451" s="9"/>
    </row>
    <row r="11452" spans="13:13" hidden="1" x14ac:dyDescent="0.2">
      <c r="M11452" s="9"/>
    </row>
    <row r="11453" spans="13:13" hidden="1" x14ac:dyDescent="0.2">
      <c r="M11453" s="9"/>
    </row>
    <row r="11454" spans="13:13" hidden="1" x14ac:dyDescent="0.2">
      <c r="M11454" s="9"/>
    </row>
    <row r="11455" spans="13:13" hidden="1" x14ac:dyDescent="0.2">
      <c r="M11455" s="9"/>
    </row>
    <row r="11456" spans="13:13" hidden="1" x14ac:dyDescent="0.2">
      <c r="M11456" s="9"/>
    </row>
    <row r="11457" spans="13:13" hidden="1" x14ac:dyDescent="0.2">
      <c r="M11457" s="9"/>
    </row>
    <row r="11458" spans="13:13" hidden="1" x14ac:dyDescent="0.2">
      <c r="M11458" s="9"/>
    </row>
    <row r="11459" spans="13:13" hidden="1" x14ac:dyDescent="0.2">
      <c r="M11459" s="9"/>
    </row>
    <row r="11460" spans="13:13" hidden="1" x14ac:dyDescent="0.2">
      <c r="M11460" s="9"/>
    </row>
    <row r="11461" spans="13:13" hidden="1" x14ac:dyDescent="0.2">
      <c r="M11461" s="9"/>
    </row>
    <row r="11462" spans="13:13" hidden="1" x14ac:dyDescent="0.2">
      <c r="M11462" s="9"/>
    </row>
    <row r="11463" spans="13:13" hidden="1" x14ac:dyDescent="0.2">
      <c r="M11463" s="9"/>
    </row>
    <row r="11464" spans="13:13" hidden="1" x14ac:dyDescent="0.2">
      <c r="M11464" s="9"/>
    </row>
    <row r="11465" spans="13:13" hidden="1" x14ac:dyDescent="0.2">
      <c r="M11465" s="9"/>
    </row>
    <row r="11466" spans="13:13" hidden="1" x14ac:dyDescent="0.2">
      <c r="M11466" s="9"/>
    </row>
    <row r="11467" spans="13:13" hidden="1" x14ac:dyDescent="0.2">
      <c r="M11467" s="9"/>
    </row>
    <row r="11468" spans="13:13" hidden="1" x14ac:dyDescent="0.2">
      <c r="M11468" s="9"/>
    </row>
    <row r="11469" spans="13:13" hidden="1" x14ac:dyDescent="0.2">
      <c r="M11469" s="9"/>
    </row>
    <row r="11470" spans="13:13" hidden="1" x14ac:dyDescent="0.2">
      <c r="M11470" s="9"/>
    </row>
    <row r="11471" spans="13:13" hidden="1" x14ac:dyDescent="0.2">
      <c r="M11471" s="9"/>
    </row>
    <row r="11472" spans="13:13" hidden="1" x14ac:dyDescent="0.2">
      <c r="M11472" s="9"/>
    </row>
    <row r="11473" spans="13:13" hidden="1" x14ac:dyDescent="0.2">
      <c r="M11473" s="9"/>
    </row>
    <row r="11474" spans="13:13" hidden="1" x14ac:dyDescent="0.2">
      <c r="M11474" s="9"/>
    </row>
    <row r="11475" spans="13:13" hidden="1" x14ac:dyDescent="0.2">
      <c r="M11475" s="9"/>
    </row>
    <row r="11476" spans="13:13" hidden="1" x14ac:dyDescent="0.2">
      <c r="M11476" s="9"/>
    </row>
    <row r="11477" spans="13:13" hidden="1" x14ac:dyDescent="0.2">
      <c r="M11477" s="9"/>
    </row>
    <row r="11478" spans="13:13" hidden="1" x14ac:dyDescent="0.2">
      <c r="M11478" s="9"/>
    </row>
    <row r="11479" spans="13:13" hidden="1" x14ac:dyDescent="0.2">
      <c r="M11479" s="9"/>
    </row>
    <row r="11480" spans="13:13" hidden="1" x14ac:dyDescent="0.2">
      <c r="M11480" s="9"/>
    </row>
    <row r="11481" spans="13:13" hidden="1" x14ac:dyDescent="0.2">
      <c r="M11481" s="9"/>
    </row>
    <row r="11482" spans="13:13" hidden="1" x14ac:dyDescent="0.2">
      <c r="M11482" s="9"/>
    </row>
    <row r="11483" spans="13:13" hidden="1" x14ac:dyDescent="0.2">
      <c r="M11483" s="9"/>
    </row>
    <row r="11484" spans="13:13" hidden="1" x14ac:dyDescent="0.2">
      <c r="M11484" s="9"/>
    </row>
    <row r="11485" spans="13:13" hidden="1" x14ac:dyDescent="0.2">
      <c r="M11485" s="9"/>
    </row>
    <row r="11486" spans="13:13" hidden="1" x14ac:dyDescent="0.2">
      <c r="M11486" s="9"/>
    </row>
    <row r="11487" spans="13:13" hidden="1" x14ac:dyDescent="0.2">
      <c r="M11487" s="9"/>
    </row>
    <row r="11488" spans="13:13" hidden="1" x14ac:dyDescent="0.2">
      <c r="M11488" s="9"/>
    </row>
    <row r="11489" spans="13:13" hidden="1" x14ac:dyDescent="0.2">
      <c r="M11489" s="9"/>
    </row>
    <row r="11490" spans="13:13" hidden="1" x14ac:dyDescent="0.2">
      <c r="M11490" s="9"/>
    </row>
    <row r="11491" spans="13:13" hidden="1" x14ac:dyDescent="0.2">
      <c r="M11491" s="9"/>
    </row>
    <row r="11492" spans="13:13" hidden="1" x14ac:dyDescent="0.2">
      <c r="M11492" s="9"/>
    </row>
    <row r="11493" spans="13:13" hidden="1" x14ac:dyDescent="0.2">
      <c r="M11493" s="9"/>
    </row>
    <row r="11494" spans="13:13" hidden="1" x14ac:dyDescent="0.2">
      <c r="M11494" s="9"/>
    </row>
    <row r="11495" spans="13:13" hidden="1" x14ac:dyDescent="0.2">
      <c r="M11495" s="9"/>
    </row>
    <row r="11496" spans="13:13" hidden="1" x14ac:dyDescent="0.2">
      <c r="M11496" s="9"/>
    </row>
    <row r="11497" spans="13:13" hidden="1" x14ac:dyDescent="0.2">
      <c r="M11497" s="9"/>
    </row>
    <row r="11498" spans="13:13" hidden="1" x14ac:dyDescent="0.2">
      <c r="M11498" s="9"/>
    </row>
    <row r="11499" spans="13:13" hidden="1" x14ac:dyDescent="0.2">
      <c r="M11499" s="9"/>
    </row>
    <row r="11500" spans="13:13" hidden="1" x14ac:dyDescent="0.2">
      <c r="M11500" s="9"/>
    </row>
    <row r="11501" spans="13:13" hidden="1" x14ac:dyDescent="0.2">
      <c r="M11501" s="9"/>
    </row>
    <row r="11502" spans="13:13" hidden="1" x14ac:dyDescent="0.2">
      <c r="M11502" s="9"/>
    </row>
    <row r="11503" spans="13:13" hidden="1" x14ac:dyDescent="0.2">
      <c r="M11503" s="9"/>
    </row>
    <row r="11504" spans="13:13" hidden="1" x14ac:dyDescent="0.2">
      <c r="M11504" s="9"/>
    </row>
    <row r="11505" spans="13:13" hidden="1" x14ac:dyDescent="0.2">
      <c r="M11505" s="9"/>
    </row>
    <row r="11506" spans="13:13" hidden="1" x14ac:dyDescent="0.2">
      <c r="M11506" s="9"/>
    </row>
    <row r="11507" spans="13:13" hidden="1" x14ac:dyDescent="0.2">
      <c r="M11507" s="9"/>
    </row>
    <row r="11508" spans="13:13" hidden="1" x14ac:dyDescent="0.2">
      <c r="M11508" s="9"/>
    </row>
    <row r="11509" spans="13:13" hidden="1" x14ac:dyDescent="0.2">
      <c r="M11509" s="9"/>
    </row>
    <row r="11510" spans="13:13" hidden="1" x14ac:dyDescent="0.2">
      <c r="M11510" s="9"/>
    </row>
    <row r="11511" spans="13:13" hidden="1" x14ac:dyDescent="0.2">
      <c r="M11511" s="9"/>
    </row>
    <row r="11512" spans="13:13" hidden="1" x14ac:dyDescent="0.2">
      <c r="M11512" s="9"/>
    </row>
    <row r="11513" spans="13:13" hidden="1" x14ac:dyDescent="0.2">
      <c r="M11513" s="9"/>
    </row>
    <row r="11514" spans="13:13" hidden="1" x14ac:dyDescent="0.2">
      <c r="M11514" s="9"/>
    </row>
    <row r="11515" spans="13:13" hidden="1" x14ac:dyDescent="0.2">
      <c r="M11515" s="9"/>
    </row>
    <row r="11516" spans="13:13" hidden="1" x14ac:dyDescent="0.2">
      <c r="M11516" s="9"/>
    </row>
    <row r="11517" spans="13:13" hidden="1" x14ac:dyDescent="0.2">
      <c r="M11517" s="9"/>
    </row>
    <row r="11518" spans="13:13" hidden="1" x14ac:dyDescent="0.2">
      <c r="M11518" s="9"/>
    </row>
    <row r="11519" spans="13:13" hidden="1" x14ac:dyDescent="0.2">
      <c r="M11519" s="9"/>
    </row>
    <row r="11520" spans="13:13" hidden="1" x14ac:dyDescent="0.2">
      <c r="M11520" s="9"/>
    </row>
    <row r="11521" spans="13:13" hidden="1" x14ac:dyDescent="0.2">
      <c r="M11521" s="9"/>
    </row>
    <row r="11522" spans="13:13" hidden="1" x14ac:dyDescent="0.2">
      <c r="M11522" s="9"/>
    </row>
    <row r="11523" spans="13:13" hidden="1" x14ac:dyDescent="0.2">
      <c r="M11523" s="9"/>
    </row>
    <row r="11524" spans="13:13" hidden="1" x14ac:dyDescent="0.2">
      <c r="M11524" s="9"/>
    </row>
    <row r="11525" spans="13:13" hidden="1" x14ac:dyDescent="0.2">
      <c r="M11525" s="9"/>
    </row>
    <row r="11526" spans="13:13" hidden="1" x14ac:dyDescent="0.2">
      <c r="M11526" s="9"/>
    </row>
    <row r="11527" spans="13:13" hidden="1" x14ac:dyDescent="0.2">
      <c r="M11527" s="9"/>
    </row>
    <row r="11528" spans="13:13" hidden="1" x14ac:dyDescent="0.2">
      <c r="M11528" s="9"/>
    </row>
    <row r="11529" spans="13:13" hidden="1" x14ac:dyDescent="0.2">
      <c r="M11529" s="9"/>
    </row>
    <row r="11530" spans="13:13" hidden="1" x14ac:dyDescent="0.2">
      <c r="M11530" s="9"/>
    </row>
    <row r="11531" spans="13:13" hidden="1" x14ac:dyDescent="0.2">
      <c r="M11531" s="9"/>
    </row>
    <row r="11532" spans="13:13" hidden="1" x14ac:dyDescent="0.2">
      <c r="M11532" s="9"/>
    </row>
    <row r="11533" spans="13:13" hidden="1" x14ac:dyDescent="0.2">
      <c r="M11533" s="9"/>
    </row>
    <row r="11534" spans="13:13" hidden="1" x14ac:dyDescent="0.2">
      <c r="M11534" s="9"/>
    </row>
    <row r="11535" spans="13:13" hidden="1" x14ac:dyDescent="0.2">
      <c r="M11535" s="9"/>
    </row>
    <row r="11536" spans="13:13" hidden="1" x14ac:dyDescent="0.2">
      <c r="M11536" s="9"/>
    </row>
    <row r="11537" spans="13:13" hidden="1" x14ac:dyDescent="0.2">
      <c r="M11537" s="9"/>
    </row>
    <row r="11538" spans="13:13" hidden="1" x14ac:dyDescent="0.2">
      <c r="M11538" s="9"/>
    </row>
    <row r="11539" spans="13:13" hidden="1" x14ac:dyDescent="0.2">
      <c r="M11539" s="9"/>
    </row>
    <row r="11540" spans="13:13" hidden="1" x14ac:dyDescent="0.2">
      <c r="M11540" s="9"/>
    </row>
    <row r="11541" spans="13:13" hidden="1" x14ac:dyDescent="0.2">
      <c r="M11541" s="9"/>
    </row>
    <row r="11542" spans="13:13" hidden="1" x14ac:dyDescent="0.2">
      <c r="M11542" s="9"/>
    </row>
    <row r="11543" spans="13:13" hidden="1" x14ac:dyDescent="0.2">
      <c r="M11543" s="9"/>
    </row>
    <row r="11544" spans="13:13" hidden="1" x14ac:dyDescent="0.2">
      <c r="M11544" s="9"/>
    </row>
    <row r="11545" spans="13:13" hidden="1" x14ac:dyDescent="0.2">
      <c r="M11545" s="9"/>
    </row>
    <row r="11546" spans="13:13" hidden="1" x14ac:dyDescent="0.2">
      <c r="M11546" s="9"/>
    </row>
    <row r="11547" spans="13:13" hidden="1" x14ac:dyDescent="0.2">
      <c r="M11547" s="9"/>
    </row>
    <row r="11548" spans="13:13" hidden="1" x14ac:dyDescent="0.2">
      <c r="M11548" s="9"/>
    </row>
    <row r="11549" spans="13:13" hidden="1" x14ac:dyDescent="0.2">
      <c r="M11549" s="9"/>
    </row>
    <row r="11550" spans="13:13" hidden="1" x14ac:dyDescent="0.2">
      <c r="M11550" s="9"/>
    </row>
    <row r="11551" spans="13:13" hidden="1" x14ac:dyDescent="0.2">
      <c r="M11551" s="9"/>
    </row>
    <row r="11552" spans="13:13" hidden="1" x14ac:dyDescent="0.2">
      <c r="M11552" s="9"/>
    </row>
    <row r="11553" spans="13:13" hidden="1" x14ac:dyDescent="0.2">
      <c r="M11553" s="9"/>
    </row>
    <row r="11554" spans="13:13" hidden="1" x14ac:dyDescent="0.2">
      <c r="M11554" s="9"/>
    </row>
    <row r="11555" spans="13:13" hidden="1" x14ac:dyDescent="0.2">
      <c r="M11555" s="9"/>
    </row>
    <row r="11556" spans="13:13" hidden="1" x14ac:dyDescent="0.2">
      <c r="M11556" s="9"/>
    </row>
    <row r="11557" spans="13:13" hidden="1" x14ac:dyDescent="0.2">
      <c r="M11557" s="9"/>
    </row>
    <row r="11558" spans="13:13" hidden="1" x14ac:dyDescent="0.2">
      <c r="M11558" s="9"/>
    </row>
    <row r="11559" spans="13:13" hidden="1" x14ac:dyDescent="0.2">
      <c r="M11559" s="9"/>
    </row>
    <row r="11560" spans="13:13" hidden="1" x14ac:dyDescent="0.2">
      <c r="M11560" s="9"/>
    </row>
    <row r="11561" spans="13:13" hidden="1" x14ac:dyDescent="0.2">
      <c r="M11561" s="9"/>
    </row>
    <row r="11562" spans="13:13" hidden="1" x14ac:dyDescent="0.2">
      <c r="M11562" s="9"/>
    </row>
    <row r="11563" spans="13:13" hidden="1" x14ac:dyDescent="0.2">
      <c r="M11563" s="9"/>
    </row>
    <row r="11564" spans="13:13" hidden="1" x14ac:dyDescent="0.2">
      <c r="M11564" s="9"/>
    </row>
    <row r="11565" spans="13:13" hidden="1" x14ac:dyDescent="0.2">
      <c r="M11565" s="9"/>
    </row>
    <row r="11566" spans="13:13" hidden="1" x14ac:dyDescent="0.2">
      <c r="M11566" s="9"/>
    </row>
    <row r="11567" spans="13:13" hidden="1" x14ac:dyDescent="0.2">
      <c r="M11567" s="9"/>
    </row>
    <row r="11568" spans="13:13" hidden="1" x14ac:dyDescent="0.2">
      <c r="M11568" s="9"/>
    </row>
    <row r="11569" spans="13:13" hidden="1" x14ac:dyDescent="0.2">
      <c r="M11569" s="9"/>
    </row>
    <row r="11570" spans="13:13" hidden="1" x14ac:dyDescent="0.2">
      <c r="M11570" s="9"/>
    </row>
    <row r="11571" spans="13:13" hidden="1" x14ac:dyDescent="0.2">
      <c r="M11571" s="9"/>
    </row>
    <row r="11572" spans="13:13" hidden="1" x14ac:dyDescent="0.2">
      <c r="M11572" s="9"/>
    </row>
    <row r="11573" spans="13:13" hidden="1" x14ac:dyDescent="0.2">
      <c r="M11573" s="9"/>
    </row>
    <row r="11574" spans="13:13" hidden="1" x14ac:dyDescent="0.2">
      <c r="M11574" s="9"/>
    </row>
    <row r="11575" spans="13:13" hidden="1" x14ac:dyDescent="0.2">
      <c r="M11575" s="9"/>
    </row>
    <row r="11576" spans="13:13" hidden="1" x14ac:dyDescent="0.2">
      <c r="M11576" s="9"/>
    </row>
    <row r="11577" spans="13:13" hidden="1" x14ac:dyDescent="0.2">
      <c r="M11577" s="9"/>
    </row>
    <row r="11578" spans="13:13" hidden="1" x14ac:dyDescent="0.2">
      <c r="M11578" s="9"/>
    </row>
    <row r="11579" spans="13:13" hidden="1" x14ac:dyDescent="0.2">
      <c r="M11579" s="9"/>
    </row>
    <row r="11580" spans="13:13" hidden="1" x14ac:dyDescent="0.2">
      <c r="M11580" s="9"/>
    </row>
    <row r="11581" spans="13:13" hidden="1" x14ac:dyDescent="0.2">
      <c r="M11581" s="9"/>
    </row>
    <row r="11582" spans="13:13" hidden="1" x14ac:dyDescent="0.2">
      <c r="M11582" s="9"/>
    </row>
    <row r="11583" spans="13:13" hidden="1" x14ac:dyDescent="0.2">
      <c r="M11583" s="9"/>
    </row>
    <row r="11584" spans="13:13" hidden="1" x14ac:dyDescent="0.2">
      <c r="M11584" s="9"/>
    </row>
    <row r="11585" spans="13:13" hidden="1" x14ac:dyDescent="0.2">
      <c r="M11585" s="9"/>
    </row>
    <row r="11586" spans="13:13" hidden="1" x14ac:dyDescent="0.2">
      <c r="M11586" s="9"/>
    </row>
    <row r="11587" spans="13:13" hidden="1" x14ac:dyDescent="0.2">
      <c r="M11587" s="9"/>
    </row>
    <row r="11588" spans="13:13" hidden="1" x14ac:dyDescent="0.2">
      <c r="M11588" s="9"/>
    </row>
    <row r="11589" spans="13:13" hidden="1" x14ac:dyDescent="0.2">
      <c r="M11589" s="9"/>
    </row>
    <row r="11590" spans="13:13" hidden="1" x14ac:dyDescent="0.2">
      <c r="M11590" s="9"/>
    </row>
    <row r="11591" spans="13:13" hidden="1" x14ac:dyDescent="0.2">
      <c r="M11591" s="9"/>
    </row>
    <row r="11592" spans="13:13" hidden="1" x14ac:dyDescent="0.2">
      <c r="M11592" s="9"/>
    </row>
    <row r="11593" spans="13:13" hidden="1" x14ac:dyDescent="0.2">
      <c r="M11593" s="9"/>
    </row>
    <row r="11594" spans="13:13" hidden="1" x14ac:dyDescent="0.2">
      <c r="M11594" s="9"/>
    </row>
    <row r="11595" spans="13:13" hidden="1" x14ac:dyDescent="0.2">
      <c r="M11595" s="9"/>
    </row>
    <row r="11596" spans="13:13" hidden="1" x14ac:dyDescent="0.2">
      <c r="M11596" s="9"/>
    </row>
    <row r="11597" spans="13:13" hidden="1" x14ac:dyDescent="0.2">
      <c r="M11597" s="9"/>
    </row>
    <row r="11598" spans="13:13" hidden="1" x14ac:dyDescent="0.2">
      <c r="M11598" s="9"/>
    </row>
    <row r="11599" spans="13:13" hidden="1" x14ac:dyDescent="0.2">
      <c r="M11599" s="9"/>
    </row>
    <row r="11600" spans="13:13" hidden="1" x14ac:dyDescent="0.2">
      <c r="M11600" s="9"/>
    </row>
    <row r="11601" spans="13:13" hidden="1" x14ac:dyDescent="0.2">
      <c r="M11601" s="9"/>
    </row>
    <row r="11602" spans="13:13" hidden="1" x14ac:dyDescent="0.2">
      <c r="M11602" s="9"/>
    </row>
    <row r="11603" spans="13:13" hidden="1" x14ac:dyDescent="0.2">
      <c r="M11603" s="9"/>
    </row>
    <row r="11604" spans="13:13" hidden="1" x14ac:dyDescent="0.2">
      <c r="M11604" s="9"/>
    </row>
    <row r="11605" spans="13:13" hidden="1" x14ac:dyDescent="0.2">
      <c r="M11605" s="9"/>
    </row>
    <row r="11606" spans="13:13" hidden="1" x14ac:dyDescent="0.2">
      <c r="M11606" s="9"/>
    </row>
    <row r="11607" spans="13:13" hidden="1" x14ac:dyDescent="0.2">
      <c r="M11607" s="9"/>
    </row>
    <row r="11608" spans="13:13" hidden="1" x14ac:dyDescent="0.2">
      <c r="M11608" s="9"/>
    </row>
    <row r="11609" spans="13:13" hidden="1" x14ac:dyDescent="0.2">
      <c r="M11609" s="9"/>
    </row>
    <row r="11610" spans="13:13" hidden="1" x14ac:dyDescent="0.2">
      <c r="M11610" s="9"/>
    </row>
    <row r="11611" spans="13:13" hidden="1" x14ac:dyDescent="0.2">
      <c r="M11611" s="9"/>
    </row>
    <row r="11612" spans="13:13" hidden="1" x14ac:dyDescent="0.2">
      <c r="M11612" s="9"/>
    </row>
    <row r="11613" spans="13:13" hidden="1" x14ac:dyDescent="0.2">
      <c r="M11613" s="9"/>
    </row>
    <row r="11614" spans="13:13" hidden="1" x14ac:dyDescent="0.2">
      <c r="M11614" s="9"/>
    </row>
    <row r="11615" spans="13:13" hidden="1" x14ac:dyDescent="0.2">
      <c r="M11615" s="9"/>
    </row>
    <row r="11616" spans="13:13" hidden="1" x14ac:dyDescent="0.2">
      <c r="M11616" s="9"/>
    </row>
    <row r="11617" spans="13:13" hidden="1" x14ac:dyDescent="0.2">
      <c r="M11617" s="9"/>
    </row>
    <row r="11618" spans="13:13" hidden="1" x14ac:dyDescent="0.2">
      <c r="M11618" s="9"/>
    </row>
    <row r="11619" spans="13:13" hidden="1" x14ac:dyDescent="0.2">
      <c r="M11619" s="9"/>
    </row>
    <row r="11620" spans="13:13" hidden="1" x14ac:dyDescent="0.2">
      <c r="M11620" s="9"/>
    </row>
    <row r="11621" spans="13:13" hidden="1" x14ac:dyDescent="0.2">
      <c r="M11621" s="9"/>
    </row>
    <row r="11622" spans="13:13" hidden="1" x14ac:dyDescent="0.2">
      <c r="M11622" s="9"/>
    </row>
    <row r="11623" spans="13:13" hidden="1" x14ac:dyDescent="0.2">
      <c r="M11623" s="9"/>
    </row>
    <row r="11624" spans="13:13" hidden="1" x14ac:dyDescent="0.2">
      <c r="M11624" s="9"/>
    </row>
    <row r="11625" spans="13:13" hidden="1" x14ac:dyDescent="0.2">
      <c r="M11625" s="9"/>
    </row>
    <row r="11626" spans="13:13" hidden="1" x14ac:dyDescent="0.2">
      <c r="M11626" s="9"/>
    </row>
    <row r="11627" spans="13:13" hidden="1" x14ac:dyDescent="0.2">
      <c r="M11627" s="9"/>
    </row>
    <row r="11628" spans="13:13" hidden="1" x14ac:dyDescent="0.2">
      <c r="M11628" s="9"/>
    </row>
    <row r="11629" spans="13:13" hidden="1" x14ac:dyDescent="0.2">
      <c r="M11629" s="9"/>
    </row>
    <row r="11630" spans="13:13" hidden="1" x14ac:dyDescent="0.2">
      <c r="M11630" s="9"/>
    </row>
    <row r="11631" spans="13:13" hidden="1" x14ac:dyDescent="0.2">
      <c r="M11631" s="9"/>
    </row>
    <row r="11632" spans="13:13" hidden="1" x14ac:dyDescent="0.2">
      <c r="M11632" s="9"/>
    </row>
    <row r="11633" spans="13:13" hidden="1" x14ac:dyDescent="0.2">
      <c r="M11633" s="9"/>
    </row>
    <row r="11634" spans="13:13" hidden="1" x14ac:dyDescent="0.2">
      <c r="M11634" s="9"/>
    </row>
    <row r="11635" spans="13:13" hidden="1" x14ac:dyDescent="0.2">
      <c r="M11635" s="9"/>
    </row>
    <row r="11636" spans="13:13" hidden="1" x14ac:dyDescent="0.2">
      <c r="M11636" s="9"/>
    </row>
    <row r="11637" spans="13:13" hidden="1" x14ac:dyDescent="0.2">
      <c r="M11637" s="9"/>
    </row>
    <row r="11638" spans="13:13" hidden="1" x14ac:dyDescent="0.2">
      <c r="M11638" s="9"/>
    </row>
    <row r="11639" spans="13:13" hidden="1" x14ac:dyDescent="0.2">
      <c r="M11639" s="9"/>
    </row>
    <row r="11640" spans="13:13" hidden="1" x14ac:dyDescent="0.2">
      <c r="M11640" s="9"/>
    </row>
    <row r="11641" spans="13:13" hidden="1" x14ac:dyDescent="0.2">
      <c r="M11641" s="9"/>
    </row>
    <row r="11642" spans="13:13" hidden="1" x14ac:dyDescent="0.2">
      <c r="M11642" s="9"/>
    </row>
    <row r="11643" spans="13:13" hidden="1" x14ac:dyDescent="0.2">
      <c r="M11643" s="9"/>
    </row>
    <row r="11644" spans="13:13" hidden="1" x14ac:dyDescent="0.2">
      <c r="M11644" s="9"/>
    </row>
    <row r="11645" spans="13:13" hidden="1" x14ac:dyDescent="0.2">
      <c r="M11645" s="9"/>
    </row>
    <row r="11646" spans="13:13" hidden="1" x14ac:dyDescent="0.2">
      <c r="M11646" s="9"/>
    </row>
    <row r="11647" spans="13:13" hidden="1" x14ac:dyDescent="0.2">
      <c r="M11647" s="9"/>
    </row>
    <row r="11648" spans="13:13" hidden="1" x14ac:dyDescent="0.2">
      <c r="M11648" s="9"/>
    </row>
    <row r="11649" spans="13:13" hidden="1" x14ac:dyDescent="0.2">
      <c r="M11649" s="9"/>
    </row>
    <row r="11650" spans="13:13" hidden="1" x14ac:dyDescent="0.2">
      <c r="M11650" s="9"/>
    </row>
    <row r="11651" spans="13:13" hidden="1" x14ac:dyDescent="0.2">
      <c r="M11651" s="9"/>
    </row>
    <row r="11652" spans="13:13" hidden="1" x14ac:dyDescent="0.2">
      <c r="M11652" s="9"/>
    </row>
    <row r="11653" spans="13:13" hidden="1" x14ac:dyDescent="0.2">
      <c r="M11653" s="9"/>
    </row>
    <row r="11654" spans="13:13" hidden="1" x14ac:dyDescent="0.2">
      <c r="M11654" s="9"/>
    </row>
    <row r="11655" spans="13:13" hidden="1" x14ac:dyDescent="0.2">
      <c r="M11655" s="9"/>
    </row>
    <row r="11656" spans="13:13" hidden="1" x14ac:dyDescent="0.2">
      <c r="M11656" s="9"/>
    </row>
    <row r="11657" spans="13:13" hidden="1" x14ac:dyDescent="0.2">
      <c r="M11657" s="9"/>
    </row>
    <row r="11658" spans="13:13" hidden="1" x14ac:dyDescent="0.2">
      <c r="M11658" s="9"/>
    </row>
    <row r="11659" spans="13:13" hidden="1" x14ac:dyDescent="0.2">
      <c r="M11659" s="9"/>
    </row>
    <row r="11660" spans="13:13" hidden="1" x14ac:dyDescent="0.2">
      <c r="M11660" s="9"/>
    </row>
    <row r="11661" spans="13:13" hidden="1" x14ac:dyDescent="0.2">
      <c r="M11661" s="9"/>
    </row>
    <row r="11662" spans="13:13" hidden="1" x14ac:dyDescent="0.2">
      <c r="M11662" s="9"/>
    </row>
    <row r="11663" spans="13:13" hidden="1" x14ac:dyDescent="0.2">
      <c r="M11663" s="9"/>
    </row>
    <row r="11664" spans="13:13" hidden="1" x14ac:dyDescent="0.2">
      <c r="M11664" s="9"/>
    </row>
    <row r="11665" spans="13:13" hidden="1" x14ac:dyDescent="0.2">
      <c r="M11665" s="9"/>
    </row>
    <row r="11666" spans="13:13" hidden="1" x14ac:dyDescent="0.2">
      <c r="M11666" s="9"/>
    </row>
    <row r="11667" spans="13:13" hidden="1" x14ac:dyDescent="0.2">
      <c r="M11667" s="9"/>
    </row>
    <row r="11668" spans="13:13" hidden="1" x14ac:dyDescent="0.2">
      <c r="M11668" s="9"/>
    </row>
    <row r="11669" spans="13:13" hidden="1" x14ac:dyDescent="0.2">
      <c r="M11669" s="9"/>
    </row>
    <row r="11670" spans="13:13" hidden="1" x14ac:dyDescent="0.2">
      <c r="M11670" s="9"/>
    </row>
    <row r="11671" spans="13:13" hidden="1" x14ac:dyDescent="0.2">
      <c r="M11671" s="9"/>
    </row>
    <row r="11672" spans="13:13" hidden="1" x14ac:dyDescent="0.2">
      <c r="M11672" s="9"/>
    </row>
    <row r="11673" spans="13:13" hidden="1" x14ac:dyDescent="0.2">
      <c r="M11673" s="9"/>
    </row>
    <row r="11674" spans="13:13" hidden="1" x14ac:dyDescent="0.2">
      <c r="M11674" s="9"/>
    </row>
    <row r="11675" spans="13:13" hidden="1" x14ac:dyDescent="0.2">
      <c r="M11675" s="9"/>
    </row>
    <row r="11676" spans="13:13" hidden="1" x14ac:dyDescent="0.2">
      <c r="M11676" s="9"/>
    </row>
    <row r="11677" spans="13:13" hidden="1" x14ac:dyDescent="0.2">
      <c r="M11677" s="9"/>
    </row>
    <row r="11678" spans="13:13" hidden="1" x14ac:dyDescent="0.2">
      <c r="M11678" s="9"/>
    </row>
    <row r="11679" spans="13:13" hidden="1" x14ac:dyDescent="0.2">
      <c r="M11679" s="9"/>
    </row>
    <row r="11680" spans="13:13" hidden="1" x14ac:dyDescent="0.2">
      <c r="M11680" s="9"/>
    </row>
    <row r="11681" spans="13:13" hidden="1" x14ac:dyDescent="0.2">
      <c r="M11681" s="9"/>
    </row>
    <row r="11682" spans="13:13" hidden="1" x14ac:dyDescent="0.2">
      <c r="M11682" s="9"/>
    </row>
    <row r="11683" spans="13:13" hidden="1" x14ac:dyDescent="0.2">
      <c r="M11683" s="9"/>
    </row>
    <row r="11684" spans="13:13" hidden="1" x14ac:dyDescent="0.2">
      <c r="M11684" s="9"/>
    </row>
    <row r="11685" spans="13:13" hidden="1" x14ac:dyDescent="0.2">
      <c r="M11685" s="9"/>
    </row>
    <row r="11686" spans="13:13" hidden="1" x14ac:dyDescent="0.2">
      <c r="M11686" s="9"/>
    </row>
    <row r="11687" spans="13:13" hidden="1" x14ac:dyDescent="0.2">
      <c r="M11687" s="9"/>
    </row>
    <row r="11688" spans="13:13" hidden="1" x14ac:dyDescent="0.2">
      <c r="M11688" s="9"/>
    </row>
    <row r="11689" spans="13:13" hidden="1" x14ac:dyDescent="0.2">
      <c r="M11689" s="9"/>
    </row>
    <row r="11690" spans="13:13" hidden="1" x14ac:dyDescent="0.2">
      <c r="M11690" s="9"/>
    </row>
    <row r="11691" spans="13:13" hidden="1" x14ac:dyDescent="0.2">
      <c r="M11691" s="9"/>
    </row>
    <row r="11692" spans="13:13" hidden="1" x14ac:dyDescent="0.2">
      <c r="M11692" s="9"/>
    </row>
    <row r="11693" spans="13:13" hidden="1" x14ac:dyDescent="0.2">
      <c r="M11693" s="9"/>
    </row>
    <row r="11694" spans="13:13" hidden="1" x14ac:dyDescent="0.2">
      <c r="M11694" s="9"/>
    </row>
    <row r="11695" spans="13:13" hidden="1" x14ac:dyDescent="0.2">
      <c r="M11695" s="9"/>
    </row>
    <row r="11696" spans="13:13" hidden="1" x14ac:dyDescent="0.2">
      <c r="M11696" s="9"/>
    </row>
    <row r="11697" spans="13:13" hidden="1" x14ac:dyDescent="0.2">
      <c r="M11697" s="9"/>
    </row>
    <row r="11698" spans="13:13" hidden="1" x14ac:dyDescent="0.2">
      <c r="M11698" s="9"/>
    </row>
    <row r="11699" spans="13:13" hidden="1" x14ac:dyDescent="0.2">
      <c r="M11699" s="9"/>
    </row>
    <row r="11700" spans="13:13" hidden="1" x14ac:dyDescent="0.2">
      <c r="M11700" s="9"/>
    </row>
    <row r="11701" spans="13:13" hidden="1" x14ac:dyDescent="0.2">
      <c r="M11701" s="9"/>
    </row>
    <row r="11702" spans="13:13" hidden="1" x14ac:dyDescent="0.2">
      <c r="M11702" s="9"/>
    </row>
    <row r="11703" spans="13:13" hidden="1" x14ac:dyDescent="0.2">
      <c r="M11703" s="9"/>
    </row>
    <row r="11704" spans="13:13" hidden="1" x14ac:dyDescent="0.2">
      <c r="M11704" s="9"/>
    </row>
    <row r="11705" spans="13:13" hidden="1" x14ac:dyDescent="0.2">
      <c r="M11705" s="9"/>
    </row>
    <row r="11706" spans="13:13" hidden="1" x14ac:dyDescent="0.2">
      <c r="M11706" s="9"/>
    </row>
    <row r="11707" spans="13:13" hidden="1" x14ac:dyDescent="0.2">
      <c r="M11707" s="9"/>
    </row>
    <row r="11708" spans="13:13" hidden="1" x14ac:dyDescent="0.2">
      <c r="M11708" s="9"/>
    </row>
    <row r="11709" spans="13:13" hidden="1" x14ac:dyDescent="0.2">
      <c r="M11709" s="9"/>
    </row>
    <row r="11710" spans="13:13" hidden="1" x14ac:dyDescent="0.2">
      <c r="M11710" s="9"/>
    </row>
    <row r="11711" spans="13:13" hidden="1" x14ac:dyDescent="0.2">
      <c r="M11711" s="9"/>
    </row>
    <row r="11712" spans="13:13" hidden="1" x14ac:dyDescent="0.2">
      <c r="M11712" s="9"/>
    </row>
    <row r="11713" spans="13:13" hidden="1" x14ac:dyDescent="0.2">
      <c r="M11713" s="9"/>
    </row>
    <row r="11714" spans="13:13" hidden="1" x14ac:dyDescent="0.2">
      <c r="M11714" s="9"/>
    </row>
    <row r="11715" spans="13:13" hidden="1" x14ac:dyDescent="0.2">
      <c r="M11715" s="9"/>
    </row>
    <row r="11716" spans="13:13" hidden="1" x14ac:dyDescent="0.2">
      <c r="M11716" s="9"/>
    </row>
    <row r="11717" spans="13:13" hidden="1" x14ac:dyDescent="0.2">
      <c r="M11717" s="9"/>
    </row>
    <row r="11718" spans="13:13" hidden="1" x14ac:dyDescent="0.2">
      <c r="M11718" s="9"/>
    </row>
    <row r="11719" spans="13:13" hidden="1" x14ac:dyDescent="0.2">
      <c r="M11719" s="9"/>
    </row>
    <row r="11720" spans="13:13" hidden="1" x14ac:dyDescent="0.2">
      <c r="M11720" s="9"/>
    </row>
    <row r="11721" spans="13:13" hidden="1" x14ac:dyDescent="0.2">
      <c r="M11721" s="9"/>
    </row>
    <row r="11722" spans="13:13" hidden="1" x14ac:dyDescent="0.2">
      <c r="M11722" s="9"/>
    </row>
    <row r="11723" spans="13:13" hidden="1" x14ac:dyDescent="0.2">
      <c r="M11723" s="9"/>
    </row>
    <row r="11724" spans="13:13" hidden="1" x14ac:dyDescent="0.2">
      <c r="M11724" s="9"/>
    </row>
    <row r="11725" spans="13:13" hidden="1" x14ac:dyDescent="0.2">
      <c r="M11725" s="9"/>
    </row>
    <row r="11726" spans="13:13" hidden="1" x14ac:dyDescent="0.2">
      <c r="M11726" s="9"/>
    </row>
    <row r="11727" spans="13:13" hidden="1" x14ac:dyDescent="0.2">
      <c r="M11727" s="9"/>
    </row>
    <row r="11728" spans="13:13" hidden="1" x14ac:dyDescent="0.2">
      <c r="M11728" s="9"/>
    </row>
    <row r="11729" spans="13:13" hidden="1" x14ac:dyDescent="0.2">
      <c r="M11729" s="9"/>
    </row>
    <row r="11730" spans="13:13" hidden="1" x14ac:dyDescent="0.2">
      <c r="M11730" s="9"/>
    </row>
    <row r="11731" spans="13:13" hidden="1" x14ac:dyDescent="0.2">
      <c r="M11731" s="9"/>
    </row>
    <row r="11732" spans="13:13" hidden="1" x14ac:dyDescent="0.2">
      <c r="M11732" s="9"/>
    </row>
    <row r="11733" spans="13:13" hidden="1" x14ac:dyDescent="0.2">
      <c r="M11733" s="9"/>
    </row>
    <row r="11734" spans="13:13" hidden="1" x14ac:dyDescent="0.2">
      <c r="M11734" s="9"/>
    </row>
    <row r="11735" spans="13:13" hidden="1" x14ac:dyDescent="0.2">
      <c r="M11735" s="9"/>
    </row>
    <row r="11736" spans="13:13" hidden="1" x14ac:dyDescent="0.2">
      <c r="M11736" s="9"/>
    </row>
    <row r="11737" spans="13:13" hidden="1" x14ac:dyDescent="0.2">
      <c r="M11737" s="9"/>
    </row>
    <row r="11738" spans="13:13" hidden="1" x14ac:dyDescent="0.2">
      <c r="M11738" s="9"/>
    </row>
    <row r="11739" spans="13:13" hidden="1" x14ac:dyDescent="0.2">
      <c r="M11739" s="9"/>
    </row>
    <row r="11740" spans="13:13" hidden="1" x14ac:dyDescent="0.2">
      <c r="M11740" s="9"/>
    </row>
    <row r="11741" spans="13:13" hidden="1" x14ac:dyDescent="0.2">
      <c r="M11741" s="9"/>
    </row>
    <row r="11742" spans="13:13" hidden="1" x14ac:dyDescent="0.2">
      <c r="M11742" s="9"/>
    </row>
    <row r="11743" spans="13:13" hidden="1" x14ac:dyDescent="0.2">
      <c r="M11743" s="9"/>
    </row>
    <row r="11744" spans="13:13" hidden="1" x14ac:dyDescent="0.2">
      <c r="M11744" s="9"/>
    </row>
    <row r="11745" spans="13:13" hidden="1" x14ac:dyDescent="0.2">
      <c r="M11745" s="9"/>
    </row>
    <row r="11746" spans="13:13" hidden="1" x14ac:dyDescent="0.2">
      <c r="M11746" s="9"/>
    </row>
    <row r="11747" spans="13:13" hidden="1" x14ac:dyDescent="0.2">
      <c r="M11747" s="9"/>
    </row>
    <row r="11748" spans="13:13" hidden="1" x14ac:dyDescent="0.2">
      <c r="M11748" s="9"/>
    </row>
    <row r="11749" spans="13:13" hidden="1" x14ac:dyDescent="0.2">
      <c r="M11749" s="9"/>
    </row>
    <row r="11750" spans="13:13" hidden="1" x14ac:dyDescent="0.2">
      <c r="M11750" s="9"/>
    </row>
    <row r="11751" spans="13:13" hidden="1" x14ac:dyDescent="0.2">
      <c r="M11751" s="9"/>
    </row>
    <row r="11752" spans="13:13" hidden="1" x14ac:dyDescent="0.2">
      <c r="M11752" s="9"/>
    </row>
    <row r="11753" spans="13:13" hidden="1" x14ac:dyDescent="0.2">
      <c r="M11753" s="9"/>
    </row>
    <row r="11754" spans="13:13" hidden="1" x14ac:dyDescent="0.2">
      <c r="M11754" s="9"/>
    </row>
    <row r="11755" spans="13:13" hidden="1" x14ac:dyDescent="0.2">
      <c r="M11755" s="9"/>
    </row>
    <row r="11756" spans="13:13" hidden="1" x14ac:dyDescent="0.2">
      <c r="M11756" s="9"/>
    </row>
    <row r="11757" spans="13:13" hidden="1" x14ac:dyDescent="0.2">
      <c r="M11757" s="9"/>
    </row>
    <row r="11758" spans="13:13" hidden="1" x14ac:dyDescent="0.2">
      <c r="M11758" s="9"/>
    </row>
    <row r="11759" spans="13:13" hidden="1" x14ac:dyDescent="0.2">
      <c r="M11759" s="9"/>
    </row>
    <row r="11760" spans="13:13" hidden="1" x14ac:dyDescent="0.2">
      <c r="M11760" s="9"/>
    </row>
    <row r="11761" spans="13:13" hidden="1" x14ac:dyDescent="0.2">
      <c r="M11761" s="9"/>
    </row>
    <row r="11762" spans="13:13" hidden="1" x14ac:dyDescent="0.2">
      <c r="M11762" s="9"/>
    </row>
    <row r="11763" spans="13:13" hidden="1" x14ac:dyDescent="0.2">
      <c r="M11763" s="9"/>
    </row>
    <row r="11764" spans="13:13" hidden="1" x14ac:dyDescent="0.2">
      <c r="M11764" s="9"/>
    </row>
    <row r="11765" spans="13:13" hidden="1" x14ac:dyDescent="0.2">
      <c r="M11765" s="9"/>
    </row>
    <row r="11766" spans="13:13" hidden="1" x14ac:dyDescent="0.2">
      <c r="M11766" s="9"/>
    </row>
    <row r="11767" spans="13:13" hidden="1" x14ac:dyDescent="0.2">
      <c r="M11767" s="9"/>
    </row>
    <row r="11768" spans="13:13" hidden="1" x14ac:dyDescent="0.2">
      <c r="M11768" s="9"/>
    </row>
    <row r="11769" spans="13:13" hidden="1" x14ac:dyDescent="0.2">
      <c r="M11769" s="9"/>
    </row>
    <row r="11770" spans="13:13" hidden="1" x14ac:dyDescent="0.2">
      <c r="M11770" s="9"/>
    </row>
    <row r="11771" spans="13:13" hidden="1" x14ac:dyDescent="0.2">
      <c r="M11771" s="9"/>
    </row>
    <row r="11772" spans="13:13" hidden="1" x14ac:dyDescent="0.2">
      <c r="M11772" s="9"/>
    </row>
    <row r="11773" spans="13:13" hidden="1" x14ac:dyDescent="0.2">
      <c r="M11773" s="9"/>
    </row>
    <row r="11774" spans="13:13" hidden="1" x14ac:dyDescent="0.2">
      <c r="M11774" s="9"/>
    </row>
    <row r="11775" spans="13:13" hidden="1" x14ac:dyDescent="0.2">
      <c r="M11775" s="9"/>
    </row>
    <row r="11776" spans="13:13" hidden="1" x14ac:dyDescent="0.2">
      <c r="M11776" s="9"/>
    </row>
    <row r="11777" spans="13:13" hidden="1" x14ac:dyDescent="0.2">
      <c r="M11777" s="9"/>
    </row>
    <row r="11778" spans="13:13" hidden="1" x14ac:dyDescent="0.2">
      <c r="M11778" s="9"/>
    </row>
    <row r="11779" spans="13:13" hidden="1" x14ac:dyDescent="0.2">
      <c r="M11779" s="9"/>
    </row>
    <row r="11780" spans="13:13" hidden="1" x14ac:dyDescent="0.2">
      <c r="M11780" s="9"/>
    </row>
    <row r="11781" spans="13:13" hidden="1" x14ac:dyDescent="0.2">
      <c r="M11781" s="9"/>
    </row>
    <row r="11782" spans="13:13" hidden="1" x14ac:dyDescent="0.2">
      <c r="M11782" s="9"/>
    </row>
    <row r="11783" spans="13:13" hidden="1" x14ac:dyDescent="0.2">
      <c r="M11783" s="9"/>
    </row>
    <row r="11784" spans="13:13" hidden="1" x14ac:dyDescent="0.2">
      <c r="M11784" s="9"/>
    </row>
    <row r="11785" spans="13:13" hidden="1" x14ac:dyDescent="0.2">
      <c r="M11785" s="9"/>
    </row>
    <row r="11786" spans="13:13" hidden="1" x14ac:dyDescent="0.2">
      <c r="M11786" s="9"/>
    </row>
    <row r="11787" spans="13:13" hidden="1" x14ac:dyDescent="0.2">
      <c r="M11787" s="9"/>
    </row>
    <row r="11788" spans="13:13" hidden="1" x14ac:dyDescent="0.2">
      <c r="M11788" s="9"/>
    </row>
    <row r="11789" spans="13:13" hidden="1" x14ac:dyDescent="0.2">
      <c r="M11789" s="9"/>
    </row>
    <row r="11790" spans="13:13" hidden="1" x14ac:dyDescent="0.2">
      <c r="M11790" s="9"/>
    </row>
    <row r="11791" spans="13:13" hidden="1" x14ac:dyDescent="0.2">
      <c r="M11791" s="9"/>
    </row>
    <row r="11792" spans="13:13" hidden="1" x14ac:dyDescent="0.2">
      <c r="M11792" s="9"/>
    </row>
    <row r="11793" spans="13:13" hidden="1" x14ac:dyDescent="0.2">
      <c r="M11793" s="9"/>
    </row>
    <row r="11794" spans="13:13" hidden="1" x14ac:dyDescent="0.2">
      <c r="M11794" s="9"/>
    </row>
    <row r="11795" spans="13:13" hidden="1" x14ac:dyDescent="0.2">
      <c r="M11795" s="9"/>
    </row>
    <row r="11796" spans="13:13" hidden="1" x14ac:dyDescent="0.2">
      <c r="M11796" s="9"/>
    </row>
    <row r="11797" spans="13:13" hidden="1" x14ac:dyDescent="0.2">
      <c r="M11797" s="9"/>
    </row>
    <row r="11798" spans="13:13" hidden="1" x14ac:dyDescent="0.2">
      <c r="M11798" s="9"/>
    </row>
    <row r="11799" spans="13:13" hidden="1" x14ac:dyDescent="0.2">
      <c r="M11799" s="9"/>
    </row>
    <row r="11800" spans="13:13" hidden="1" x14ac:dyDescent="0.2">
      <c r="M11800" s="9"/>
    </row>
    <row r="11801" spans="13:13" hidden="1" x14ac:dyDescent="0.2">
      <c r="M11801" s="9"/>
    </row>
    <row r="11802" spans="13:13" hidden="1" x14ac:dyDescent="0.2">
      <c r="M11802" s="9"/>
    </row>
    <row r="11803" spans="13:13" hidden="1" x14ac:dyDescent="0.2">
      <c r="M11803" s="9"/>
    </row>
    <row r="11804" spans="13:13" hidden="1" x14ac:dyDescent="0.2">
      <c r="M11804" s="9"/>
    </row>
    <row r="11805" spans="13:13" hidden="1" x14ac:dyDescent="0.2">
      <c r="M11805" s="9"/>
    </row>
    <row r="11806" spans="13:13" hidden="1" x14ac:dyDescent="0.2">
      <c r="M11806" s="9"/>
    </row>
    <row r="11807" spans="13:13" hidden="1" x14ac:dyDescent="0.2">
      <c r="M11807" s="9"/>
    </row>
    <row r="11808" spans="13:13" hidden="1" x14ac:dyDescent="0.2">
      <c r="M11808" s="9"/>
    </row>
    <row r="11809" spans="13:13" hidden="1" x14ac:dyDescent="0.2">
      <c r="M11809" s="9"/>
    </row>
    <row r="11810" spans="13:13" hidden="1" x14ac:dyDescent="0.2">
      <c r="M11810" s="9"/>
    </row>
    <row r="11811" spans="13:13" hidden="1" x14ac:dyDescent="0.2">
      <c r="M11811" s="9"/>
    </row>
    <row r="11812" spans="13:13" hidden="1" x14ac:dyDescent="0.2">
      <c r="M11812" s="9"/>
    </row>
    <row r="11813" spans="13:13" hidden="1" x14ac:dyDescent="0.2">
      <c r="M11813" s="9"/>
    </row>
    <row r="11814" spans="13:13" hidden="1" x14ac:dyDescent="0.2">
      <c r="M11814" s="9"/>
    </row>
    <row r="11815" spans="13:13" hidden="1" x14ac:dyDescent="0.2">
      <c r="M11815" s="9"/>
    </row>
    <row r="11816" spans="13:13" hidden="1" x14ac:dyDescent="0.2">
      <c r="M11816" s="9"/>
    </row>
    <row r="11817" spans="13:13" hidden="1" x14ac:dyDescent="0.2">
      <c r="M11817" s="9"/>
    </row>
    <row r="11818" spans="13:13" hidden="1" x14ac:dyDescent="0.2">
      <c r="M11818" s="9"/>
    </row>
    <row r="11819" spans="13:13" hidden="1" x14ac:dyDescent="0.2">
      <c r="M11819" s="9"/>
    </row>
    <row r="11820" spans="13:13" hidden="1" x14ac:dyDescent="0.2">
      <c r="M11820" s="9"/>
    </row>
    <row r="11821" spans="13:13" hidden="1" x14ac:dyDescent="0.2">
      <c r="M11821" s="9"/>
    </row>
    <row r="11822" spans="13:13" hidden="1" x14ac:dyDescent="0.2">
      <c r="M11822" s="9"/>
    </row>
    <row r="11823" spans="13:13" hidden="1" x14ac:dyDescent="0.2">
      <c r="M11823" s="9"/>
    </row>
    <row r="11824" spans="13:13" hidden="1" x14ac:dyDescent="0.2">
      <c r="M11824" s="9"/>
    </row>
    <row r="11825" spans="13:13" hidden="1" x14ac:dyDescent="0.2">
      <c r="M11825" s="9"/>
    </row>
    <row r="11826" spans="13:13" hidden="1" x14ac:dyDescent="0.2">
      <c r="M11826" s="9"/>
    </row>
    <row r="11827" spans="13:13" hidden="1" x14ac:dyDescent="0.2">
      <c r="M11827" s="9"/>
    </row>
    <row r="11828" spans="13:13" hidden="1" x14ac:dyDescent="0.2">
      <c r="M11828" s="9"/>
    </row>
    <row r="11829" spans="13:13" hidden="1" x14ac:dyDescent="0.2">
      <c r="M11829" s="9"/>
    </row>
    <row r="11830" spans="13:13" hidden="1" x14ac:dyDescent="0.2">
      <c r="M11830" s="9"/>
    </row>
    <row r="11831" spans="13:13" hidden="1" x14ac:dyDescent="0.2">
      <c r="M11831" s="9"/>
    </row>
    <row r="11832" spans="13:13" hidden="1" x14ac:dyDescent="0.2">
      <c r="M11832" s="9"/>
    </row>
    <row r="11833" spans="13:13" hidden="1" x14ac:dyDescent="0.2">
      <c r="M11833" s="9"/>
    </row>
    <row r="11834" spans="13:13" hidden="1" x14ac:dyDescent="0.2">
      <c r="M11834" s="9"/>
    </row>
    <row r="11835" spans="13:13" hidden="1" x14ac:dyDescent="0.2">
      <c r="M11835" s="9"/>
    </row>
    <row r="11836" spans="13:13" hidden="1" x14ac:dyDescent="0.2">
      <c r="M11836" s="9"/>
    </row>
    <row r="11837" spans="13:13" hidden="1" x14ac:dyDescent="0.2">
      <c r="M11837" s="9"/>
    </row>
    <row r="11838" spans="13:13" hidden="1" x14ac:dyDescent="0.2">
      <c r="M11838" s="9"/>
    </row>
    <row r="11839" spans="13:13" hidden="1" x14ac:dyDescent="0.2">
      <c r="M11839" s="9"/>
    </row>
    <row r="11840" spans="13:13" hidden="1" x14ac:dyDescent="0.2">
      <c r="M11840" s="9"/>
    </row>
    <row r="11841" spans="13:13" hidden="1" x14ac:dyDescent="0.2">
      <c r="M11841" s="9"/>
    </row>
    <row r="11842" spans="13:13" hidden="1" x14ac:dyDescent="0.2">
      <c r="M11842" s="9"/>
    </row>
    <row r="11843" spans="13:13" hidden="1" x14ac:dyDescent="0.2">
      <c r="M11843" s="9"/>
    </row>
    <row r="11844" spans="13:13" hidden="1" x14ac:dyDescent="0.2">
      <c r="M11844" s="9"/>
    </row>
    <row r="11845" spans="13:13" hidden="1" x14ac:dyDescent="0.2">
      <c r="M11845" s="9"/>
    </row>
    <row r="11846" spans="13:13" hidden="1" x14ac:dyDescent="0.2">
      <c r="M11846" s="9"/>
    </row>
    <row r="11847" spans="13:13" hidden="1" x14ac:dyDescent="0.2">
      <c r="M11847" s="9"/>
    </row>
    <row r="11848" spans="13:13" hidden="1" x14ac:dyDescent="0.2">
      <c r="M11848" s="9"/>
    </row>
    <row r="11849" spans="13:13" hidden="1" x14ac:dyDescent="0.2">
      <c r="M11849" s="9"/>
    </row>
    <row r="11850" spans="13:13" hidden="1" x14ac:dyDescent="0.2">
      <c r="M11850" s="9"/>
    </row>
    <row r="11851" spans="13:13" hidden="1" x14ac:dyDescent="0.2">
      <c r="M11851" s="9"/>
    </row>
    <row r="11852" spans="13:13" hidden="1" x14ac:dyDescent="0.2">
      <c r="M11852" s="9"/>
    </row>
    <row r="11853" spans="13:13" hidden="1" x14ac:dyDescent="0.2">
      <c r="M11853" s="9"/>
    </row>
    <row r="11854" spans="13:13" hidden="1" x14ac:dyDescent="0.2">
      <c r="M11854" s="9"/>
    </row>
    <row r="11855" spans="13:13" hidden="1" x14ac:dyDescent="0.2">
      <c r="M11855" s="9"/>
    </row>
    <row r="11856" spans="13:13" hidden="1" x14ac:dyDescent="0.2">
      <c r="M11856" s="9"/>
    </row>
    <row r="11857" spans="13:13" hidden="1" x14ac:dyDescent="0.2">
      <c r="M11857" s="9"/>
    </row>
    <row r="11858" spans="13:13" hidden="1" x14ac:dyDescent="0.2">
      <c r="M11858" s="9"/>
    </row>
    <row r="11859" spans="13:13" hidden="1" x14ac:dyDescent="0.2">
      <c r="M11859" s="9"/>
    </row>
    <row r="11860" spans="13:13" hidden="1" x14ac:dyDescent="0.2">
      <c r="M11860" s="9"/>
    </row>
    <row r="11861" spans="13:13" hidden="1" x14ac:dyDescent="0.2">
      <c r="M11861" s="9"/>
    </row>
    <row r="11862" spans="13:13" hidden="1" x14ac:dyDescent="0.2">
      <c r="M11862" s="9"/>
    </row>
    <row r="11863" spans="13:13" hidden="1" x14ac:dyDescent="0.2">
      <c r="M11863" s="9"/>
    </row>
    <row r="11864" spans="13:13" hidden="1" x14ac:dyDescent="0.2">
      <c r="M11864" s="9"/>
    </row>
    <row r="11865" spans="13:13" hidden="1" x14ac:dyDescent="0.2">
      <c r="M11865" s="9"/>
    </row>
    <row r="11866" spans="13:13" hidden="1" x14ac:dyDescent="0.2">
      <c r="M11866" s="9"/>
    </row>
    <row r="11867" spans="13:13" hidden="1" x14ac:dyDescent="0.2">
      <c r="M11867" s="9"/>
    </row>
    <row r="11868" spans="13:13" hidden="1" x14ac:dyDescent="0.2">
      <c r="M11868" s="9"/>
    </row>
    <row r="11869" spans="13:13" hidden="1" x14ac:dyDescent="0.2">
      <c r="M11869" s="9"/>
    </row>
    <row r="11870" spans="13:13" hidden="1" x14ac:dyDescent="0.2">
      <c r="M11870" s="9"/>
    </row>
    <row r="11871" spans="13:13" hidden="1" x14ac:dyDescent="0.2">
      <c r="M11871" s="9"/>
    </row>
    <row r="11872" spans="13:13" hidden="1" x14ac:dyDescent="0.2">
      <c r="M11872" s="9"/>
    </row>
    <row r="11873" spans="13:13" hidden="1" x14ac:dyDescent="0.2">
      <c r="M11873" s="9"/>
    </row>
    <row r="11874" spans="13:13" hidden="1" x14ac:dyDescent="0.2">
      <c r="M11874" s="9"/>
    </row>
    <row r="11875" spans="13:13" hidden="1" x14ac:dyDescent="0.2">
      <c r="M11875" s="9"/>
    </row>
    <row r="11876" spans="13:13" hidden="1" x14ac:dyDescent="0.2">
      <c r="M11876" s="9"/>
    </row>
    <row r="11877" spans="13:13" hidden="1" x14ac:dyDescent="0.2">
      <c r="M11877" s="9"/>
    </row>
    <row r="11878" spans="13:13" hidden="1" x14ac:dyDescent="0.2">
      <c r="M11878" s="9"/>
    </row>
    <row r="11879" spans="13:13" hidden="1" x14ac:dyDescent="0.2">
      <c r="M11879" s="9"/>
    </row>
    <row r="11880" spans="13:13" hidden="1" x14ac:dyDescent="0.2">
      <c r="M11880" s="9"/>
    </row>
    <row r="11881" spans="13:13" hidden="1" x14ac:dyDescent="0.2">
      <c r="M11881" s="9"/>
    </row>
    <row r="11882" spans="13:13" hidden="1" x14ac:dyDescent="0.2">
      <c r="M11882" s="9"/>
    </row>
    <row r="11883" spans="13:13" hidden="1" x14ac:dyDescent="0.2">
      <c r="M11883" s="9"/>
    </row>
    <row r="11884" spans="13:13" hidden="1" x14ac:dyDescent="0.2">
      <c r="M11884" s="9"/>
    </row>
    <row r="11885" spans="13:13" hidden="1" x14ac:dyDescent="0.2">
      <c r="M11885" s="9"/>
    </row>
    <row r="11886" spans="13:13" hidden="1" x14ac:dyDescent="0.2">
      <c r="M11886" s="9"/>
    </row>
    <row r="11887" spans="13:13" hidden="1" x14ac:dyDescent="0.2">
      <c r="M11887" s="9"/>
    </row>
    <row r="11888" spans="13:13" hidden="1" x14ac:dyDescent="0.2">
      <c r="M11888" s="9"/>
    </row>
    <row r="11889" spans="13:13" hidden="1" x14ac:dyDescent="0.2">
      <c r="M11889" s="9"/>
    </row>
    <row r="11890" spans="13:13" hidden="1" x14ac:dyDescent="0.2">
      <c r="M11890" s="9"/>
    </row>
    <row r="11891" spans="13:13" hidden="1" x14ac:dyDescent="0.2">
      <c r="M11891" s="9"/>
    </row>
    <row r="11892" spans="13:13" hidden="1" x14ac:dyDescent="0.2">
      <c r="M11892" s="9"/>
    </row>
    <row r="11893" spans="13:13" hidden="1" x14ac:dyDescent="0.2">
      <c r="M11893" s="9"/>
    </row>
    <row r="11894" spans="13:13" hidden="1" x14ac:dyDescent="0.2">
      <c r="M11894" s="9"/>
    </row>
    <row r="11895" spans="13:13" hidden="1" x14ac:dyDescent="0.2">
      <c r="M11895" s="9"/>
    </row>
    <row r="11896" spans="13:13" hidden="1" x14ac:dyDescent="0.2">
      <c r="M11896" s="9"/>
    </row>
    <row r="11897" spans="13:13" hidden="1" x14ac:dyDescent="0.2">
      <c r="M11897" s="9"/>
    </row>
    <row r="11898" spans="13:13" hidden="1" x14ac:dyDescent="0.2">
      <c r="M11898" s="9"/>
    </row>
    <row r="11899" spans="13:13" hidden="1" x14ac:dyDescent="0.2">
      <c r="M11899" s="9"/>
    </row>
    <row r="11900" spans="13:13" hidden="1" x14ac:dyDescent="0.2">
      <c r="M11900" s="9"/>
    </row>
    <row r="11901" spans="13:13" hidden="1" x14ac:dyDescent="0.2">
      <c r="M11901" s="9"/>
    </row>
    <row r="11902" spans="13:13" hidden="1" x14ac:dyDescent="0.2">
      <c r="M11902" s="9"/>
    </row>
    <row r="11903" spans="13:13" hidden="1" x14ac:dyDescent="0.2">
      <c r="M11903" s="9"/>
    </row>
    <row r="11904" spans="13:13" hidden="1" x14ac:dyDescent="0.2">
      <c r="M11904" s="9"/>
    </row>
    <row r="11905" spans="13:13" hidden="1" x14ac:dyDescent="0.2">
      <c r="M11905" s="9"/>
    </row>
    <row r="11906" spans="13:13" hidden="1" x14ac:dyDescent="0.2">
      <c r="M11906" s="9"/>
    </row>
    <row r="11907" spans="13:13" hidden="1" x14ac:dyDescent="0.2">
      <c r="M11907" s="9"/>
    </row>
    <row r="11908" spans="13:13" hidden="1" x14ac:dyDescent="0.2">
      <c r="M11908" s="9"/>
    </row>
    <row r="11909" spans="13:13" hidden="1" x14ac:dyDescent="0.2">
      <c r="M11909" s="9"/>
    </row>
    <row r="11910" spans="13:13" hidden="1" x14ac:dyDescent="0.2">
      <c r="M11910" s="9"/>
    </row>
    <row r="11911" spans="13:13" hidden="1" x14ac:dyDescent="0.2">
      <c r="M11911" s="9"/>
    </row>
    <row r="11912" spans="13:13" hidden="1" x14ac:dyDescent="0.2">
      <c r="M11912" s="9"/>
    </row>
    <row r="11913" spans="13:13" hidden="1" x14ac:dyDescent="0.2">
      <c r="M11913" s="9"/>
    </row>
    <row r="11914" spans="13:13" hidden="1" x14ac:dyDescent="0.2">
      <c r="M11914" s="9"/>
    </row>
    <row r="11915" spans="13:13" hidden="1" x14ac:dyDescent="0.2">
      <c r="M11915" s="9"/>
    </row>
    <row r="11916" spans="13:13" hidden="1" x14ac:dyDescent="0.2">
      <c r="M11916" s="9"/>
    </row>
    <row r="11917" spans="13:13" hidden="1" x14ac:dyDescent="0.2">
      <c r="M11917" s="9"/>
    </row>
    <row r="11918" spans="13:13" hidden="1" x14ac:dyDescent="0.2">
      <c r="M11918" s="9"/>
    </row>
    <row r="11919" spans="13:13" hidden="1" x14ac:dyDescent="0.2">
      <c r="M11919" s="9"/>
    </row>
    <row r="11920" spans="13:13" hidden="1" x14ac:dyDescent="0.2">
      <c r="M11920" s="9"/>
    </row>
    <row r="11921" spans="13:13" hidden="1" x14ac:dyDescent="0.2">
      <c r="M11921" s="9"/>
    </row>
    <row r="11922" spans="13:13" hidden="1" x14ac:dyDescent="0.2">
      <c r="M11922" s="9"/>
    </row>
    <row r="11923" spans="13:13" hidden="1" x14ac:dyDescent="0.2">
      <c r="M11923" s="9"/>
    </row>
    <row r="11924" spans="13:13" hidden="1" x14ac:dyDescent="0.2">
      <c r="M11924" s="9"/>
    </row>
    <row r="11925" spans="13:13" hidden="1" x14ac:dyDescent="0.2">
      <c r="M11925" s="9"/>
    </row>
    <row r="11926" spans="13:13" hidden="1" x14ac:dyDescent="0.2">
      <c r="M11926" s="9"/>
    </row>
    <row r="11927" spans="13:13" hidden="1" x14ac:dyDescent="0.2">
      <c r="M11927" s="9"/>
    </row>
    <row r="11928" spans="13:13" hidden="1" x14ac:dyDescent="0.2">
      <c r="M11928" s="9"/>
    </row>
    <row r="11929" spans="13:13" hidden="1" x14ac:dyDescent="0.2">
      <c r="M11929" s="9"/>
    </row>
    <row r="11930" spans="13:13" hidden="1" x14ac:dyDescent="0.2">
      <c r="M11930" s="9"/>
    </row>
    <row r="11931" spans="13:13" hidden="1" x14ac:dyDescent="0.2">
      <c r="M11931" s="9"/>
    </row>
    <row r="11932" spans="13:13" hidden="1" x14ac:dyDescent="0.2">
      <c r="M11932" s="9"/>
    </row>
    <row r="11933" spans="13:13" hidden="1" x14ac:dyDescent="0.2">
      <c r="M11933" s="9"/>
    </row>
    <row r="11934" spans="13:13" hidden="1" x14ac:dyDescent="0.2">
      <c r="M11934" s="9"/>
    </row>
    <row r="11935" spans="13:13" hidden="1" x14ac:dyDescent="0.2">
      <c r="M11935" s="9"/>
    </row>
    <row r="11936" spans="13:13" hidden="1" x14ac:dyDescent="0.2">
      <c r="M11936" s="9"/>
    </row>
    <row r="11937" spans="13:13" hidden="1" x14ac:dyDescent="0.2">
      <c r="M11937" s="9"/>
    </row>
    <row r="11938" spans="13:13" hidden="1" x14ac:dyDescent="0.2">
      <c r="M11938" s="9"/>
    </row>
    <row r="11939" spans="13:13" hidden="1" x14ac:dyDescent="0.2">
      <c r="M11939" s="9"/>
    </row>
    <row r="11940" spans="13:13" hidden="1" x14ac:dyDescent="0.2">
      <c r="M11940" s="9"/>
    </row>
    <row r="11941" spans="13:13" hidden="1" x14ac:dyDescent="0.2">
      <c r="M11941" s="9"/>
    </row>
    <row r="11942" spans="13:13" hidden="1" x14ac:dyDescent="0.2">
      <c r="M11942" s="9"/>
    </row>
    <row r="11943" spans="13:13" hidden="1" x14ac:dyDescent="0.2">
      <c r="M11943" s="9"/>
    </row>
    <row r="11944" spans="13:13" hidden="1" x14ac:dyDescent="0.2">
      <c r="M11944" s="9"/>
    </row>
    <row r="11945" spans="13:13" hidden="1" x14ac:dyDescent="0.2">
      <c r="M11945" s="9"/>
    </row>
    <row r="11946" spans="13:13" hidden="1" x14ac:dyDescent="0.2">
      <c r="M11946" s="9"/>
    </row>
    <row r="11947" spans="13:13" hidden="1" x14ac:dyDescent="0.2">
      <c r="M11947" s="9"/>
    </row>
    <row r="11948" spans="13:13" hidden="1" x14ac:dyDescent="0.2">
      <c r="M11948" s="9"/>
    </row>
    <row r="11949" spans="13:13" hidden="1" x14ac:dyDescent="0.2">
      <c r="M11949" s="9"/>
    </row>
    <row r="11950" spans="13:13" hidden="1" x14ac:dyDescent="0.2">
      <c r="M11950" s="9"/>
    </row>
    <row r="11951" spans="13:13" hidden="1" x14ac:dyDescent="0.2">
      <c r="M11951" s="9"/>
    </row>
    <row r="11952" spans="13:13" hidden="1" x14ac:dyDescent="0.2">
      <c r="M11952" s="9"/>
    </row>
    <row r="11953" spans="13:13" hidden="1" x14ac:dyDescent="0.2">
      <c r="M11953" s="9"/>
    </row>
    <row r="11954" spans="13:13" hidden="1" x14ac:dyDescent="0.2">
      <c r="M11954" s="9"/>
    </row>
    <row r="11955" spans="13:13" hidden="1" x14ac:dyDescent="0.2">
      <c r="M11955" s="9"/>
    </row>
    <row r="11956" spans="13:13" hidden="1" x14ac:dyDescent="0.2">
      <c r="M11956" s="9"/>
    </row>
    <row r="11957" spans="13:13" hidden="1" x14ac:dyDescent="0.2">
      <c r="M11957" s="9"/>
    </row>
    <row r="11958" spans="13:13" hidden="1" x14ac:dyDescent="0.2">
      <c r="M11958" s="9"/>
    </row>
    <row r="11959" spans="13:13" hidden="1" x14ac:dyDescent="0.2">
      <c r="M11959" s="9"/>
    </row>
    <row r="11960" spans="13:13" hidden="1" x14ac:dyDescent="0.2">
      <c r="M11960" s="9"/>
    </row>
    <row r="11961" spans="13:13" hidden="1" x14ac:dyDescent="0.2">
      <c r="M11961" s="9"/>
    </row>
    <row r="11962" spans="13:13" hidden="1" x14ac:dyDescent="0.2">
      <c r="M11962" s="9"/>
    </row>
    <row r="11963" spans="13:13" hidden="1" x14ac:dyDescent="0.2">
      <c r="M11963" s="9"/>
    </row>
    <row r="11964" spans="13:13" hidden="1" x14ac:dyDescent="0.2">
      <c r="M11964" s="9"/>
    </row>
    <row r="11965" spans="13:13" hidden="1" x14ac:dyDescent="0.2">
      <c r="M11965" s="9"/>
    </row>
    <row r="11966" spans="13:13" hidden="1" x14ac:dyDescent="0.2">
      <c r="M11966" s="9"/>
    </row>
    <row r="11967" spans="13:13" hidden="1" x14ac:dyDescent="0.2">
      <c r="M11967" s="9"/>
    </row>
    <row r="11968" spans="13:13" hidden="1" x14ac:dyDescent="0.2">
      <c r="M11968" s="9"/>
    </row>
    <row r="11969" spans="13:13" hidden="1" x14ac:dyDescent="0.2">
      <c r="M11969" s="9"/>
    </row>
    <row r="11970" spans="13:13" hidden="1" x14ac:dyDescent="0.2">
      <c r="M11970" s="9"/>
    </row>
    <row r="11971" spans="13:13" hidden="1" x14ac:dyDescent="0.2">
      <c r="M11971" s="9"/>
    </row>
    <row r="11972" spans="13:13" hidden="1" x14ac:dyDescent="0.2">
      <c r="M11972" s="9"/>
    </row>
    <row r="11973" spans="13:13" hidden="1" x14ac:dyDescent="0.2">
      <c r="M11973" s="9"/>
    </row>
    <row r="11974" spans="13:13" hidden="1" x14ac:dyDescent="0.2">
      <c r="M11974" s="9"/>
    </row>
    <row r="11975" spans="13:13" hidden="1" x14ac:dyDescent="0.2">
      <c r="M11975" s="9"/>
    </row>
    <row r="11976" spans="13:13" hidden="1" x14ac:dyDescent="0.2">
      <c r="M11976" s="9"/>
    </row>
    <row r="11977" spans="13:13" hidden="1" x14ac:dyDescent="0.2">
      <c r="M11977" s="9"/>
    </row>
    <row r="11978" spans="13:13" hidden="1" x14ac:dyDescent="0.2">
      <c r="M11978" s="9"/>
    </row>
    <row r="11979" spans="13:13" hidden="1" x14ac:dyDescent="0.2">
      <c r="M11979" s="9"/>
    </row>
    <row r="11980" spans="13:13" hidden="1" x14ac:dyDescent="0.2">
      <c r="M11980" s="9"/>
    </row>
    <row r="11981" spans="13:13" hidden="1" x14ac:dyDescent="0.2">
      <c r="M11981" s="9"/>
    </row>
    <row r="11982" spans="13:13" hidden="1" x14ac:dyDescent="0.2">
      <c r="M11982" s="9"/>
    </row>
    <row r="11983" spans="13:13" hidden="1" x14ac:dyDescent="0.2">
      <c r="M11983" s="9"/>
    </row>
    <row r="11984" spans="13:13" hidden="1" x14ac:dyDescent="0.2">
      <c r="M11984" s="9"/>
    </row>
    <row r="11985" spans="13:13" hidden="1" x14ac:dyDescent="0.2">
      <c r="M11985" s="9"/>
    </row>
    <row r="11986" spans="13:13" hidden="1" x14ac:dyDescent="0.2">
      <c r="M11986" s="9"/>
    </row>
    <row r="11987" spans="13:13" hidden="1" x14ac:dyDescent="0.2">
      <c r="M11987" s="9"/>
    </row>
    <row r="11988" spans="13:13" hidden="1" x14ac:dyDescent="0.2">
      <c r="M11988" s="9"/>
    </row>
    <row r="11989" spans="13:13" hidden="1" x14ac:dyDescent="0.2">
      <c r="M11989" s="9"/>
    </row>
    <row r="11990" spans="13:13" hidden="1" x14ac:dyDescent="0.2">
      <c r="M11990" s="9"/>
    </row>
    <row r="11991" spans="13:13" hidden="1" x14ac:dyDescent="0.2">
      <c r="M11991" s="9"/>
    </row>
    <row r="11992" spans="13:13" hidden="1" x14ac:dyDescent="0.2">
      <c r="M11992" s="9"/>
    </row>
    <row r="11993" spans="13:13" hidden="1" x14ac:dyDescent="0.2">
      <c r="M11993" s="9"/>
    </row>
    <row r="11994" spans="13:13" hidden="1" x14ac:dyDescent="0.2">
      <c r="M11994" s="9"/>
    </row>
    <row r="11995" spans="13:13" hidden="1" x14ac:dyDescent="0.2">
      <c r="M11995" s="9"/>
    </row>
    <row r="11996" spans="13:13" hidden="1" x14ac:dyDescent="0.2">
      <c r="M11996" s="9"/>
    </row>
    <row r="11997" spans="13:13" hidden="1" x14ac:dyDescent="0.2">
      <c r="M11997" s="9"/>
    </row>
    <row r="11998" spans="13:13" hidden="1" x14ac:dyDescent="0.2">
      <c r="M11998" s="9"/>
    </row>
    <row r="11999" spans="13:13" hidden="1" x14ac:dyDescent="0.2">
      <c r="M11999" s="9"/>
    </row>
    <row r="12000" spans="13:13" hidden="1" x14ac:dyDescent="0.2">
      <c r="M12000" s="9"/>
    </row>
    <row r="12001" spans="13:13" hidden="1" x14ac:dyDescent="0.2">
      <c r="M12001" s="9"/>
    </row>
    <row r="12002" spans="13:13" hidden="1" x14ac:dyDescent="0.2">
      <c r="M12002" s="9"/>
    </row>
    <row r="12003" spans="13:13" hidden="1" x14ac:dyDescent="0.2">
      <c r="M12003" s="9"/>
    </row>
    <row r="12004" spans="13:13" hidden="1" x14ac:dyDescent="0.2">
      <c r="M12004" s="9"/>
    </row>
    <row r="12005" spans="13:13" hidden="1" x14ac:dyDescent="0.2">
      <c r="M12005" s="9"/>
    </row>
    <row r="12006" spans="13:13" hidden="1" x14ac:dyDescent="0.2">
      <c r="M12006" s="9"/>
    </row>
    <row r="12007" spans="13:13" hidden="1" x14ac:dyDescent="0.2">
      <c r="M12007" s="9"/>
    </row>
    <row r="12008" spans="13:13" hidden="1" x14ac:dyDescent="0.2">
      <c r="M12008" s="9"/>
    </row>
    <row r="12009" spans="13:13" hidden="1" x14ac:dyDescent="0.2">
      <c r="M12009" s="9"/>
    </row>
    <row r="12010" spans="13:13" hidden="1" x14ac:dyDescent="0.2">
      <c r="M12010" s="9"/>
    </row>
    <row r="12011" spans="13:13" hidden="1" x14ac:dyDescent="0.2">
      <c r="M12011" s="9"/>
    </row>
    <row r="12012" spans="13:13" hidden="1" x14ac:dyDescent="0.2">
      <c r="M12012" s="9"/>
    </row>
    <row r="12013" spans="13:13" hidden="1" x14ac:dyDescent="0.2">
      <c r="M12013" s="9"/>
    </row>
    <row r="12014" spans="13:13" hidden="1" x14ac:dyDescent="0.2">
      <c r="M12014" s="9"/>
    </row>
    <row r="12015" spans="13:13" hidden="1" x14ac:dyDescent="0.2">
      <c r="M12015" s="9"/>
    </row>
    <row r="12016" spans="13:13" hidden="1" x14ac:dyDescent="0.2">
      <c r="M12016" s="9"/>
    </row>
    <row r="12017" spans="13:13" hidden="1" x14ac:dyDescent="0.2">
      <c r="M12017" s="9"/>
    </row>
    <row r="12018" spans="13:13" hidden="1" x14ac:dyDescent="0.2">
      <c r="M12018" s="9"/>
    </row>
    <row r="12019" spans="13:13" hidden="1" x14ac:dyDescent="0.2">
      <c r="M12019" s="9"/>
    </row>
    <row r="12020" spans="13:13" hidden="1" x14ac:dyDescent="0.2">
      <c r="M12020" s="9"/>
    </row>
    <row r="12021" spans="13:13" hidden="1" x14ac:dyDescent="0.2">
      <c r="M12021" s="9"/>
    </row>
    <row r="12022" spans="13:13" hidden="1" x14ac:dyDescent="0.2">
      <c r="M12022" s="9"/>
    </row>
    <row r="12023" spans="13:13" hidden="1" x14ac:dyDescent="0.2">
      <c r="M12023" s="9"/>
    </row>
    <row r="12024" spans="13:13" hidden="1" x14ac:dyDescent="0.2">
      <c r="M12024" s="9"/>
    </row>
    <row r="12025" spans="13:13" hidden="1" x14ac:dyDescent="0.2">
      <c r="M12025" s="9"/>
    </row>
    <row r="12026" spans="13:13" hidden="1" x14ac:dyDescent="0.2">
      <c r="M12026" s="9"/>
    </row>
    <row r="12027" spans="13:13" hidden="1" x14ac:dyDescent="0.2">
      <c r="M12027" s="9"/>
    </row>
    <row r="12028" spans="13:13" hidden="1" x14ac:dyDescent="0.2">
      <c r="M12028" s="9"/>
    </row>
    <row r="12029" spans="13:13" hidden="1" x14ac:dyDescent="0.2">
      <c r="M12029" s="9"/>
    </row>
    <row r="12030" spans="13:13" hidden="1" x14ac:dyDescent="0.2">
      <c r="M12030" s="9"/>
    </row>
    <row r="12031" spans="13:13" hidden="1" x14ac:dyDescent="0.2">
      <c r="M12031" s="9"/>
    </row>
    <row r="12032" spans="13:13" hidden="1" x14ac:dyDescent="0.2">
      <c r="M12032" s="9"/>
    </row>
    <row r="12033" spans="13:13" hidden="1" x14ac:dyDescent="0.2">
      <c r="M12033" s="9"/>
    </row>
    <row r="12034" spans="13:13" hidden="1" x14ac:dyDescent="0.2">
      <c r="M12034" s="9"/>
    </row>
    <row r="12035" spans="13:13" hidden="1" x14ac:dyDescent="0.2">
      <c r="M12035" s="9"/>
    </row>
    <row r="12036" spans="13:13" hidden="1" x14ac:dyDescent="0.2">
      <c r="M12036" s="9"/>
    </row>
    <row r="12037" spans="13:13" hidden="1" x14ac:dyDescent="0.2">
      <c r="M12037" s="9"/>
    </row>
    <row r="12038" spans="13:13" hidden="1" x14ac:dyDescent="0.2">
      <c r="M12038" s="9"/>
    </row>
    <row r="12039" spans="13:13" hidden="1" x14ac:dyDescent="0.2">
      <c r="M12039" s="9"/>
    </row>
    <row r="12040" spans="13:13" hidden="1" x14ac:dyDescent="0.2">
      <c r="M12040" s="9"/>
    </row>
    <row r="12041" spans="13:13" hidden="1" x14ac:dyDescent="0.2">
      <c r="M12041" s="9"/>
    </row>
    <row r="12042" spans="13:13" hidden="1" x14ac:dyDescent="0.2">
      <c r="M12042" s="9"/>
    </row>
    <row r="12043" spans="13:13" hidden="1" x14ac:dyDescent="0.2">
      <c r="M12043" s="9"/>
    </row>
    <row r="12044" spans="13:13" hidden="1" x14ac:dyDescent="0.2">
      <c r="M12044" s="9"/>
    </row>
    <row r="12045" spans="13:13" hidden="1" x14ac:dyDescent="0.2">
      <c r="M12045" s="9"/>
    </row>
    <row r="12046" spans="13:13" hidden="1" x14ac:dyDescent="0.2">
      <c r="M12046" s="9"/>
    </row>
    <row r="12047" spans="13:13" hidden="1" x14ac:dyDescent="0.2">
      <c r="M12047" s="9"/>
    </row>
    <row r="12048" spans="13:13" hidden="1" x14ac:dyDescent="0.2">
      <c r="M12048" s="9"/>
    </row>
    <row r="12049" spans="13:13" hidden="1" x14ac:dyDescent="0.2">
      <c r="M12049" s="9"/>
    </row>
    <row r="12050" spans="13:13" hidden="1" x14ac:dyDescent="0.2">
      <c r="M12050" s="9"/>
    </row>
    <row r="12051" spans="13:13" hidden="1" x14ac:dyDescent="0.2">
      <c r="M12051" s="9"/>
    </row>
    <row r="12052" spans="13:13" hidden="1" x14ac:dyDescent="0.2">
      <c r="M12052" s="9"/>
    </row>
    <row r="12053" spans="13:13" hidden="1" x14ac:dyDescent="0.2">
      <c r="M12053" s="9"/>
    </row>
    <row r="12054" spans="13:13" hidden="1" x14ac:dyDescent="0.2">
      <c r="M12054" s="9"/>
    </row>
    <row r="12055" spans="13:13" hidden="1" x14ac:dyDescent="0.2">
      <c r="M12055" s="9"/>
    </row>
    <row r="12056" spans="13:13" hidden="1" x14ac:dyDescent="0.2">
      <c r="M12056" s="9"/>
    </row>
    <row r="12057" spans="13:13" hidden="1" x14ac:dyDescent="0.2">
      <c r="M12057" s="9"/>
    </row>
    <row r="12058" spans="13:13" hidden="1" x14ac:dyDescent="0.2">
      <c r="M12058" s="9"/>
    </row>
    <row r="12059" spans="13:13" hidden="1" x14ac:dyDescent="0.2">
      <c r="M12059" s="9"/>
    </row>
    <row r="12060" spans="13:13" hidden="1" x14ac:dyDescent="0.2">
      <c r="M12060" s="9"/>
    </row>
    <row r="12061" spans="13:13" hidden="1" x14ac:dyDescent="0.2">
      <c r="M12061" s="9"/>
    </row>
    <row r="12062" spans="13:13" hidden="1" x14ac:dyDescent="0.2">
      <c r="M12062" s="9"/>
    </row>
    <row r="12063" spans="13:13" hidden="1" x14ac:dyDescent="0.2">
      <c r="M12063" s="9"/>
    </row>
    <row r="12064" spans="13:13" hidden="1" x14ac:dyDescent="0.2">
      <c r="M12064" s="9"/>
    </row>
    <row r="12065" spans="13:13" hidden="1" x14ac:dyDescent="0.2">
      <c r="M12065" s="9"/>
    </row>
    <row r="12066" spans="13:13" hidden="1" x14ac:dyDescent="0.2">
      <c r="M12066" s="9"/>
    </row>
    <row r="12067" spans="13:13" hidden="1" x14ac:dyDescent="0.2">
      <c r="M12067" s="9"/>
    </row>
    <row r="12068" spans="13:13" hidden="1" x14ac:dyDescent="0.2">
      <c r="M12068" s="9"/>
    </row>
    <row r="12069" spans="13:13" hidden="1" x14ac:dyDescent="0.2">
      <c r="M12069" s="9"/>
    </row>
    <row r="12070" spans="13:13" hidden="1" x14ac:dyDescent="0.2">
      <c r="M12070" s="9"/>
    </row>
    <row r="12071" spans="13:13" hidden="1" x14ac:dyDescent="0.2">
      <c r="M12071" s="9"/>
    </row>
    <row r="12072" spans="13:13" hidden="1" x14ac:dyDescent="0.2">
      <c r="M12072" s="9"/>
    </row>
    <row r="12073" spans="13:13" hidden="1" x14ac:dyDescent="0.2">
      <c r="M12073" s="9"/>
    </row>
    <row r="12074" spans="13:13" hidden="1" x14ac:dyDescent="0.2">
      <c r="M12074" s="9"/>
    </row>
    <row r="12075" spans="13:13" hidden="1" x14ac:dyDescent="0.2">
      <c r="M12075" s="9"/>
    </row>
    <row r="12076" spans="13:13" hidden="1" x14ac:dyDescent="0.2">
      <c r="M12076" s="9"/>
    </row>
    <row r="12077" spans="13:13" hidden="1" x14ac:dyDescent="0.2">
      <c r="M12077" s="9"/>
    </row>
    <row r="12078" spans="13:13" hidden="1" x14ac:dyDescent="0.2">
      <c r="M12078" s="9"/>
    </row>
    <row r="12079" spans="13:13" hidden="1" x14ac:dyDescent="0.2">
      <c r="M12079" s="9"/>
    </row>
    <row r="12080" spans="13:13" hidden="1" x14ac:dyDescent="0.2">
      <c r="M12080" s="9"/>
    </row>
    <row r="12081" spans="13:13" hidden="1" x14ac:dyDescent="0.2">
      <c r="M12081" s="9"/>
    </row>
    <row r="12082" spans="13:13" hidden="1" x14ac:dyDescent="0.2">
      <c r="M12082" s="9"/>
    </row>
    <row r="12083" spans="13:13" hidden="1" x14ac:dyDescent="0.2">
      <c r="M12083" s="9"/>
    </row>
    <row r="12084" spans="13:13" hidden="1" x14ac:dyDescent="0.2">
      <c r="M12084" s="9"/>
    </row>
    <row r="12085" spans="13:13" hidden="1" x14ac:dyDescent="0.2">
      <c r="M12085" s="9"/>
    </row>
    <row r="12086" spans="13:13" hidden="1" x14ac:dyDescent="0.2">
      <c r="M12086" s="9"/>
    </row>
    <row r="12087" spans="13:13" hidden="1" x14ac:dyDescent="0.2">
      <c r="M12087" s="9"/>
    </row>
    <row r="12088" spans="13:13" hidden="1" x14ac:dyDescent="0.2">
      <c r="M12088" s="9"/>
    </row>
    <row r="12089" spans="13:13" hidden="1" x14ac:dyDescent="0.2">
      <c r="M12089" s="9"/>
    </row>
    <row r="12090" spans="13:13" hidden="1" x14ac:dyDescent="0.2">
      <c r="M12090" s="9"/>
    </row>
    <row r="12091" spans="13:13" hidden="1" x14ac:dyDescent="0.2">
      <c r="M12091" s="9"/>
    </row>
    <row r="12092" spans="13:13" hidden="1" x14ac:dyDescent="0.2">
      <c r="M12092" s="9"/>
    </row>
    <row r="12093" spans="13:13" hidden="1" x14ac:dyDescent="0.2">
      <c r="M12093" s="9"/>
    </row>
    <row r="12094" spans="13:13" hidden="1" x14ac:dyDescent="0.2">
      <c r="M12094" s="9"/>
    </row>
    <row r="12095" spans="13:13" hidden="1" x14ac:dyDescent="0.2">
      <c r="M12095" s="9"/>
    </row>
    <row r="12096" spans="13:13" hidden="1" x14ac:dyDescent="0.2">
      <c r="M12096" s="9"/>
    </row>
    <row r="12097" spans="13:13" hidden="1" x14ac:dyDescent="0.2">
      <c r="M12097" s="9"/>
    </row>
    <row r="12098" spans="13:13" hidden="1" x14ac:dyDescent="0.2">
      <c r="M12098" s="9"/>
    </row>
    <row r="12099" spans="13:13" hidden="1" x14ac:dyDescent="0.2">
      <c r="M12099" s="9"/>
    </row>
    <row r="12100" spans="13:13" hidden="1" x14ac:dyDescent="0.2">
      <c r="M12100" s="9"/>
    </row>
    <row r="12101" spans="13:13" hidden="1" x14ac:dyDescent="0.2">
      <c r="M12101" s="9"/>
    </row>
    <row r="12102" spans="13:13" hidden="1" x14ac:dyDescent="0.2">
      <c r="M12102" s="9"/>
    </row>
    <row r="12103" spans="13:13" hidden="1" x14ac:dyDescent="0.2">
      <c r="M12103" s="9"/>
    </row>
    <row r="12104" spans="13:13" hidden="1" x14ac:dyDescent="0.2">
      <c r="M12104" s="9"/>
    </row>
    <row r="12105" spans="13:13" hidden="1" x14ac:dyDescent="0.2">
      <c r="M12105" s="9"/>
    </row>
    <row r="12106" spans="13:13" hidden="1" x14ac:dyDescent="0.2">
      <c r="M12106" s="9"/>
    </row>
    <row r="12107" spans="13:13" hidden="1" x14ac:dyDescent="0.2">
      <c r="M12107" s="9"/>
    </row>
    <row r="12108" spans="13:13" hidden="1" x14ac:dyDescent="0.2">
      <c r="M12108" s="9"/>
    </row>
    <row r="12109" spans="13:13" hidden="1" x14ac:dyDescent="0.2">
      <c r="M12109" s="9"/>
    </row>
    <row r="12110" spans="13:13" hidden="1" x14ac:dyDescent="0.2">
      <c r="M12110" s="9"/>
    </row>
    <row r="12111" spans="13:13" hidden="1" x14ac:dyDescent="0.2">
      <c r="M12111" s="9"/>
    </row>
    <row r="12112" spans="13:13" hidden="1" x14ac:dyDescent="0.2">
      <c r="M12112" s="9"/>
    </row>
    <row r="12113" spans="13:13" hidden="1" x14ac:dyDescent="0.2">
      <c r="M12113" s="9"/>
    </row>
    <row r="12114" spans="13:13" hidden="1" x14ac:dyDescent="0.2">
      <c r="M12114" s="9"/>
    </row>
    <row r="12115" spans="13:13" hidden="1" x14ac:dyDescent="0.2">
      <c r="M12115" s="9"/>
    </row>
    <row r="12116" spans="13:13" hidden="1" x14ac:dyDescent="0.2">
      <c r="M12116" s="9"/>
    </row>
    <row r="12117" spans="13:13" hidden="1" x14ac:dyDescent="0.2">
      <c r="M12117" s="9"/>
    </row>
    <row r="12118" spans="13:13" hidden="1" x14ac:dyDescent="0.2">
      <c r="M12118" s="9"/>
    </row>
    <row r="12119" spans="13:13" hidden="1" x14ac:dyDescent="0.2">
      <c r="M12119" s="9"/>
    </row>
    <row r="12120" spans="13:13" hidden="1" x14ac:dyDescent="0.2">
      <c r="M12120" s="9"/>
    </row>
    <row r="12121" spans="13:13" hidden="1" x14ac:dyDescent="0.2">
      <c r="M12121" s="9"/>
    </row>
    <row r="12122" spans="13:13" hidden="1" x14ac:dyDescent="0.2">
      <c r="M12122" s="9"/>
    </row>
    <row r="12123" spans="13:13" hidden="1" x14ac:dyDescent="0.2">
      <c r="M12123" s="9"/>
    </row>
    <row r="12124" spans="13:13" hidden="1" x14ac:dyDescent="0.2">
      <c r="M12124" s="9"/>
    </row>
    <row r="12125" spans="13:13" hidden="1" x14ac:dyDescent="0.2">
      <c r="M12125" s="9"/>
    </row>
    <row r="12126" spans="13:13" hidden="1" x14ac:dyDescent="0.2">
      <c r="M12126" s="9"/>
    </row>
    <row r="12127" spans="13:13" hidden="1" x14ac:dyDescent="0.2">
      <c r="M12127" s="9"/>
    </row>
    <row r="12128" spans="13:13" hidden="1" x14ac:dyDescent="0.2">
      <c r="M12128" s="9"/>
    </row>
    <row r="12129" spans="13:13" hidden="1" x14ac:dyDescent="0.2">
      <c r="M12129" s="9"/>
    </row>
    <row r="12130" spans="13:13" hidden="1" x14ac:dyDescent="0.2">
      <c r="M12130" s="9"/>
    </row>
    <row r="12131" spans="13:13" hidden="1" x14ac:dyDescent="0.2">
      <c r="M12131" s="9"/>
    </row>
    <row r="12132" spans="13:13" hidden="1" x14ac:dyDescent="0.2">
      <c r="M12132" s="9"/>
    </row>
    <row r="12133" spans="13:13" hidden="1" x14ac:dyDescent="0.2">
      <c r="M12133" s="9"/>
    </row>
    <row r="12134" spans="13:13" hidden="1" x14ac:dyDescent="0.2">
      <c r="M12134" s="9"/>
    </row>
    <row r="12135" spans="13:13" hidden="1" x14ac:dyDescent="0.2">
      <c r="M12135" s="9"/>
    </row>
    <row r="12136" spans="13:13" hidden="1" x14ac:dyDescent="0.2">
      <c r="M12136" s="9"/>
    </row>
    <row r="12137" spans="13:13" hidden="1" x14ac:dyDescent="0.2">
      <c r="M12137" s="9"/>
    </row>
    <row r="12138" spans="13:13" hidden="1" x14ac:dyDescent="0.2">
      <c r="M12138" s="9"/>
    </row>
    <row r="12139" spans="13:13" hidden="1" x14ac:dyDescent="0.2">
      <c r="M12139" s="9"/>
    </row>
    <row r="12140" spans="13:13" hidden="1" x14ac:dyDescent="0.2">
      <c r="M12140" s="9"/>
    </row>
    <row r="12141" spans="13:13" hidden="1" x14ac:dyDescent="0.2">
      <c r="M12141" s="9"/>
    </row>
    <row r="12142" spans="13:13" hidden="1" x14ac:dyDescent="0.2">
      <c r="M12142" s="9"/>
    </row>
    <row r="12143" spans="13:13" hidden="1" x14ac:dyDescent="0.2">
      <c r="M12143" s="9"/>
    </row>
    <row r="12144" spans="13:13" hidden="1" x14ac:dyDescent="0.2">
      <c r="M12144" s="9"/>
    </row>
    <row r="12145" spans="13:13" hidden="1" x14ac:dyDescent="0.2">
      <c r="M12145" s="9"/>
    </row>
    <row r="12146" spans="13:13" hidden="1" x14ac:dyDescent="0.2">
      <c r="M12146" s="9"/>
    </row>
    <row r="12147" spans="13:13" hidden="1" x14ac:dyDescent="0.2">
      <c r="M12147" s="9"/>
    </row>
    <row r="12148" spans="13:13" hidden="1" x14ac:dyDescent="0.2">
      <c r="M12148" s="9"/>
    </row>
    <row r="12149" spans="13:13" hidden="1" x14ac:dyDescent="0.2">
      <c r="M12149" s="9"/>
    </row>
    <row r="12150" spans="13:13" hidden="1" x14ac:dyDescent="0.2">
      <c r="M12150" s="9"/>
    </row>
    <row r="12151" spans="13:13" hidden="1" x14ac:dyDescent="0.2">
      <c r="M12151" s="9"/>
    </row>
    <row r="12152" spans="13:13" hidden="1" x14ac:dyDescent="0.2">
      <c r="M12152" s="9"/>
    </row>
    <row r="12153" spans="13:13" hidden="1" x14ac:dyDescent="0.2">
      <c r="M12153" s="9"/>
    </row>
    <row r="12154" spans="13:13" hidden="1" x14ac:dyDescent="0.2">
      <c r="M12154" s="9"/>
    </row>
    <row r="12155" spans="13:13" hidden="1" x14ac:dyDescent="0.2">
      <c r="M12155" s="9"/>
    </row>
    <row r="12156" spans="13:13" hidden="1" x14ac:dyDescent="0.2">
      <c r="M12156" s="9"/>
    </row>
    <row r="12157" spans="13:13" hidden="1" x14ac:dyDescent="0.2">
      <c r="M12157" s="9"/>
    </row>
    <row r="12158" spans="13:13" hidden="1" x14ac:dyDescent="0.2">
      <c r="M12158" s="9"/>
    </row>
    <row r="12159" spans="13:13" hidden="1" x14ac:dyDescent="0.2">
      <c r="M12159" s="9"/>
    </row>
    <row r="12160" spans="13:13" hidden="1" x14ac:dyDescent="0.2">
      <c r="M12160" s="9"/>
    </row>
    <row r="12161" spans="13:13" hidden="1" x14ac:dyDescent="0.2">
      <c r="M12161" s="9"/>
    </row>
    <row r="12162" spans="13:13" hidden="1" x14ac:dyDescent="0.2">
      <c r="M12162" s="9"/>
    </row>
    <row r="12163" spans="13:13" hidden="1" x14ac:dyDescent="0.2">
      <c r="M12163" s="9"/>
    </row>
    <row r="12164" spans="13:13" hidden="1" x14ac:dyDescent="0.2">
      <c r="M12164" s="9"/>
    </row>
    <row r="12165" spans="13:13" hidden="1" x14ac:dyDescent="0.2">
      <c r="M12165" s="9"/>
    </row>
    <row r="12166" spans="13:13" hidden="1" x14ac:dyDescent="0.2">
      <c r="M12166" s="9"/>
    </row>
    <row r="12167" spans="13:13" hidden="1" x14ac:dyDescent="0.2">
      <c r="M12167" s="9"/>
    </row>
    <row r="12168" spans="13:13" hidden="1" x14ac:dyDescent="0.2">
      <c r="M12168" s="9"/>
    </row>
    <row r="12169" spans="13:13" hidden="1" x14ac:dyDescent="0.2">
      <c r="M12169" s="9"/>
    </row>
    <row r="12170" spans="13:13" hidden="1" x14ac:dyDescent="0.2">
      <c r="M12170" s="9"/>
    </row>
    <row r="12171" spans="13:13" hidden="1" x14ac:dyDescent="0.2">
      <c r="M12171" s="9"/>
    </row>
    <row r="12172" spans="13:13" hidden="1" x14ac:dyDescent="0.2">
      <c r="M12172" s="9"/>
    </row>
    <row r="12173" spans="13:13" hidden="1" x14ac:dyDescent="0.2">
      <c r="M12173" s="9"/>
    </row>
    <row r="12174" spans="13:13" hidden="1" x14ac:dyDescent="0.2">
      <c r="M12174" s="9"/>
    </row>
    <row r="12175" spans="13:13" hidden="1" x14ac:dyDescent="0.2">
      <c r="M12175" s="9"/>
    </row>
    <row r="12176" spans="13:13" hidden="1" x14ac:dyDescent="0.2">
      <c r="M12176" s="9"/>
    </row>
    <row r="12177" spans="13:13" hidden="1" x14ac:dyDescent="0.2">
      <c r="M12177" s="9"/>
    </row>
    <row r="12178" spans="13:13" hidden="1" x14ac:dyDescent="0.2">
      <c r="M12178" s="9"/>
    </row>
    <row r="12179" spans="13:13" hidden="1" x14ac:dyDescent="0.2">
      <c r="M12179" s="9"/>
    </row>
    <row r="12180" spans="13:13" hidden="1" x14ac:dyDescent="0.2">
      <c r="M12180" s="9"/>
    </row>
    <row r="12181" spans="13:13" hidden="1" x14ac:dyDescent="0.2">
      <c r="M12181" s="9"/>
    </row>
    <row r="12182" spans="13:13" hidden="1" x14ac:dyDescent="0.2">
      <c r="M12182" s="9"/>
    </row>
    <row r="12183" spans="13:13" hidden="1" x14ac:dyDescent="0.2">
      <c r="M12183" s="9"/>
    </row>
    <row r="12184" spans="13:13" hidden="1" x14ac:dyDescent="0.2">
      <c r="M12184" s="9"/>
    </row>
    <row r="12185" spans="13:13" hidden="1" x14ac:dyDescent="0.2">
      <c r="M12185" s="9"/>
    </row>
    <row r="12186" spans="13:13" hidden="1" x14ac:dyDescent="0.2">
      <c r="M12186" s="9"/>
    </row>
    <row r="12187" spans="13:13" hidden="1" x14ac:dyDescent="0.2">
      <c r="M12187" s="9"/>
    </row>
    <row r="12188" spans="13:13" hidden="1" x14ac:dyDescent="0.2">
      <c r="M12188" s="9"/>
    </row>
    <row r="12189" spans="13:13" hidden="1" x14ac:dyDescent="0.2">
      <c r="M12189" s="9"/>
    </row>
    <row r="12190" spans="13:13" hidden="1" x14ac:dyDescent="0.2">
      <c r="M12190" s="9"/>
    </row>
    <row r="12191" spans="13:13" hidden="1" x14ac:dyDescent="0.2">
      <c r="M12191" s="9"/>
    </row>
    <row r="12192" spans="13:13" hidden="1" x14ac:dyDescent="0.2">
      <c r="M12192" s="9"/>
    </row>
    <row r="12193" spans="13:13" hidden="1" x14ac:dyDescent="0.2">
      <c r="M12193" s="9"/>
    </row>
    <row r="12194" spans="13:13" hidden="1" x14ac:dyDescent="0.2">
      <c r="M12194" s="9"/>
    </row>
    <row r="12195" spans="13:13" hidden="1" x14ac:dyDescent="0.2">
      <c r="M12195" s="9"/>
    </row>
    <row r="12196" spans="13:13" hidden="1" x14ac:dyDescent="0.2">
      <c r="M12196" s="9"/>
    </row>
    <row r="12197" spans="13:13" hidden="1" x14ac:dyDescent="0.2">
      <c r="M12197" s="9"/>
    </row>
    <row r="12198" spans="13:13" hidden="1" x14ac:dyDescent="0.2">
      <c r="M12198" s="9"/>
    </row>
    <row r="12199" spans="13:13" hidden="1" x14ac:dyDescent="0.2">
      <c r="M12199" s="9"/>
    </row>
    <row r="12200" spans="13:13" hidden="1" x14ac:dyDescent="0.2">
      <c r="M12200" s="9"/>
    </row>
    <row r="12201" spans="13:13" hidden="1" x14ac:dyDescent="0.2">
      <c r="M12201" s="9"/>
    </row>
    <row r="12202" spans="13:13" hidden="1" x14ac:dyDescent="0.2">
      <c r="M12202" s="9"/>
    </row>
    <row r="12203" spans="13:13" hidden="1" x14ac:dyDescent="0.2">
      <c r="M12203" s="9"/>
    </row>
    <row r="12204" spans="13:13" hidden="1" x14ac:dyDescent="0.2">
      <c r="M12204" s="9"/>
    </row>
    <row r="12205" spans="13:13" hidden="1" x14ac:dyDescent="0.2">
      <c r="M12205" s="9"/>
    </row>
    <row r="12206" spans="13:13" hidden="1" x14ac:dyDescent="0.2">
      <c r="M12206" s="9"/>
    </row>
    <row r="12207" spans="13:13" hidden="1" x14ac:dyDescent="0.2">
      <c r="M12207" s="9"/>
    </row>
    <row r="12208" spans="13:13" hidden="1" x14ac:dyDescent="0.2">
      <c r="M12208" s="9"/>
    </row>
    <row r="12209" spans="13:13" hidden="1" x14ac:dyDescent="0.2">
      <c r="M12209" s="9"/>
    </row>
    <row r="12210" spans="13:13" hidden="1" x14ac:dyDescent="0.2">
      <c r="M12210" s="9"/>
    </row>
    <row r="12211" spans="13:13" hidden="1" x14ac:dyDescent="0.2">
      <c r="M12211" s="9"/>
    </row>
    <row r="12212" spans="13:13" hidden="1" x14ac:dyDescent="0.2">
      <c r="M12212" s="9"/>
    </row>
    <row r="12213" spans="13:13" hidden="1" x14ac:dyDescent="0.2">
      <c r="M12213" s="9"/>
    </row>
    <row r="12214" spans="13:13" hidden="1" x14ac:dyDescent="0.2">
      <c r="M12214" s="9"/>
    </row>
    <row r="12215" spans="13:13" hidden="1" x14ac:dyDescent="0.2">
      <c r="M12215" s="9"/>
    </row>
    <row r="12216" spans="13:13" hidden="1" x14ac:dyDescent="0.2">
      <c r="M12216" s="9"/>
    </row>
    <row r="12217" spans="13:13" hidden="1" x14ac:dyDescent="0.2">
      <c r="M12217" s="9"/>
    </row>
    <row r="12218" spans="13:13" hidden="1" x14ac:dyDescent="0.2">
      <c r="M12218" s="9"/>
    </row>
    <row r="12219" spans="13:13" hidden="1" x14ac:dyDescent="0.2">
      <c r="M12219" s="9"/>
    </row>
    <row r="12220" spans="13:13" hidden="1" x14ac:dyDescent="0.2">
      <c r="M12220" s="9"/>
    </row>
    <row r="12221" spans="13:13" hidden="1" x14ac:dyDescent="0.2">
      <c r="M12221" s="9"/>
    </row>
    <row r="12222" spans="13:13" hidden="1" x14ac:dyDescent="0.2">
      <c r="M12222" s="9"/>
    </row>
    <row r="12223" spans="13:13" hidden="1" x14ac:dyDescent="0.2">
      <c r="M12223" s="9"/>
    </row>
    <row r="12224" spans="13:13" hidden="1" x14ac:dyDescent="0.2">
      <c r="M12224" s="9"/>
    </row>
    <row r="12225" spans="13:13" hidden="1" x14ac:dyDescent="0.2">
      <c r="M12225" s="9"/>
    </row>
    <row r="12226" spans="13:13" hidden="1" x14ac:dyDescent="0.2">
      <c r="M12226" s="9"/>
    </row>
    <row r="12227" spans="13:13" hidden="1" x14ac:dyDescent="0.2">
      <c r="M12227" s="9"/>
    </row>
    <row r="12228" spans="13:13" hidden="1" x14ac:dyDescent="0.2">
      <c r="M12228" s="9"/>
    </row>
    <row r="12229" spans="13:13" hidden="1" x14ac:dyDescent="0.2">
      <c r="M12229" s="9"/>
    </row>
    <row r="12230" spans="13:13" hidden="1" x14ac:dyDescent="0.2">
      <c r="M12230" s="9"/>
    </row>
    <row r="12231" spans="13:13" hidden="1" x14ac:dyDescent="0.2">
      <c r="M12231" s="9"/>
    </row>
    <row r="12232" spans="13:13" hidden="1" x14ac:dyDescent="0.2">
      <c r="M12232" s="9"/>
    </row>
    <row r="12233" spans="13:13" hidden="1" x14ac:dyDescent="0.2">
      <c r="M12233" s="9"/>
    </row>
    <row r="12234" spans="13:13" hidden="1" x14ac:dyDescent="0.2">
      <c r="M12234" s="9"/>
    </row>
    <row r="12235" spans="13:13" hidden="1" x14ac:dyDescent="0.2">
      <c r="M12235" s="9"/>
    </row>
    <row r="12236" spans="13:13" hidden="1" x14ac:dyDescent="0.2">
      <c r="M12236" s="9"/>
    </row>
    <row r="12237" spans="13:13" hidden="1" x14ac:dyDescent="0.2">
      <c r="M12237" s="9"/>
    </row>
    <row r="12238" spans="13:13" hidden="1" x14ac:dyDescent="0.2">
      <c r="M12238" s="9"/>
    </row>
    <row r="12239" spans="13:13" hidden="1" x14ac:dyDescent="0.2">
      <c r="M12239" s="9"/>
    </row>
    <row r="12240" spans="13:13" hidden="1" x14ac:dyDescent="0.2">
      <c r="M12240" s="9"/>
    </row>
    <row r="12241" spans="13:13" hidden="1" x14ac:dyDescent="0.2">
      <c r="M12241" s="9"/>
    </row>
    <row r="12242" spans="13:13" hidden="1" x14ac:dyDescent="0.2">
      <c r="M12242" s="9"/>
    </row>
    <row r="12243" spans="13:13" hidden="1" x14ac:dyDescent="0.2">
      <c r="M12243" s="9"/>
    </row>
    <row r="12244" spans="13:13" hidden="1" x14ac:dyDescent="0.2">
      <c r="M12244" s="9"/>
    </row>
    <row r="12245" spans="13:13" hidden="1" x14ac:dyDescent="0.2">
      <c r="M12245" s="9"/>
    </row>
    <row r="12246" spans="13:13" hidden="1" x14ac:dyDescent="0.2">
      <c r="M12246" s="9"/>
    </row>
    <row r="12247" spans="13:13" hidden="1" x14ac:dyDescent="0.2">
      <c r="M12247" s="9"/>
    </row>
    <row r="12248" spans="13:13" hidden="1" x14ac:dyDescent="0.2">
      <c r="M12248" s="9"/>
    </row>
    <row r="12249" spans="13:13" hidden="1" x14ac:dyDescent="0.2">
      <c r="M12249" s="9"/>
    </row>
    <row r="12250" spans="13:13" hidden="1" x14ac:dyDescent="0.2">
      <c r="M12250" s="9"/>
    </row>
    <row r="12251" spans="13:13" hidden="1" x14ac:dyDescent="0.2">
      <c r="M12251" s="9"/>
    </row>
    <row r="12252" spans="13:13" hidden="1" x14ac:dyDescent="0.2">
      <c r="M12252" s="9"/>
    </row>
    <row r="12253" spans="13:13" hidden="1" x14ac:dyDescent="0.2">
      <c r="M12253" s="9"/>
    </row>
    <row r="12254" spans="13:13" hidden="1" x14ac:dyDescent="0.2">
      <c r="M12254" s="9"/>
    </row>
    <row r="12255" spans="13:13" hidden="1" x14ac:dyDescent="0.2">
      <c r="M12255" s="9"/>
    </row>
    <row r="12256" spans="13:13" hidden="1" x14ac:dyDescent="0.2">
      <c r="M12256" s="9"/>
    </row>
    <row r="12257" spans="13:13" hidden="1" x14ac:dyDescent="0.2">
      <c r="M12257" s="9"/>
    </row>
    <row r="12258" spans="13:13" hidden="1" x14ac:dyDescent="0.2">
      <c r="M12258" s="9"/>
    </row>
    <row r="12259" spans="13:13" hidden="1" x14ac:dyDescent="0.2">
      <c r="M12259" s="9"/>
    </row>
    <row r="12260" spans="13:13" hidden="1" x14ac:dyDescent="0.2">
      <c r="M12260" s="9"/>
    </row>
    <row r="12261" spans="13:13" hidden="1" x14ac:dyDescent="0.2">
      <c r="M12261" s="9"/>
    </row>
    <row r="12262" spans="13:13" hidden="1" x14ac:dyDescent="0.2">
      <c r="M12262" s="9"/>
    </row>
    <row r="12263" spans="13:13" hidden="1" x14ac:dyDescent="0.2">
      <c r="M12263" s="9"/>
    </row>
    <row r="12264" spans="13:13" hidden="1" x14ac:dyDescent="0.2">
      <c r="M12264" s="9"/>
    </row>
    <row r="12265" spans="13:13" hidden="1" x14ac:dyDescent="0.2">
      <c r="M12265" s="9"/>
    </row>
    <row r="12266" spans="13:13" hidden="1" x14ac:dyDescent="0.2">
      <c r="M12266" s="9"/>
    </row>
    <row r="12267" spans="13:13" hidden="1" x14ac:dyDescent="0.2">
      <c r="M12267" s="9"/>
    </row>
    <row r="12268" spans="13:13" hidden="1" x14ac:dyDescent="0.2">
      <c r="M12268" s="9"/>
    </row>
    <row r="12269" spans="13:13" hidden="1" x14ac:dyDescent="0.2">
      <c r="M12269" s="9"/>
    </row>
    <row r="12270" spans="13:13" hidden="1" x14ac:dyDescent="0.2">
      <c r="M12270" s="9"/>
    </row>
    <row r="12271" spans="13:13" hidden="1" x14ac:dyDescent="0.2">
      <c r="M12271" s="9"/>
    </row>
    <row r="12272" spans="13:13" hidden="1" x14ac:dyDescent="0.2">
      <c r="M12272" s="9"/>
    </row>
    <row r="12273" spans="13:13" hidden="1" x14ac:dyDescent="0.2">
      <c r="M12273" s="9"/>
    </row>
    <row r="12274" spans="13:13" hidden="1" x14ac:dyDescent="0.2">
      <c r="M12274" s="9"/>
    </row>
    <row r="12275" spans="13:13" hidden="1" x14ac:dyDescent="0.2">
      <c r="M12275" s="9"/>
    </row>
    <row r="12276" spans="13:13" hidden="1" x14ac:dyDescent="0.2">
      <c r="M12276" s="9"/>
    </row>
    <row r="12277" spans="13:13" hidden="1" x14ac:dyDescent="0.2">
      <c r="M12277" s="9"/>
    </row>
    <row r="12278" spans="13:13" hidden="1" x14ac:dyDescent="0.2">
      <c r="M12278" s="9"/>
    </row>
    <row r="12279" spans="13:13" hidden="1" x14ac:dyDescent="0.2">
      <c r="M12279" s="9"/>
    </row>
    <row r="12280" spans="13:13" hidden="1" x14ac:dyDescent="0.2">
      <c r="M12280" s="9"/>
    </row>
    <row r="12281" spans="13:13" hidden="1" x14ac:dyDescent="0.2">
      <c r="M12281" s="9"/>
    </row>
    <row r="12282" spans="13:13" hidden="1" x14ac:dyDescent="0.2">
      <c r="M12282" s="9"/>
    </row>
    <row r="12283" spans="13:13" hidden="1" x14ac:dyDescent="0.2">
      <c r="M12283" s="9"/>
    </row>
    <row r="12284" spans="13:13" hidden="1" x14ac:dyDescent="0.2">
      <c r="M12284" s="9"/>
    </row>
    <row r="12285" spans="13:13" hidden="1" x14ac:dyDescent="0.2">
      <c r="M12285" s="9"/>
    </row>
    <row r="12286" spans="13:13" hidden="1" x14ac:dyDescent="0.2">
      <c r="M12286" s="9"/>
    </row>
    <row r="12287" spans="13:13" hidden="1" x14ac:dyDescent="0.2">
      <c r="M12287" s="9"/>
    </row>
    <row r="12288" spans="13:13" hidden="1" x14ac:dyDescent="0.2">
      <c r="M12288" s="9"/>
    </row>
    <row r="12289" spans="13:13" hidden="1" x14ac:dyDescent="0.2">
      <c r="M12289" s="9"/>
    </row>
    <row r="12290" spans="13:13" hidden="1" x14ac:dyDescent="0.2">
      <c r="M12290" s="9"/>
    </row>
    <row r="12291" spans="13:13" hidden="1" x14ac:dyDescent="0.2">
      <c r="M12291" s="9"/>
    </row>
    <row r="12292" spans="13:13" hidden="1" x14ac:dyDescent="0.2">
      <c r="M12292" s="9"/>
    </row>
    <row r="12293" spans="13:13" hidden="1" x14ac:dyDescent="0.2">
      <c r="M12293" s="9"/>
    </row>
    <row r="12294" spans="13:13" hidden="1" x14ac:dyDescent="0.2">
      <c r="M12294" s="9"/>
    </row>
    <row r="12295" spans="13:13" hidden="1" x14ac:dyDescent="0.2">
      <c r="M12295" s="9"/>
    </row>
    <row r="12296" spans="13:13" hidden="1" x14ac:dyDescent="0.2">
      <c r="M12296" s="9"/>
    </row>
    <row r="12297" spans="13:13" hidden="1" x14ac:dyDescent="0.2">
      <c r="M12297" s="9"/>
    </row>
    <row r="12298" spans="13:13" hidden="1" x14ac:dyDescent="0.2">
      <c r="M12298" s="9"/>
    </row>
    <row r="12299" spans="13:13" hidden="1" x14ac:dyDescent="0.2">
      <c r="M12299" s="9"/>
    </row>
    <row r="12300" spans="13:13" hidden="1" x14ac:dyDescent="0.2">
      <c r="M12300" s="9"/>
    </row>
    <row r="12301" spans="13:13" hidden="1" x14ac:dyDescent="0.2">
      <c r="M12301" s="9"/>
    </row>
    <row r="12302" spans="13:13" hidden="1" x14ac:dyDescent="0.2">
      <c r="M12302" s="9"/>
    </row>
    <row r="12303" spans="13:13" hidden="1" x14ac:dyDescent="0.2">
      <c r="M12303" s="9"/>
    </row>
    <row r="12304" spans="13:13" hidden="1" x14ac:dyDescent="0.2">
      <c r="M12304" s="9"/>
    </row>
    <row r="12305" spans="13:13" hidden="1" x14ac:dyDescent="0.2">
      <c r="M12305" s="9"/>
    </row>
    <row r="12306" spans="13:13" hidden="1" x14ac:dyDescent="0.2">
      <c r="M12306" s="9"/>
    </row>
    <row r="12307" spans="13:13" hidden="1" x14ac:dyDescent="0.2">
      <c r="M12307" s="9"/>
    </row>
    <row r="12308" spans="13:13" hidden="1" x14ac:dyDescent="0.2">
      <c r="M12308" s="9"/>
    </row>
    <row r="12309" spans="13:13" hidden="1" x14ac:dyDescent="0.2">
      <c r="M12309" s="9"/>
    </row>
    <row r="12310" spans="13:13" hidden="1" x14ac:dyDescent="0.2">
      <c r="M12310" s="9"/>
    </row>
    <row r="12311" spans="13:13" hidden="1" x14ac:dyDescent="0.2">
      <c r="M12311" s="9"/>
    </row>
    <row r="12312" spans="13:13" hidden="1" x14ac:dyDescent="0.2">
      <c r="M12312" s="9"/>
    </row>
    <row r="12313" spans="13:13" hidden="1" x14ac:dyDescent="0.2">
      <c r="M12313" s="9"/>
    </row>
    <row r="12314" spans="13:13" hidden="1" x14ac:dyDescent="0.2">
      <c r="M12314" s="9"/>
    </row>
    <row r="12315" spans="13:13" hidden="1" x14ac:dyDescent="0.2">
      <c r="M12315" s="9"/>
    </row>
    <row r="12316" spans="13:13" hidden="1" x14ac:dyDescent="0.2">
      <c r="M12316" s="9"/>
    </row>
    <row r="12317" spans="13:13" hidden="1" x14ac:dyDescent="0.2">
      <c r="M12317" s="9"/>
    </row>
    <row r="12318" spans="13:13" hidden="1" x14ac:dyDescent="0.2">
      <c r="M12318" s="9"/>
    </row>
    <row r="12319" spans="13:13" hidden="1" x14ac:dyDescent="0.2">
      <c r="M12319" s="9"/>
    </row>
    <row r="12320" spans="13:13" hidden="1" x14ac:dyDescent="0.2">
      <c r="M12320" s="9"/>
    </row>
    <row r="12321" spans="13:13" hidden="1" x14ac:dyDescent="0.2">
      <c r="M12321" s="9"/>
    </row>
    <row r="12322" spans="13:13" hidden="1" x14ac:dyDescent="0.2">
      <c r="M12322" s="9"/>
    </row>
    <row r="12323" spans="13:13" hidden="1" x14ac:dyDescent="0.2">
      <c r="M12323" s="9"/>
    </row>
    <row r="12324" spans="13:13" hidden="1" x14ac:dyDescent="0.2">
      <c r="M12324" s="9"/>
    </row>
    <row r="12325" spans="13:13" hidden="1" x14ac:dyDescent="0.2">
      <c r="M12325" s="9"/>
    </row>
    <row r="12326" spans="13:13" hidden="1" x14ac:dyDescent="0.2">
      <c r="M12326" s="9"/>
    </row>
    <row r="12327" spans="13:13" hidden="1" x14ac:dyDescent="0.2">
      <c r="M12327" s="9"/>
    </row>
    <row r="12328" spans="13:13" hidden="1" x14ac:dyDescent="0.2">
      <c r="M12328" s="9"/>
    </row>
    <row r="12329" spans="13:13" hidden="1" x14ac:dyDescent="0.2">
      <c r="M12329" s="9"/>
    </row>
    <row r="12330" spans="13:13" hidden="1" x14ac:dyDescent="0.2">
      <c r="M12330" s="9"/>
    </row>
    <row r="12331" spans="13:13" hidden="1" x14ac:dyDescent="0.2">
      <c r="M12331" s="9"/>
    </row>
    <row r="12332" spans="13:13" hidden="1" x14ac:dyDescent="0.2">
      <c r="M12332" s="9"/>
    </row>
    <row r="12333" spans="13:13" hidden="1" x14ac:dyDescent="0.2">
      <c r="M12333" s="9"/>
    </row>
    <row r="12334" spans="13:13" hidden="1" x14ac:dyDescent="0.2">
      <c r="M12334" s="9"/>
    </row>
    <row r="12335" spans="13:13" hidden="1" x14ac:dyDescent="0.2">
      <c r="M12335" s="9"/>
    </row>
    <row r="12336" spans="13:13" hidden="1" x14ac:dyDescent="0.2">
      <c r="M12336" s="9"/>
    </row>
    <row r="12337" spans="13:13" hidden="1" x14ac:dyDescent="0.2">
      <c r="M12337" s="9"/>
    </row>
    <row r="12338" spans="13:13" hidden="1" x14ac:dyDescent="0.2">
      <c r="M12338" s="9"/>
    </row>
    <row r="12339" spans="13:13" hidden="1" x14ac:dyDescent="0.2">
      <c r="M12339" s="9"/>
    </row>
    <row r="12340" spans="13:13" hidden="1" x14ac:dyDescent="0.2">
      <c r="M12340" s="9"/>
    </row>
    <row r="12341" spans="13:13" hidden="1" x14ac:dyDescent="0.2">
      <c r="M12341" s="9"/>
    </row>
    <row r="12342" spans="13:13" hidden="1" x14ac:dyDescent="0.2">
      <c r="M12342" s="9"/>
    </row>
    <row r="12343" spans="13:13" hidden="1" x14ac:dyDescent="0.2">
      <c r="M12343" s="9"/>
    </row>
    <row r="12344" spans="13:13" hidden="1" x14ac:dyDescent="0.2">
      <c r="M12344" s="9"/>
    </row>
    <row r="12345" spans="13:13" hidden="1" x14ac:dyDescent="0.2">
      <c r="M12345" s="9"/>
    </row>
    <row r="12346" spans="13:13" hidden="1" x14ac:dyDescent="0.2">
      <c r="M12346" s="9"/>
    </row>
    <row r="12347" spans="13:13" hidden="1" x14ac:dyDescent="0.2">
      <c r="M12347" s="9"/>
    </row>
    <row r="12348" spans="13:13" hidden="1" x14ac:dyDescent="0.2">
      <c r="M12348" s="9"/>
    </row>
    <row r="12349" spans="13:13" hidden="1" x14ac:dyDescent="0.2">
      <c r="M12349" s="9"/>
    </row>
    <row r="12350" spans="13:13" hidden="1" x14ac:dyDescent="0.2">
      <c r="M12350" s="9"/>
    </row>
    <row r="12351" spans="13:13" hidden="1" x14ac:dyDescent="0.2">
      <c r="M12351" s="9"/>
    </row>
    <row r="12352" spans="13:13" hidden="1" x14ac:dyDescent="0.2">
      <c r="M12352" s="9"/>
    </row>
    <row r="12353" spans="13:13" hidden="1" x14ac:dyDescent="0.2">
      <c r="M12353" s="9"/>
    </row>
    <row r="12354" spans="13:13" hidden="1" x14ac:dyDescent="0.2">
      <c r="M12354" s="9"/>
    </row>
    <row r="12355" spans="13:13" hidden="1" x14ac:dyDescent="0.2">
      <c r="M12355" s="9"/>
    </row>
    <row r="12356" spans="13:13" hidden="1" x14ac:dyDescent="0.2">
      <c r="M12356" s="9"/>
    </row>
    <row r="12357" spans="13:13" hidden="1" x14ac:dyDescent="0.2">
      <c r="M12357" s="9"/>
    </row>
    <row r="12358" spans="13:13" hidden="1" x14ac:dyDescent="0.2">
      <c r="M12358" s="9"/>
    </row>
    <row r="12359" spans="13:13" hidden="1" x14ac:dyDescent="0.2">
      <c r="M12359" s="9"/>
    </row>
    <row r="12360" spans="13:13" hidden="1" x14ac:dyDescent="0.2">
      <c r="M12360" s="9"/>
    </row>
    <row r="12361" spans="13:13" hidden="1" x14ac:dyDescent="0.2">
      <c r="M12361" s="9"/>
    </row>
    <row r="12362" spans="13:13" hidden="1" x14ac:dyDescent="0.2">
      <c r="M12362" s="9"/>
    </row>
    <row r="12363" spans="13:13" hidden="1" x14ac:dyDescent="0.2">
      <c r="M12363" s="9"/>
    </row>
    <row r="12364" spans="13:13" hidden="1" x14ac:dyDescent="0.2">
      <c r="M12364" s="9"/>
    </row>
    <row r="12365" spans="13:13" hidden="1" x14ac:dyDescent="0.2">
      <c r="M12365" s="9"/>
    </row>
    <row r="12366" spans="13:13" hidden="1" x14ac:dyDescent="0.2">
      <c r="M12366" s="9"/>
    </row>
    <row r="12367" spans="13:13" hidden="1" x14ac:dyDescent="0.2">
      <c r="M12367" s="9"/>
    </row>
    <row r="12368" spans="13:13" hidden="1" x14ac:dyDescent="0.2">
      <c r="M12368" s="9"/>
    </row>
    <row r="12369" spans="13:13" hidden="1" x14ac:dyDescent="0.2">
      <c r="M12369" s="9"/>
    </row>
    <row r="12370" spans="13:13" hidden="1" x14ac:dyDescent="0.2">
      <c r="M12370" s="9"/>
    </row>
    <row r="12371" spans="13:13" hidden="1" x14ac:dyDescent="0.2">
      <c r="M12371" s="9"/>
    </row>
    <row r="12372" spans="13:13" hidden="1" x14ac:dyDescent="0.2">
      <c r="M12372" s="9"/>
    </row>
    <row r="12373" spans="13:13" hidden="1" x14ac:dyDescent="0.2">
      <c r="M12373" s="9"/>
    </row>
    <row r="12374" spans="13:13" hidden="1" x14ac:dyDescent="0.2">
      <c r="M12374" s="9"/>
    </row>
    <row r="12375" spans="13:13" hidden="1" x14ac:dyDescent="0.2">
      <c r="M12375" s="9"/>
    </row>
    <row r="12376" spans="13:13" hidden="1" x14ac:dyDescent="0.2">
      <c r="M12376" s="9"/>
    </row>
    <row r="12377" spans="13:13" hidden="1" x14ac:dyDescent="0.2">
      <c r="M12377" s="9"/>
    </row>
    <row r="12378" spans="13:13" hidden="1" x14ac:dyDescent="0.2">
      <c r="M12378" s="9"/>
    </row>
    <row r="12379" spans="13:13" hidden="1" x14ac:dyDescent="0.2">
      <c r="M12379" s="9"/>
    </row>
    <row r="12380" spans="13:13" hidden="1" x14ac:dyDescent="0.2">
      <c r="M12380" s="9"/>
    </row>
    <row r="12381" spans="13:13" hidden="1" x14ac:dyDescent="0.2">
      <c r="M12381" s="9"/>
    </row>
    <row r="12382" spans="13:13" hidden="1" x14ac:dyDescent="0.2">
      <c r="M12382" s="9"/>
    </row>
    <row r="12383" spans="13:13" hidden="1" x14ac:dyDescent="0.2">
      <c r="M12383" s="9"/>
    </row>
    <row r="12384" spans="13:13" hidden="1" x14ac:dyDescent="0.2">
      <c r="M12384" s="9"/>
    </row>
    <row r="12385" spans="13:13" hidden="1" x14ac:dyDescent="0.2">
      <c r="M12385" s="9"/>
    </row>
    <row r="12386" spans="13:13" hidden="1" x14ac:dyDescent="0.2">
      <c r="M12386" s="9"/>
    </row>
    <row r="12387" spans="13:13" hidden="1" x14ac:dyDescent="0.2">
      <c r="M12387" s="9"/>
    </row>
    <row r="12388" spans="13:13" hidden="1" x14ac:dyDescent="0.2">
      <c r="M12388" s="9"/>
    </row>
    <row r="12389" spans="13:13" hidden="1" x14ac:dyDescent="0.2">
      <c r="M12389" s="9"/>
    </row>
    <row r="12390" spans="13:13" hidden="1" x14ac:dyDescent="0.2">
      <c r="M12390" s="9"/>
    </row>
    <row r="12391" spans="13:13" hidden="1" x14ac:dyDescent="0.2">
      <c r="M12391" s="9"/>
    </row>
    <row r="12392" spans="13:13" hidden="1" x14ac:dyDescent="0.2">
      <c r="M12392" s="9"/>
    </row>
    <row r="12393" spans="13:13" hidden="1" x14ac:dyDescent="0.2">
      <c r="M12393" s="9"/>
    </row>
    <row r="12394" spans="13:13" hidden="1" x14ac:dyDescent="0.2">
      <c r="M12394" s="9"/>
    </row>
    <row r="12395" spans="13:13" hidden="1" x14ac:dyDescent="0.2">
      <c r="M12395" s="9"/>
    </row>
    <row r="12396" spans="13:13" hidden="1" x14ac:dyDescent="0.2">
      <c r="M12396" s="9"/>
    </row>
    <row r="12397" spans="13:13" hidden="1" x14ac:dyDescent="0.2">
      <c r="M12397" s="9"/>
    </row>
    <row r="12398" spans="13:13" hidden="1" x14ac:dyDescent="0.2">
      <c r="M12398" s="9"/>
    </row>
    <row r="12399" spans="13:13" hidden="1" x14ac:dyDescent="0.2">
      <c r="M12399" s="9"/>
    </row>
    <row r="12400" spans="13:13" hidden="1" x14ac:dyDescent="0.2">
      <c r="M12400" s="9"/>
    </row>
    <row r="12401" spans="13:13" hidden="1" x14ac:dyDescent="0.2">
      <c r="M12401" s="9"/>
    </row>
    <row r="12402" spans="13:13" hidden="1" x14ac:dyDescent="0.2">
      <c r="M12402" s="9"/>
    </row>
    <row r="12403" spans="13:13" hidden="1" x14ac:dyDescent="0.2">
      <c r="M12403" s="9"/>
    </row>
    <row r="12404" spans="13:13" hidden="1" x14ac:dyDescent="0.2">
      <c r="M12404" s="9"/>
    </row>
    <row r="12405" spans="13:13" hidden="1" x14ac:dyDescent="0.2">
      <c r="M12405" s="9"/>
    </row>
    <row r="12406" spans="13:13" hidden="1" x14ac:dyDescent="0.2">
      <c r="M12406" s="9"/>
    </row>
    <row r="12407" spans="13:13" hidden="1" x14ac:dyDescent="0.2">
      <c r="M12407" s="9"/>
    </row>
    <row r="12408" spans="13:13" hidden="1" x14ac:dyDescent="0.2">
      <c r="M12408" s="9"/>
    </row>
    <row r="12409" spans="13:13" hidden="1" x14ac:dyDescent="0.2">
      <c r="M12409" s="9"/>
    </row>
    <row r="12410" spans="13:13" hidden="1" x14ac:dyDescent="0.2">
      <c r="M12410" s="9"/>
    </row>
    <row r="12411" spans="13:13" hidden="1" x14ac:dyDescent="0.2">
      <c r="M12411" s="9"/>
    </row>
    <row r="12412" spans="13:13" hidden="1" x14ac:dyDescent="0.2">
      <c r="M12412" s="9"/>
    </row>
    <row r="12413" spans="13:13" hidden="1" x14ac:dyDescent="0.2">
      <c r="M12413" s="9"/>
    </row>
    <row r="12414" spans="13:13" hidden="1" x14ac:dyDescent="0.2">
      <c r="M12414" s="9"/>
    </row>
    <row r="12415" spans="13:13" hidden="1" x14ac:dyDescent="0.2">
      <c r="M12415" s="9"/>
    </row>
    <row r="12416" spans="13:13" hidden="1" x14ac:dyDescent="0.2">
      <c r="M12416" s="9"/>
    </row>
    <row r="12417" spans="13:13" hidden="1" x14ac:dyDescent="0.2">
      <c r="M12417" s="9"/>
    </row>
    <row r="12418" spans="13:13" hidden="1" x14ac:dyDescent="0.2">
      <c r="M12418" s="9"/>
    </row>
    <row r="12419" spans="13:13" hidden="1" x14ac:dyDescent="0.2">
      <c r="M12419" s="9"/>
    </row>
    <row r="12420" spans="13:13" hidden="1" x14ac:dyDescent="0.2">
      <c r="M12420" s="9"/>
    </row>
    <row r="12421" spans="13:13" hidden="1" x14ac:dyDescent="0.2">
      <c r="M12421" s="9"/>
    </row>
    <row r="12422" spans="13:13" hidden="1" x14ac:dyDescent="0.2">
      <c r="M12422" s="9"/>
    </row>
    <row r="12423" spans="13:13" hidden="1" x14ac:dyDescent="0.2">
      <c r="M12423" s="9"/>
    </row>
    <row r="12424" spans="13:13" hidden="1" x14ac:dyDescent="0.2">
      <c r="M12424" s="9"/>
    </row>
    <row r="12425" spans="13:13" hidden="1" x14ac:dyDescent="0.2">
      <c r="M12425" s="9"/>
    </row>
    <row r="12426" spans="13:13" hidden="1" x14ac:dyDescent="0.2">
      <c r="M12426" s="9"/>
    </row>
    <row r="12427" spans="13:13" hidden="1" x14ac:dyDescent="0.2">
      <c r="M12427" s="9"/>
    </row>
    <row r="12428" spans="13:13" hidden="1" x14ac:dyDescent="0.2">
      <c r="M12428" s="9"/>
    </row>
    <row r="12429" spans="13:13" hidden="1" x14ac:dyDescent="0.2">
      <c r="M12429" s="9"/>
    </row>
    <row r="12430" spans="13:13" hidden="1" x14ac:dyDescent="0.2">
      <c r="M12430" s="9"/>
    </row>
    <row r="12431" spans="13:13" hidden="1" x14ac:dyDescent="0.2">
      <c r="M12431" s="9"/>
    </row>
    <row r="12432" spans="13:13" hidden="1" x14ac:dyDescent="0.2">
      <c r="M12432" s="9"/>
    </row>
    <row r="12433" spans="13:13" hidden="1" x14ac:dyDescent="0.2">
      <c r="M12433" s="9"/>
    </row>
    <row r="12434" spans="13:13" hidden="1" x14ac:dyDescent="0.2">
      <c r="M12434" s="9"/>
    </row>
    <row r="12435" spans="13:13" hidden="1" x14ac:dyDescent="0.2">
      <c r="M12435" s="9"/>
    </row>
    <row r="12436" spans="13:13" hidden="1" x14ac:dyDescent="0.2">
      <c r="M12436" s="9"/>
    </row>
    <row r="12437" spans="13:13" hidden="1" x14ac:dyDescent="0.2">
      <c r="M12437" s="9"/>
    </row>
    <row r="12438" spans="13:13" hidden="1" x14ac:dyDescent="0.2">
      <c r="M12438" s="9"/>
    </row>
    <row r="12439" spans="13:13" hidden="1" x14ac:dyDescent="0.2">
      <c r="M12439" s="9"/>
    </row>
    <row r="12440" spans="13:13" hidden="1" x14ac:dyDescent="0.2">
      <c r="M12440" s="9"/>
    </row>
    <row r="12441" spans="13:13" hidden="1" x14ac:dyDescent="0.2">
      <c r="M12441" s="9"/>
    </row>
    <row r="12442" spans="13:13" hidden="1" x14ac:dyDescent="0.2">
      <c r="M12442" s="9"/>
    </row>
    <row r="12443" spans="13:13" hidden="1" x14ac:dyDescent="0.2">
      <c r="M12443" s="9"/>
    </row>
    <row r="12444" spans="13:13" hidden="1" x14ac:dyDescent="0.2">
      <c r="M12444" s="9"/>
    </row>
    <row r="12445" spans="13:13" hidden="1" x14ac:dyDescent="0.2">
      <c r="M12445" s="9"/>
    </row>
    <row r="12446" spans="13:13" hidden="1" x14ac:dyDescent="0.2">
      <c r="M12446" s="9"/>
    </row>
    <row r="12447" spans="13:13" hidden="1" x14ac:dyDescent="0.2">
      <c r="M12447" s="9"/>
    </row>
    <row r="12448" spans="13:13" hidden="1" x14ac:dyDescent="0.2">
      <c r="M12448" s="9"/>
    </row>
    <row r="12449" spans="13:13" hidden="1" x14ac:dyDescent="0.2">
      <c r="M12449" s="9"/>
    </row>
    <row r="12450" spans="13:13" hidden="1" x14ac:dyDescent="0.2">
      <c r="M12450" s="9"/>
    </row>
    <row r="12451" spans="13:13" hidden="1" x14ac:dyDescent="0.2">
      <c r="M12451" s="9"/>
    </row>
    <row r="12452" spans="13:13" hidden="1" x14ac:dyDescent="0.2">
      <c r="M12452" s="9"/>
    </row>
    <row r="12453" spans="13:13" hidden="1" x14ac:dyDescent="0.2">
      <c r="M12453" s="9"/>
    </row>
    <row r="12454" spans="13:13" hidden="1" x14ac:dyDescent="0.2">
      <c r="M12454" s="9"/>
    </row>
    <row r="12455" spans="13:13" hidden="1" x14ac:dyDescent="0.2">
      <c r="M12455" s="9"/>
    </row>
    <row r="12456" spans="13:13" hidden="1" x14ac:dyDescent="0.2">
      <c r="M12456" s="9"/>
    </row>
    <row r="12457" spans="13:13" hidden="1" x14ac:dyDescent="0.2">
      <c r="M12457" s="9"/>
    </row>
    <row r="12458" spans="13:13" hidden="1" x14ac:dyDescent="0.2">
      <c r="M12458" s="9"/>
    </row>
    <row r="12459" spans="13:13" hidden="1" x14ac:dyDescent="0.2">
      <c r="M12459" s="9"/>
    </row>
    <row r="12460" spans="13:13" hidden="1" x14ac:dyDescent="0.2">
      <c r="M12460" s="9"/>
    </row>
    <row r="12461" spans="13:13" hidden="1" x14ac:dyDescent="0.2">
      <c r="M12461" s="9"/>
    </row>
    <row r="12462" spans="13:13" hidden="1" x14ac:dyDescent="0.2">
      <c r="M12462" s="9"/>
    </row>
    <row r="12463" spans="13:13" hidden="1" x14ac:dyDescent="0.2">
      <c r="M12463" s="9"/>
    </row>
    <row r="12464" spans="13:13" hidden="1" x14ac:dyDescent="0.2">
      <c r="M12464" s="9"/>
    </row>
    <row r="12465" spans="13:13" hidden="1" x14ac:dyDescent="0.2">
      <c r="M12465" s="9"/>
    </row>
    <row r="12466" spans="13:13" hidden="1" x14ac:dyDescent="0.2">
      <c r="M12466" s="9"/>
    </row>
    <row r="12467" spans="13:13" hidden="1" x14ac:dyDescent="0.2">
      <c r="M12467" s="9"/>
    </row>
    <row r="12468" spans="13:13" hidden="1" x14ac:dyDescent="0.2">
      <c r="M12468" s="9"/>
    </row>
    <row r="12469" spans="13:13" hidden="1" x14ac:dyDescent="0.2">
      <c r="M12469" s="9"/>
    </row>
    <row r="12470" spans="13:13" hidden="1" x14ac:dyDescent="0.2">
      <c r="M12470" s="9"/>
    </row>
    <row r="12471" spans="13:13" hidden="1" x14ac:dyDescent="0.2">
      <c r="M12471" s="9"/>
    </row>
    <row r="12472" spans="13:13" hidden="1" x14ac:dyDescent="0.2">
      <c r="M12472" s="9"/>
    </row>
    <row r="12473" spans="13:13" hidden="1" x14ac:dyDescent="0.2">
      <c r="M12473" s="9"/>
    </row>
    <row r="12474" spans="13:13" hidden="1" x14ac:dyDescent="0.2">
      <c r="M12474" s="9"/>
    </row>
    <row r="12475" spans="13:13" hidden="1" x14ac:dyDescent="0.2">
      <c r="M12475" s="9"/>
    </row>
    <row r="12476" spans="13:13" hidden="1" x14ac:dyDescent="0.2">
      <c r="M12476" s="9"/>
    </row>
    <row r="12477" spans="13:13" hidden="1" x14ac:dyDescent="0.2">
      <c r="M12477" s="9"/>
    </row>
    <row r="12478" spans="13:13" hidden="1" x14ac:dyDescent="0.2">
      <c r="M12478" s="9"/>
    </row>
    <row r="12479" spans="13:13" hidden="1" x14ac:dyDescent="0.2">
      <c r="M12479" s="9"/>
    </row>
    <row r="12480" spans="13:13" hidden="1" x14ac:dyDescent="0.2">
      <c r="M12480" s="9"/>
    </row>
    <row r="12481" spans="13:13" hidden="1" x14ac:dyDescent="0.2">
      <c r="M12481" s="9"/>
    </row>
    <row r="12482" spans="13:13" hidden="1" x14ac:dyDescent="0.2">
      <c r="M12482" s="9"/>
    </row>
    <row r="12483" spans="13:13" hidden="1" x14ac:dyDescent="0.2">
      <c r="M12483" s="9"/>
    </row>
    <row r="12484" spans="13:13" hidden="1" x14ac:dyDescent="0.2">
      <c r="M12484" s="9"/>
    </row>
    <row r="12485" spans="13:13" hidden="1" x14ac:dyDescent="0.2">
      <c r="M12485" s="9"/>
    </row>
    <row r="12486" spans="13:13" hidden="1" x14ac:dyDescent="0.2">
      <c r="M12486" s="9"/>
    </row>
    <row r="12487" spans="13:13" hidden="1" x14ac:dyDescent="0.2">
      <c r="M12487" s="9"/>
    </row>
    <row r="12488" spans="13:13" hidden="1" x14ac:dyDescent="0.2">
      <c r="M12488" s="9"/>
    </row>
    <row r="12489" spans="13:13" hidden="1" x14ac:dyDescent="0.2">
      <c r="M12489" s="9"/>
    </row>
    <row r="12490" spans="13:13" hidden="1" x14ac:dyDescent="0.2">
      <c r="M12490" s="9"/>
    </row>
    <row r="12491" spans="13:13" hidden="1" x14ac:dyDescent="0.2">
      <c r="M12491" s="9"/>
    </row>
    <row r="12492" spans="13:13" hidden="1" x14ac:dyDescent="0.2">
      <c r="M12492" s="9"/>
    </row>
    <row r="12493" spans="13:13" hidden="1" x14ac:dyDescent="0.2">
      <c r="M12493" s="9"/>
    </row>
    <row r="12494" spans="13:13" hidden="1" x14ac:dyDescent="0.2">
      <c r="M12494" s="9"/>
    </row>
    <row r="12495" spans="13:13" hidden="1" x14ac:dyDescent="0.2">
      <c r="M12495" s="9"/>
    </row>
    <row r="12496" spans="13:13" hidden="1" x14ac:dyDescent="0.2">
      <c r="M12496" s="9"/>
    </row>
    <row r="12497" spans="13:13" hidden="1" x14ac:dyDescent="0.2">
      <c r="M12497" s="9"/>
    </row>
    <row r="12498" spans="13:13" hidden="1" x14ac:dyDescent="0.2">
      <c r="M12498" s="9"/>
    </row>
    <row r="12499" spans="13:13" hidden="1" x14ac:dyDescent="0.2">
      <c r="M12499" s="9"/>
    </row>
    <row r="12500" spans="13:13" hidden="1" x14ac:dyDescent="0.2">
      <c r="M12500" s="9"/>
    </row>
    <row r="12501" spans="13:13" hidden="1" x14ac:dyDescent="0.2">
      <c r="M12501" s="9"/>
    </row>
    <row r="12502" spans="13:13" hidden="1" x14ac:dyDescent="0.2">
      <c r="M12502" s="9"/>
    </row>
    <row r="12503" spans="13:13" hidden="1" x14ac:dyDescent="0.2">
      <c r="M12503" s="9"/>
    </row>
    <row r="12504" spans="13:13" hidden="1" x14ac:dyDescent="0.2">
      <c r="M12504" s="9"/>
    </row>
    <row r="12505" spans="13:13" hidden="1" x14ac:dyDescent="0.2">
      <c r="M12505" s="9"/>
    </row>
    <row r="12506" spans="13:13" hidden="1" x14ac:dyDescent="0.2">
      <c r="M12506" s="9"/>
    </row>
    <row r="12507" spans="13:13" hidden="1" x14ac:dyDescent="0.2">
      <c r="M12507" s="9"/>
    </row>
    <row r="12508" spans="13:13" hidden="1" x14ac:dyDescent="0.2">
      <c r="M12508" s="9"/>
    </row>
    <row r="12509" spans="13:13" hidden="1" x14ac:dyDescent="0.2">
      <c r="M12509" s="9"/>
    </row>
    <row r="12510" spans="13:13" hidden="1" x14ac:dyDescent="0.2">
      <c r="M12510" s="9"/>
    </row>
    <row r="12511" spans="13:13" hidden="1" x14ac:dyDescent="0.2">
      <c r="M12511" s="9"/>
    </row>
    <row r="12512" spans="13:13" hidden="1" x14ac:dyDescent="0.2">
      <c r="M12512" s="9"/>
    </row>
    <row r="12513" spans="13:13" hidden="1" x14ac:dyDescent="0.2">
      <c r="M12513" s="9"/>
    </row>
    <row r="12514" spans="13:13" hidden="1" x14ac:dyDescent="0.2">
      <c r="M12514" s="9"/>
    </row>
    <row r="12515" spans="13:13" hidden="1" x14ac:dyDescent="0.2">
      <c r="M12515" s="9"/>
    </row>
    <row r="12516" spans="13:13" hidden="1" x14ac:dyDescent="0.2">
      <c r="M12516" s="9"/>
    </row>
    <row r="12517" spans="13:13" hidden="1" x14ac:dyDescent="0.2">
      <c r="M12517" s="9"/>
    </row>
    <row r="12518" spans="13:13" hidden="1" x14ac:dyDescent="0.2">
      <c r="M12518" s="9"/>
    </row>
    <row r="12519" spans="13:13" hidden="1" x14ac:dyDescent="0.2">
      <c r="M12519" s="9"/>
    </row>
    <row r="12520" spans="13:13" hidden="1" x14ac:dyDescent="0.2">
      <c r="M12520" s="9"/>
    </row>
    <row r="12521" spans="13:13" hidden="1" x14ac:dyDescent="0.2">
      <c r="M12521" s="9"/>
    </row>
    <row r="12522" spans="13:13" hidden="1" x14ac:dyDescent="0.2">
      <c r="M12522" s="9"/>
    </row>
    <row r="12523" spans="13:13" hidden="1" x14ac:dyDescent="0.2">
      <c r="M12523" s="9"/>
    </row>
    <row r="12524" spans="13:13" hidden="1" x14ac:dyDescent="0.2">
      <c r="M12524" s="9"/>
    </row>
    <row r="12525" spans="13:13" hidden="1" x14ac:dyDescent="0.2">
      <c r="M12525" s="9"/>
    </row>
    <row r="12526" spans="13:13" hidden="1" x14ac:dyDescent="0.2">
      <c r="M12526" s="9"/>
    </row>
    <row r="12527" spans="13:13" hidden="1" x14ac:dyDescent="0.2">
      <c r="M12527" s="9"/>
    </row>
    <row r="12528" spans="13:13" hidden="1" x14ac:dyDescent="0.2">
      <c r="M12528" s="9"/>
    </row>
    <row r="12529" spans="13:13" hidden="1" x14ac:dyDescent="0.2">
      <c r="M12529" s="9"/>
    </row>
    <row r="12530" spans="13:13" hidden="1" x14ac:dyDescent="0.2">
      <c r="M12530" s="9"/>
    </row>
    <row r="12531" spans="13:13" hidden="1" x14ac:dyDescent="0.2">
      <c r="M12531" s="9"/>
    </row>
    <row r="12532" spans="13:13" hidden="1" x14ac:dyDescent="0.2">
      <c r="M12532" s="9"/>
    </row>
    <row r="12533" spans="13:13" hidden="1" x14ac:dyDescent="0.2">
      <c r="M12533" s="9"/>
    </row>
    <row r="12534" spans="13:13" hidden="1" x14ac:dyDescent="0.2">
      <c r="M12534" s="9"/>
    </row>
    <row r="12535" spans="13:13" hidden="1" x14ac:dyDescent="0.2">
      <c r="M12535" s="9"/>
    </row>
    <row r="12536" spans="13:13" hidden="1" x14ac:dyDescent="0.2">
      <c r="M12536" s="9"/>
    </row>
    <row r="12537" spans="13:13" hidden="1" x14ac:dyDescent="0.2">
      <c r="M12537" s="9"/>
    </row>
    <row r="12538" spans="13:13" hidden="1" x14ac:dyDescent="0.2">
      <c r="M12538" s="9"/>
    </row>
    <row r="12539" spans="13:13" hidden="1" x14ac:dyDescent="0.2">
      <c r="M12539" s="9"/>
    </row>
    <row r="12540" spans="13:13" hidden="1" x14ac:dyDescent="0.2">
      <c r="M12540" s="9"/>
    </row>
    <row r="12541" spans="13:13" hidden="1" x14ac:dyDescent="0.2">
      <c r="M12541" s="9"/>
    </row>
    <row r="12542" spans="13:13" hidden="1" x14ac:dyDescent="0.2">
      <c r="M12542" s="9"/>
    </row>
    <row r="12543" spans="13:13" hidden="1" x14ac:dyDescent="0.2">
      <c r="M12543" s="9"/>
    </row>
    <row r="12544" spans="13:13" hidden="1" x14ac:dyDescent="0.2">
      <c r="M12544" s="9"/>
    </row>
    <row r="12545" spans="13:13" hidden="1" x14ac:dyDescent="0.2">
      <c r="M12545" s="9"/>
    </row>
    <row r="12546" spans="13:13" hidden="1" x14ac:dyDescent="0.2">
      <c r="M12546" s="9"/>
    </row>
    <row r="12547" spans="13:13" hidden="1" x14ac:dyDescent="0.2">
      <c r="M12547" s="9"/>
    </row>
    <row r="12548" spans="13:13" hidden="1" x14ac:dyDescent="0.2">
      <c r="M12548" s="9"/>
    </row>
    <row r="12549" spans="13:13" hidden="1" x14ac:dyDescent="0.2">
      <c r="M12549" s="9"/>
    </row>
    <row r="12550" spans="13:13" hidden="1" x14ac:dyDescent="0.2">
      <c r="M12550" s="9"/>
    </row>
    <row r="12551" spans="13:13" hidden="1" x14ac:dyDescent="0.2">
      <c r="M12551" s="9"/>
    </row>
    <row r="12552" spans="13:13" hidden="1" x14ac:dyDescent="0.2">
      <c r="M12552" s="9"/>
    </row>
    <row r="12553" spans="13:13" hidden="1" x14ac:dyDescent="0.2">
      <c r="M12553" s="9"/>
    </row>
    <row r="12554" spans="13:13" hidden="1" x14ac:dyDescent="0.2">
      <c r="M12554" s="9"/>
    </row>
    <row r="12555" spans="13:13" hidden="1" x14ac:dyDescent="0.2">
      <c r="M12555" s="9"/>
    </row>
    <row r="12556" spans="13:13" hidden="1" x14ac:dyDescent="0.2">
      <c r="M12556" s="9"/>
    </row>
    <row r="12557" spans="13:13" hidden="1" x14ac:dyDescent="0.2">
      <c r="M12557" s="9"/>
    </row>
    <row r="12558" spans="13:13" hidden="1" x14ac:dyDescent="0.2">
      <c r="M12558" s="9"/>
    </row>
    <row r="12559" spans="13:13" hidden="1" x14ac:dyDescent="0.2">
      <c r="M12559" s="9"/>
    </row>
    <row r="12560" spans="13:13" hidden="1" x14ac:dyDescent="0.2">
      <c r="M12560" s="9"/>
    </row>
    <row r="12561" spans="13:13" hidden="1" x14ac:dyDescent="0.2">
      <c r="M12561" s="9"/>
    </row>
    <row r="12562" spans="13:13" hidden="1" x14ac:dyDescent="0.2">
      <c r="M12562" s="9"/>
    </row>
    <row r="12563" spans="13:13" hidden="1" x14ac:dyDescent="0.2">
      <c r="M12563" s="9"/>
    </row>
    <row r="12564" spans="13:13" hidden="1" x14ac:dyDescent="0.2">
      <c r="M12564" s="9"/>
    </row>
    <row r="12565" spans="13:13" hidden="1" x14ac:dyDescent="0.2">
      <c r="M12565" s="9"/>
    </row>
    <row r="12566" spans="13:13" hidden="1" x14ac:dyDescent="0.2">
      <c r="M12566" s="9"/>
    </row>
    <row r="12567" spans="13:13" hidden="1" x14ac:dyDescent="0.2">
      <c r="M12567" s="9"/>
    </row>
    <row r="12568" spans="13:13" hidden="1" x14ac:dyDescent="0.2">
      <c r="M12568" s="9"/>
    </row>
    <row r="12569" spans="13:13" hidden="1" x14ac:dyDescent="0.2">
      <c r="M12569" s="9"/>
    </row>
    <row r="12570" spans="13:13" hidden="1" x14ac:dyDescent="0.2">
      <c r="M12570" s="9"/>
    </row>
    <row r="12571" spans="13:13" hidden="1" x14ac:dyDescent="0.2">
      <c r="M12571" s="9"/>
    </row>
    <row r="12572" spans="13:13" hidden="1" x14ac:dyDescent="0.2">
      <c r="M12572" s="9"/>
    </row>
    <row r="12573" spans="13:13" hidden="1" x14ac:dyDescent="0.2">
      <c r="M12573" s="9"/>
    </row>
    <row r="12574" spans="13:13" hidden="1" x14ac:dyDescent="0.2">
      <c r="M12574" s="9"/>
    </row>
    <row r="12575" spans="13:13" hidden="1" x14ac:dyDescent="0.2">
      <c r="M12575" s="9"/>
    </row>
    <row r="12576" spans="13:13" hidden="1" x14ac:dyDescent="0.2">
      <c r="M12576" s="9"/>
    </row>
    <row r="12577" spans="13:13" hidden="1" x14ac:dyDescent="0.2">
      <c r="M12577" s="9"/>
    </row>
    <row r="12578" spans="13:13" hidden="1" x14ac:dyDescent="0.2">
      <c r="M12578" s="9"/>
    </row>
    <row r="12579" spans="13:13" hidden="1" x14ac:dyDescent="0.2">
      <c r="M12579" s="9"/>
    </row>
    <row r="12580" spans="13:13" hidden="1" x14ac:dyDescent="0.2">
      <c r="M12580" s="9"/>
    </row>
    <row r="12581" spans="13:13" hidden="1" x14ac:dyDescent="0.2">
      <c r="M12581" s="9"/>
    </row>
    <row r="12582" spans="13:13" hidden="1" x14ac:dyDescent="0.2">
      <c r="M12582" s="9"/>
    </row>
    <row r="12583" spans="13:13" hidden="1" x14ac:dyDescent="0.2">
      <c r="M12583" s="9"/>
    </row>
    <row r="12584" spans="13:13" hidden="1" x14ac:dyDescent="0.2">
      <c r="M12584" s="9"/>
    </row>
    <row r="12585" spans="13:13" hidden="1" x14ac:dyDescent="0.2">
      <c r="M12585" s="9"/>
    </row>
    <row r="12586" spans="13:13" hidden="1" x14ac:dyDescent="0.2">
      <c r="M12586" s="9"/>
    </row>
    <row r="12587" spans="13:13" hidden="1" x14ac:dyDescent="0.2">
      <c r="M12587" s="9"/>
    </row>
    <row r="12588" spans="13:13" hidden="1" x14ac:dyDescent="0.2">
      <c r="M12588" s="9"/>
    </row>
    <row r="12589" spans="13:13" hidden="1" x14ac:dyDescent="0.2">
      <c r="M12589" s="9"/>
    </row>
    <row r="12590" spans="13:13" hidden="1" x14ac:dyDescent="0.2">
      <c r="M12590" s="9"/>
    </row>
    <row r="12591" spans="13:13" hidden="1" x14ac:dyDescent="0.2">
      <c r="M12591" s="9"/>
    </row>
    <row r="12592" spans="13:13" hidden="1" x14ac:dyDescent="0.2">
      <c r="M12592" s="9"/>
    </row>
    <row r="12593" spans="13:13" hidden="1" x14ac:dyDescent="0.2">
      <c r="M12593" s="9"/>
    </row>
    <row r="12594" spans="13:13" hidden="1" x14ac:dyDescent="0.2">
      <c r="M12594" s="9"/>
    </row>
    <row r="12595" spans="13:13" hidden="1" x14ac:dyDescent="0.2">
      <c r="M12595" s="9"/>
    </row>
    <row r="12596" spans="13:13" hidden="1" x14ac:dyDescent="0.2">
      <c r="M12596" s="9"/>
    </row>
    <row r="12597" spans="13:13" hidden="1" x14ac:dyDescent="0.2">
      <c r="M12597" s="9"/>
    </row>
    <row r="12598" spans="13:13" hidden="1" x14ac:dyDescent="0.2">
      <c r="M12598" s="9"/>
    </row>
    <row r="12599" spans="13:13" hidden="1" x14ac:dyDescent="0.2">
      <c r="M12599" s="9"/>
    </row>
    <row r="12600" spans="13:13" hidden="1" x14ac:dyDescent="0.2">
      <c r="M12600" s="9"/>
    </row>
    <row r="12601" spans="13:13" hidden="1" x14ac:dyDescent="0.2">
      <c r="M12601" s="9"/>
    </row>
    <row r="12602" spans="13:13" hidden="1" x14ac:dyDescent="0.2">
      <c r="M12602" s="9"/>
    </row>
    <row r="12603" spans="13:13" hidden="1" x14ac:dyDescent="0.2">
      <c r="M12603" s="9"/>
    </row>
    <row r="12604" spans="13:13" hidden="1" x14ac:dyDescent="0.2">
      <c r="M12604" s="9"/>
    </row>
    <row r="12605" spans="13:13" hidden="1" x14ac:dyDescent="0.2">
      <c r="M12605" s="9"/>
    </row>
    <row r="12606" spans="13:13" hidden="1" x14ac:dyDescent="0.2">
      <c r="M12606" s="9"/>
    </row>
    <row r="12607" spans="13:13" hidden="1" x14ac:dyDescent="0.2">
      <c r="M12607" s="9"/>
    </row>
    <row r="12608" spans="13:13" hidden="1" x14ac:dyDescent="0.2">
      <c r="M12608" s="9"/>
    </row>
    <row r="12609" spans="13:13" hidden="1" x14ac:dyDescent="0.2">
      <c r="M12609" s="9"/>
    </row>
    <row r="12610" spans="13:13" hidden="1" x14ac:dyDescent="0.2">
      <c r="M12610" s="9"/>
    </row>
    <row r="12611" spans="13:13" hidden="1" x14ac:dyDescent="0.2">
      <c r="M12611" s="9"/>
    </row>
    <row r="12612" spans="13:13" hidden="1" x14ac:dyDescent="0.2">
      <c r="M12612" s="9"/>
    </row>
    <row r="12613" spans="13:13" hidden="1" x14ac:dyDescent="0.2">
      <c r="M12613" s="9"/>
    </row>
    <row r="12614" spans="13:13" hidden="1" x14ac:dyDescent="0.2">
      <c r="M12614" s="9"/>
    </row>
    <row r="12615" spans="13:13" hidden="1" x14ac:dyDescent="0.2">
      <c r="M12615" s="9"/>
    </row>
    <row r="12616" spans="13:13" hidden="1" x14ac:dyDescent="0.2">
      <c r="M12616" s="9"/>
    </row>
    <row r="12617" spans="13:13" hidden="1" x14ac:dyDescent="0.2">
      <c r="M12617" s="9"/>
    </row>
    <row r="12618" spans="13:13" hidden="1" x14ac:dyDescent="0.2">
      <c r="M12618" s="9"/>
    </row>
    <row r="12619" spans="13:13" hidden="1" x14ac:dyDescent="0.2">
      <c r="M12619" s="9"/>
    </row>
    <row r="12620" spans="13:13" hidden="1" x14ac:dyDescent="0.2">
      <c r="M12620" s="9"/>
    </row>
    <row r="12621" spans="13:13" hidden="1" x14ac:dyDescent="0.2">
      <c r="M12621" s="9"/>
    </row>
    <row r="12622" spans="13:13" hidden="1" x14ac:dyDescent="0.2">
      <c r="M12622" s="9"/>
    </row>
    <row r="12623" spans="13:13" hidden="1" x14ac:dyDescent="0.2">
      <c r="M12623" s="9"/>
    </row>
    <row r="12624" spans="13:13" hidden="1" x14ac:dyDescent="0.2">
      <c r="M12624" s="9"/>
    </row>
    <row r="12625" spans="13:13" hidden="1" x14ac:dyDescent="0.2">
      <c r="M12625" s="9"/>
    </row>
    <row r="12626" spans="13:13" hidden="1" x14ac:dyDescent="0.2">
      <c r="M12626" s="9"/>
    </row>
    <row r="12627" spans="13:13" hidden="1" x14ac:dyDescent="0.2">
      <c r="M12627" s="9"/>
    </row>
    <row r="12628" spans="13:13" hidden="1" x14ac:dyDescent="0.2">
      <c r="M12628" s="9"/>
    </row>
    <row r="12629" spans="13:13" hidden="1" x14ac:dyDescent="0.2">
      <c r="M12629" s="9"/>
    </row>
    <row r="12630" spans="13:13" hidden="1" x14ac:dyDescent="0.2">
      <c r="M12630" s="9"/>
    </row>
    <row r="12631" spans="13:13" hidden="1" x14ac:dyDescent="0.2">
      <c r="M12631" s="9"/>
    </row>
    <row r="12632" spans="13:13" hidden="1" x14ac:dyDescent="0.2">
      <c r="M12632" s="9"/>
    </row>
    <row r="12633" spans="13:13" hidden="1" x14ac:dyDescent="0.2">
      <c r="M12633" s="9"/>
    </row>
    <row r="12634" spans="13:13" hidden="1" x14ac:dyDescent="0.2">
      <c r="M12634" s="9"/>
    </row>
    <row r="12635" spans="13:13" hidden="1" x14ac:dyDescent="0.2">
      <c r="M12635" s="9"/>
    </row>
    <row r="12636" spans="13:13" hidden="1" x14ac:dyDescent="0.2">
      <c r="M12636" s="9"/>
    </row>
    <row r="12637" spans="13:13" hidden="1" x14ac:dyDescent="0.2">
      <c r="M12637" s="9"/>
    </row>
    <row r="12638" spans="13:13" hidden="1" x14ac:dyDescent="0.2">
      <c r="M12638" s="9"/>
    </row>
    <row r="12639" spans="13:13" hidden="1" x14ac:dyDescent="0.2">
      <c r="M12639" s="9"/>
    </row>
    <row r="12640" spans="13:13" hidden="1" x14ac:dyDescent="0.2">
      <c r="M12640" s="9"/>
    </row>
    <row r="12641" spans="13:13" hidden="1" x14ac:dyDescent="0.2">
      <c r="M12641" s="9"/>
    </row>
    <row r="12642" spans="13:13" hidden="1" x14ac:dyDescent="0.2">
      <c r="M12642" s="9"/>
    </row>
    <row r="12643" spans="13:13" hidden="1" x14ac:dyDescent="0.2">
      <c r="M12643" s="9"/>
    </row>
    <row r="12644" spans="13:13" hidden="1" x14ac:dyDescent="0.2">
      <c r="M12644" s="9"/>
    </row>
    <row r="12645" spans="13:13" hidden="1" x14ac:dyDescent="0.2">
      <c r="M12645" s="9"/>
    </row>
    <row r="12646" spans="13:13" hidden="1" x14ac:dyDescent="0.2">
      <c r="M12646" s="9"/>
    </row>
    <row r="12647" spans="13:13" hidden="1" x14ac:dyDescent="0.2">
      <c r="M12647" s="9"/>
    </row>
    <row r="12648" spans="13:13" hidden="1" x14ac:dyDescent="0.2">
      <c r="M12648" s="9"/>
    </row>
    <row r="12649" spans="13:13" hidden="1" x14ac:dyDescent="0.2">
      <c r="M12649" s="9"/>
    </row>
    <row r="12650" spans="13:13" hidden="1" x14ac:dyDescent="0.2">
      <c r="M12650" s="9"/>
    </row>
    <row r="12651" spans="13:13" hidden="1" x14ac:dyDescent="0.2">
      <c r="M12651" s="9"/>
    </row>
    <row r="12652" spans="13:13" hidden="1" x14ac:dyDescent="0.2">
      <c r="M12652" s="9"/>
    </row>
    <row r="12653" spans="13:13" hidden="1" x14ac:dyDescent="0.2">
      <c r="M12653" s="9"/>
    </row>
    <row r="12654" spans="13:13" hidden="1" x14ac:dyDescent="0.2">
      <c r="M12654" s="9"/>
    </row>
    <row r="12655" spans="13:13" hidden="1" x14ac:dyDescent="0.2">
      <c r="M12655" s="9"/>
    </row>
    <row r="12656" spans="13:13" hidden="1" x14ac:dyDescent="0.2">
      <c r="M12656" s="9"/>
    </row>
    <row r="12657" spans="13:13" hidden="1" x14ac:dyDescent="0.2">
      <c r="M12657" s="9"/>
    </row>
    <row r="12658" spans="13:13" hidden="1" x14ac:dyDescent="0.2">
      <c r="M12658" s="9"/>
    </row>
    <row r="12659" spans="13:13" hidden="1" x14ac:dyDescent="0.2">
      <c r="M12659" s="9"/>
    </row>
    <row r="12660" spans="13:13" hidden="1" x14ac:dyDescent="0.2">
      <c r="M12660" s="9"/>
    </row>
    <row r="12661" spans="13:13" hidden="1" x14ac:dyDescent="0.2">
      <c r="M12661" s="9"/>
    </row>
    <row r="12662" spans="13:13" hidden="1" x14ac:dyDescent="0.2">
      <c r="M12662" s="9"/>
    </row>
    <row r="12663" spans="13:13" hidden="1" x14ac:dyDescent="0.2">
      <c r="M12663" s="9"/>
    </row>
    <row r="12664" spans="13:13" hidden="1" x14ac:dyDescent="0.2">
      <c r="M12664" s="9"/>
    </row>
    <row r="12665" spans="13:13" hidden="1" x14ac:dyDescent="0.2">
      <c r="M12665" s="9"/>
    </row>
    <row r="12666" spans="13:13" hidden="1" x14ac:dyDescent="0.2">
      <c r="M12666" s="9"/>
    </row>
    <row r="12667" spans="13:13" hidden="1" x14ac:dyDescent="0.2">
      <c r="M12667" s="9"/>
    </row>
    <row r="12668" spans="13:13" hidden="1" x14ac:dyDescent="0.2">
      <c r="M12668" s="9"/>
    </row>
    <row r="12669" spans="13:13" hidden="1" x14ac:dyDescent="0.2">
      <c r="M12669" s="9"/>
    </row>
    <row r="12670" spans="13:13" hidden="1" x14ac:dyDescent="0.2">
      <c r="M12670" s="9"/>
    </row>
    <row r="12671" spans="13:13" hidden="1" x14ac:dyDescent="0.2">
      <c r="M12671" s="9"/>
    </row>
    <row r="12672" spans="13:13" hidden="1" x14ac:dyDescent="0.2">
      <c r="M12672" s="9"/>
    </row>
    <row r="12673" spans="13:13" hidden="1" x14ac:dyDescent="0.2">
      <c r="M12673" s="9"/>
    </row>
    <row r="12674" spans="13:13" hidden="1" x14ac:dyDescent="0.2">
      <c r="M12674" s="9"/>
    </row>
    <row r="12675" spans="13:13" hidden="1" x14ac:dyDescent="0.2">
      <c r="M12675" s="9"/>
    </row>
    <row r="12676" spans="13:13" hidden="1" x14ac:dyDescent="0.2">
      <c r="M12676" s="9"/>
    </row>
    <row r="12677" spans="13:13" hidden="1" x14ac:dyDescent="0.2">
      <c r="M12677" s="9"/>
    </row>
    <row r="12678" spans="13:13" hidden="1" x14ac:dyDescent="0.2">
      <c r="M12678" s="9"/>
    </row>
    <row r="12679" spans="13:13" hidden="1" x14ac:dyDescent="0.2">
      <c r="M12679" s="9"/>
    </row>
    <row r="12680" spans="13:13" hidden="1" x14ac:dyDescent="0.2">
      <c r="M12680" s="9"/>
    </row>
    <row r="12681" spans="13:13" hidden="1" x14ac:dyDescent="0.2">
      <c r="M12681" s="9"/>
    </row>
    <row r="12682" spans="13:13" hidden="1" x14ac:dyDescent="0.2">
      <c r="M12682" s="9"/>
    </row>
    <row r="12683" spans="13:13" hidden="1" x14ac:dyDescent="0.2">
      <c r="M12683" s="9"/>
    </row>
    <row r="12684" spans="13:13" hidden="1" x14ac:dyDescent="0.2">
      <c r="M12684" s="9"/>
    </row>
    <row r="12685" spans="13:13" hidden="1" x14ac:dyDescent="0.2">
      <c r="M12685" s="9"/>
    </row>
    <row r="12686" spans="13:13" hidden="1" x14ac:dyDescent="0.2">
      <c r="M12686" s="9"/>
    </row>
    <row r="12687" spans="13:13" hidden="1" x14ac:dyDescent="0.2">
      <c r="M12687" s="9"/>
    </row>
    <row r="12688" spans="13:13" hidden="1" x14ac:dyDescent="0.2">
      <c r="M12688" s="9"/>
    </row>
    <row r="12689" spans="13:13" hidden="1" x14ac:dyDescent="0.2">
      <c r="M12689" s="9"/>
    </row>
    <row r="12690" spans="13:13" hidden="1" x14ac:dyDescent="0.2">
      <c r="M12690" s="9"/>
    </row>
    <row r="12691" spans="13:13" hidden="1" x14ac:dyDescent="0.2">
      <c r="M12691" s="9"/>
    </row>
    <row r="12692" spans="13:13" hidden="1" x14ac:dyDescent="0.2">
      <c r="M12692" s="9"/>
    </row>
    <row r="12693" spans="13:13" hidden="1" x14ac:dyDescent="0.2">
      <c r="M12693" s="9"/>
    </row>
    <row r="12694" spans="13:13" hidden="1" x14ac:dyDescent="0.2">
      <c r="M12694" s="9"/>
    </row>
    <row r="12695" spans="13:13" hidden="1" x14ac:dyDescent="0.2">
      <c r="M12695" s="9"/>
    </row>
    <row r="12696" spans="13:13" hidden="1" x14ac:dyDescent="0.2">
      <c r="M12696" s="9"/>
    </row>
    <row r="12697" spans="13:13" hidden="1" x14ac:dyDescent="0.2">
      <c r="M12697" s="9"/>
    </row>
    <row r="12698" spans="13:13" hidden="1" x14ac:dyDescent="0.2">
      <c r="M12698" s="9"/>
    </row>
    <row r="12699" spans="13:13" hidden="1" x14ac:dyDescent="0.2">
      <c r="M12699" s="9"/>
    </row>
    <row r="12700" spans="13:13" hidden="1" x14ac:dyDescent="0.2">
      <c r="M12700" s="9"/>
    </row>
    <row r="12701" spans="13:13" hidden="1" x14ac:dyDescent="0.2">
      <c r="M12701" s="9"/>
    </row>
    <row r="12702" spans="13:13" hidden="1" x14ac:dyDescent="0.2">
      <c r="M12702" s="9"/>
    </row>
    <row r="12703" spans="13:13" hidden="1" x14ac:dyDescent="0.2">
      <c r="M12703" s="9"/>
    </row>
    <row r="12704" spans="13:13" hidden="1" x14ac:dyDescent="0.2">
      <c r="M12704" s="9"/>
    </row>
    <row r="12705" spans="13:13" hidden="1" x14ac:dyDescent="0.2">
      <c r="M12705" s="9"/>
    </row>
    <row r="12706" spans="13:13" hidden="1" x14ac:dyDescent="0.2">
      <c r="M12706" s="9"/>
    </row>
    <row r="12707" spans="13:13" hidden="1" x14ac:dyDescent="0.2">
      <c r="M12707" s="9"/>
    </row>
    <row r="12708" spans="13:13" hidden="1" x14ac:dyDescent="0.2">
      <c r="M12708" s="9"/>
    </row>
    <row r="12709" spans="13:13" hidden="1" x14ac:dyDescent="0.2">
      <c r="M12709" s="9"/>
    </row>
    <row r="12710" spans="13:13" hidden="1" x14ac:dyDescent="0.2">
      <c r="M12710" s="9"/>
    </row>
    <row r="12711" spans="13:13" hidden="1" x14ac:dyDescent="0.2">
      <c r="M12711" s="9"/>
    </row>
    <row r="12712" spans="13:13" hidden="1" x14ac:dyDescent="0.2">
      <c r="M12712" s="9"/>
    </row>
    <row r="12713" spans="13:13" hidden="1" x14ac:dyDescent="0.2">
      <c r="M12713" s="9"/>
    </row>
    <row r="12714" spans="13:13" hidden="1" x14ac:dyDescent="0.2">
      <c r="M12714" s="9"/>
    </row>
    <row r="12715" spans="13:13" hidden="1" x14ac:dyDescent="0.2">
      <c r="M12715" s="9"/>
    </row>
    <row r="12716" spans="13:13" hidden="1" x14ac:dyDescent="0.2">
      <c r="M12716" s="9"/>
    </row>
    <row r="12717" spans="13:13" hidden="1" x14ac:dyDescent="0.2">
      <c r="M12717" s="9"/>
    </row>
    <row r="12718" spans="13:13" hidden="1" x14ac:dyDescent="0.2">
      <c r="M12718" s="9"/>
    </row>
    <row r="12719" spans="13:13" hidden="1" x14ac:dyDescent="0.2">
      <c r="M12719" s="9"/>
    </row>
    <row r="12720" spans="13:13" hidden="1" x14ac:dyDescent="0.2">
      <c r="M12720" s="9"/>
    </row>
    <row r="12721" spans="13:13" hidden="1" x14ac:dyDescent="0.2">
      <c r="M12721" s="9"/>
    </row>
    <row r="12722" spans="13:13" hidden="1" x14ac:dyDescent="0.2">
      <c r="M12722" s="9"/>
    </row>
    <row r="12723" spans="13:13" hidden="1" x14ac:dyDescent="0.2">
      <c r="M12723" s="9"/>
    </row>
    <row r="12724" spans="13:13" hidden="1" x14ac:dyDescent="0.2">
      <c r="M12724" s="9"/>
    </row>
    <row r="12725" spans="13:13" hidden="1" x14ac:dyDescent="0.2">
      <c r="M12725" s="9"/>
    </row>
    <row r="12726" spans="13:13" hidden="1" x14ac:dyDescent="0.2">
      <c r="M12726" s="9"/>
    </row>
    <row r="12727" spans="13:13" hidden="1" x14ac:dyDescent="0.2">
      <c r="M12727" s="9"/>
    </row>
    <row r="12728" spans="13:13" hidden="1" x14ac:dyDescent="0.2">
      <c r="M12728" s="9"/>
    </row>
    <row r="12729" spans="13:13" hidden="1" x14ac:dyDescent="0.2">
      <c r="M12729" s="9"/>
    </row>
    <row r="12730" spans="13:13" hidden="1" x14ac:dyDescent="0.2">
      <c r="M12730" s="9"/>
    </row>
    <row r="12731" spans="13:13" hidden="1" x14ac:dyDescent="0.2">
      <c r="M12731" s="9"/>
    </row>
    <row r="12732" spans="13:13" hidden="1" x14ac:dyDescent="0.2">
      <c r="M12732" s="9"/>
    </row>
    <row r="12733" spans="13:13" hidden="1" x14ac:dyDescent="0.2">
      <c r="M12733" s="9"/>
    </row>
    <row r="12734" spans="13:13" hidden="1" x14ac:dyDescent="0.2">
      <c r="M12734" s="9"/>
    </row>
    <row r="12735" spans="13:13" hidden="1" x14ac:dyDescent="0.2">
      <c r="M12735" s="9"/>
    </row>
    <row r="12736" spans="13:13" hidden="1" x14ac:dyDescent="0.2">
      <c r="M12736" s="9"/>
    </row>
    <row r="12737" spans="13:13" hidden="1" x14ac:dyDescent="0.2">
      <c r="M12737" s="9"/>
    </row>
    <row r="12738" spans="13:13" hidden="1" x14ac:dyDescent="0.2">
      <c r="M12738" s="9"/>
    </row>
    <row r="12739" spans="13:13" hidden="1" x14ac:dyDescent="0.2">
      <c r="M12739" s="9"/>
    </row>
    <row r="12740" spans="13:13" hidden="1" x14ac:dyDescent="0.2">
      <c r="M12740" s="9"/>
    </row>
    <row r="12741" spans="13:13" hidden="1" x14ac:dyDescent="0.2">
      <c r="M12741" s="9"/>
    </row>
    <row r="12742" spans="13:13" hidden="1" x14ac:dyDescent="0.2">
      <c r="M12742" s="9"/>
    </row>
    <row r="12743" spans="13:13" hidden="1" x14ac:dyDescent="0.2">
      <c r="M12743" s="9"/>
    </row>
    <row r="12744" spans="13:13" hidden="1" x14ac:dyDescent="0.2">
      <c r="M12744" s="9"/>
    </row>
    <row r="12745" spans="13:13" hidden="1" x14ac:dyDescent="0.2">
      <c r="M12745" s="9"/>
    </row>
    <row r="12746" spans="13:13" hidden="1" x14ac:dyDescent="0.2">
      <c r="M12746" s="9"/>
    </row>
    <row r="12747" spans="13:13" hidden="1" x14ac:dyDescent="0.2">
      <c r="M12747" s="9"/>
    </row>
    <row r="12748" spans="13:13" hidden="1" x14ac:dyDescent="0.2">
      <c r="M12748" s="9"/>
    </row>
    <row r="12749" spans="13:13" hidden="1" x14ac:dyDescent="0.2">
      <c r="M12749" s="9"/>
    </row>
    <row r="12750" spans="13:13" hidden="1" x14ac:dyDescent="0.2">
      <c r="M12750" s="9"/>
    </row>
    <row r="12751" spans="13:13" hidden="1" x14ac:dyDescent="0.2">
      <c r="M12751" s="9"/>
    </row>
    <row r="12752" spans="13:13" hidden="1" x14ac:dyDescent="0.2">
      <c r="M12752" s="9"/>
    </row>
    <row r="12753" spans="13:13" hidden="1" x14ac:dyDescent="0.2">
      <c r="M12753" s="9"/>
    </row>
    <row r="12754" spans="13:13" hidden="1" x14ac:dyDescent="0.2">
      <c r="M12754" s="9"/>
    </row>
    <row r="12755" spans="13:13" hidden="1" x14ac:dyDescent="0.2">
      <c r="M12755" s="9"/>
    </row>
    <row r="12756" spans="13:13" hidden="1" x14ac:dyDescent="0.2">
      <c r="M12756" s="9"/>
    </row>
    <row r="12757" spans="13:13" hidden="1" x14ac:dyDescent="0.2">
      <c r="M12757" s="9"/>
    </row>
    <row r="12758" spans="13:13" hidden="1" x14ac:dyDescent="0.2">
      <c r="M12758" s="9"/>
    </row>
    <row r="12759" spans="13:13" hidden="1" x14ac:dyDescent="0.2">
      <c r="M12759" s="9"/>
    </row>
    <row r="12760" spans="13:13" hidden="1" x14ac:dyDescent="0.2">
      <c r="M12760" s="9"/>
    </row>
    <row r="12761" spans="13:13" hidden="1" x14ac:dyDescent="0.2">
      <c r="M12761" s="9"/>
    </row>
    <row r="12762" spans="13:13" hidden="1" x14ac:dyDescent="0.2">
      <c r="M12762" s="9"/>
    </row>
    <row r="12763" spans="13:13" hidden="1" x14ac:dyDescent="0.2">
      <c r="M12763" s="9"/>
    </row>
    <row r="12764" spans="13:13" hidden="1" x14ac:dyDescent="0.2">
      <c r="M12764" s="9"/>
    </row>
    <row r="12765" spans="13:13" hidden="1" x14ac:dyDescent="0.2">
      <c r="M12765" s="9"/>
    </row>
    <row r="12766" spans="13:13" hidden="1" x14ac:dyDescent="0.2">
      <c r="M12766" s="9"/>
    </row>
    <row r="12767" spans="13:13" hidden="1" x14ac:dyDescent="0.2">
      <c r="M12767" s="9"/>
    </row>
    <row r="12768" spans="13:13" hidden="1" x14ac:dyDescent="0.2">
      <c r="M12768" s="9"/>
    </row>
    <row r="12769" spans="13:13" hidden="1" x14ac:dyDescent="0.2">
      <c r="M12769" s="9"/>
    </row>
    <row r="12770" spans="13:13" hidden="1" x14ac:dyDescent="0.2">
      <c r="M12770" s="9"/>
    </row>
    <row r="12771" spans="13:13" hidden="1" x14ac:dyDescent="0.2">
      <c r="M12771" s="9"/>
    </row>
    <row r="12772" spans="13:13" hidden="1" x14ac:dyDescent="0.2">
      <c r="M12772" s="9"/>
    </row>
    <row r="12773" spans="13:13" hidden="1" x14ac:dyDescent="0.2">
      <c r="M12773" s="9"/>
    </row>
    <row r="12774" spans="13:13" hidden="1" x14ac:dyDescent="0.2">
      <c r="M12774" s="9"/>
    </row>
    <row r="12775" spans="13:13" hidden="1" x14ac:dyDescent="0.2">
      <c r="M12775" s="9"/>
    </row>
    <row r="12776" spans="13:13" hidden="1" x14ac:dyDescent="0.2">
      <c r="M12776" s="9"/>
    </row>
    <row r="12777" spans="13:13" hidden="1" x14ac:dyDescent="0.2">
      <c r="M12777" s="9"/>
    </row>
    <row r="12778" spans="13:13" hidden="1" x14ac:dyDescent="0.2">
      <c r="M12778" s="9"/>
    </row>
    <row r="12779" spans="13:13" hidden="1" x14ac:dyDescent="0.2">
      <c r="M12779" s="9"/>
    </row>
    <row r="12780" spans="13:13" hidden="1" x14ac:dyDescent="0.2">
      <c r="M12780" s="9"/>
    </row>
    <row r="12781" spans="13:13" hidden="1" x14ac:dyDescent="0.2">
      <c r="M12781" s="9"/>
    </row>
    <row r="12782" spans="13:13" hidden="1" x14ac:dyDescent="0.2">
      <c r="M12782" s="9"/>
    </row>
    <row r="12783" spans="13:13" hidden="1" x14ac:dyDescent="0.2">
      <c r="M12783" s="9"/>
    </row>
    <row r="12784" spans="13:13" hidden="1" x14ac:dyDescent="0.2">
      <c r="M12784" s="9"/>
    </row>
    <row r="12785" spans="13:13" hidden="1" x14ac:dyDescent="0.2">
      <c r="M12785" s="9"/>
    </row>
    <row r="12786" spans="13:13" hidden="1" x14ac:dyDescent="0.2">
      <c r="M12786" s="9"/>
    </row>
    <row r="12787" spans="13:13" hidden="1" x14ac:dyDescent="0.2">
      <c r="M12787" s="9"/>
    </row>
    <row r="12788" spans="13:13" hidden="1" x14ac:dyDescent="0.2">
      <c r="M12788" s="9"/>
    </row>
    <row r="12789" spans="13:13" hidden="1" x14ac:dyDescent="0.2">
      <c r="M12789" s="9"/>
    </row>
    <row r="12790" spans="13:13" hidden="1" x14ac:dyDescent="0.2">
      <c r="M12790" s="9"/>
    </row>
    <row r="12791" spans="13:13" hidden="1" x14ac:dyDescent="0.2">
      <c r="M12791" s="9"/>
    </row>
    <row r="12792" spans="13:13" hidden="1" x14ac:dyDescent="0.2">
      <c r="M12792" s="9"/>
    </row>
    <row r="12793" spans="13:13" hidden="1" x14ac:dyDescent="0.2">
      <c r="M12793" s="9"/>
    </row>
    <row r="12794" spans="13:13" hidden="1" x14ac:dyDescent="0.2">
      <c r="M12794" s="9"/>
    </row>
    <row r="12795" spans="13:13" hidden="1" x14ac:dyDescent="0.2">
      <c r="M12795" s="9"/>
    </row>
    <row r="12796" spans="13:13" hidden="1" x14ac:dyDescent="0.2">
      <c r="M12796" s="9"/>
    </row>
    <row r="12797" spans="13:13" hidden="1" x14ac:dyDescent="0.2">
      <c r="M12797" s="9"/>
    </row>
    <row r="12798" spans="13:13" hidden="1" x14ac:dyDescent="0.2">
      <c r="M12798" s="9"/>
    </row>
    <row r="12799" spans="13:13" hidden="1" x14ac:dyDescent="0.2">
      <c r="M12799" s="9"/>
    </row>
    <row r="12800" spans="13:13" hidden="1" x14ac:dyDescent="0.2">
      <c r="M12800" s="9"/>
    </row>
    <row r="12801" spans="13:13" hidden="1" x14ac:dyDescent="0.2">
      <c r="M12801" s="9"/>
    </row>
    <row r="12802" spans="13:13" hidden="1" x14ac:dyDescent="0.2">
      <c r="M12802" s="9"/>
    </row>
    <row r="12803" spans="13:13" hidden="1" x14ac:dyDescent="0.2">
      <c r="M12803" s="9"/>
    </row>
    <row r="12804" spans="13:13" hidden="1" x14ac:dyDescent="0.2">
      <c r="M12804" s="9"/>
    </row>
    <row r="12805" spans="13:13" hidden="1" x14ac:dyDescent="0.2">
      <c r="M12805" s="9"/>
    </row>
    <row r="12806" spans="13:13" hidden="1" x14ac:dyDescent="0.2">
      <c r="M12806" s="9"/>
    </row>
    <row r="12807" spans="13:13" hidden="1" x14ac:dyDescent="0.2">
      <c r="M12807" s="9"/>
    </row>
    <row r="12808" spans="13:13" hidden="1" x14ac:dyDescent="0.2">
      <c r="M12808" s="9"/>
    </row>
    <row r="12809" spans="13:13" hidden="1" x14ac:dyDescent="0.2">
      <c r="M12809" s="9"/>
    </row>
    <row r="12810" spans="13:13" hidden="1" x14ac:dyDescent="0.2">
      <c r="M12810" s="9"/>
    </row>
    <row r="12811" spans="13:13" hidden="1" x14ac:dyDescent="0.2">
      <c r="M12811" s="9"/>
    </row>
    <row r="12812" spans="13:13" hidden="1" x14ac:dyDescent="0.2">
      <c r="M12812" s="9"/>
    </row>
    <row r="12813" spans="13:13" hidden="1" x14ac:dyDescent="0.2">
      <c r="M12813" s="9"/>
    </row>
    <row r="12814" spans="13:13" hidden="1" x14ac:dyDescent="0.2">
      <c r="M12814" s="9"/>
    </row>
    <row r="12815" spans="13:13" hidden="1" x14ac:dyDescent="0.2">
      <c r="M12815" s="9"/>
    </row>
    <row r="12816" spans="13:13" hidden="1" x14ac:dyDescent="0.2">
      <c r="M12816" s="9"/>
    </row>
    <row r="12817" spans="13:13" hidden="1" x14ac:dyDescent="0.2">
      <c r="M12817" s="9"/>
    </row>
    <row r="12818" spans="13:13" hidden="1" x14ac:dyDescent="0.2">
      <c r="M12818" s="9"/>
    </row>
    <row r="12819" spans="13:13" hidden="1" x14ac:dyDescent="0.2">
      <c r="M12819" s="9"/>
    </row>
    <row r="12820" spans="13:13" hidden="1" x14ac:dyDescent="0.2">
      <c r="M12820" s="9"/>
    </row>
    <row r="12821" spans="13:13" hidden="1" x14ac:dyDescent="0.2">
      <c r="M12821" s="9"/>
    </row>
    <row r="12822" spans="13:13" hidden="1" x14ac:dyDescent="0.2">
      <c r="M12822" s="9"/>
    </row>
    <row r="12823" spans="13:13" hidden="1" x14ac:dyDescent="0.2">
      <c r="M12823" s="9"/>
    </row>
    <row r="12824" spans="13:13" hidden="1" x14ac:dyDescent="0.2">
      <c r="M12824" s="9"/>
    </row>
    <row r="12825" spans="13:13" hidden="1" x14ac:dyDescent="0.2">
      <c r="M12825" s="9"/>
    </row>
    <row r="12826" spans="13:13" hidden="1" x14ac:dyDescent="0.2">
      <c r="M12826" s="9"/>
    </row>
    <row r="12827" spans="13:13" hidden="1" x14ac:dyDescent="0.2">
      <c r="M12827" s="9"/>
    </row>
    <row r="12828" spans="13:13" hidden="1" x14ac:dyDescent="0.2">
      <c r="M12828" s="9"/>
    </row>
    <row r="12829" spans="13:13" hidden="1" x14ac:dyDescent="0.2">
      <c r="M12829" s="9"/>
    </row>
    <row r="12830" spans="13:13" hidden="1" x14ac:dyDescent="0.2">
      <c r="M12830" s="9"/>
    </row>
    <row r="12831" spans="13:13" hidden="1" x14ac:dyDescent="0.2">
      <c r="M12831" s="9"/>
    </row>
    <row r="12832" spans="13:13" hidden="1" x14ac:dyDescent="0.2">
      <c r="M12832" s="9"/>
    </row>
    <row r="12833" spans="13:13" hidden="1" x14ac:dyDescent="0.2">
      <c r="M12833" s="9"/>
    </row>
    <row r="12834" spans="13:13" hidden="1" x14ac:dyDescent="0.2">
      <c r="M12834" s="9"/>
    </row>
    <row r="12835" spans="13:13" hidden="1" x14ac:dyDescent="0.2">
      <c r="M12835" s="9"/>
    </row>
    <row r="12836" spans="13:13" hidden="1" x14ac:dyDescent="0.2">
      <c r="M12836" s="9"/>
    </row>
    <row r="12837" spans="13:13" hidden="1" x14ac:dyDescent="0.2">
      <c r="M12837" s="9"/>
    </row>
    <row r="12838" spans="13:13" hidden="1" x14ac:dyDescent="0.2">
      <c r="M12838" s="9"/>
    </row>
    <row r="12839" spans="13:13" hidden="1" x14ac:dyDescent="0.2">
      <c r="M12839" s="9"/>
    </row>
    <row r="12840" spans="13:13" hidden="1" x14ac:dyDescent="0.2">
      <c r="M12840" s="9"/>
    </row>
    <row r="12841" spans="13:13" hidden="1" x14ac:dyDescent="0.2">
      <c r="M12841" s="9"/>
    </row>
    <row r="12842" spans="13:13" hidden="1" x14ac:dyDescent="0.2">
      <c r="M12842" s="9"/>
    </row>
    <row r="12843" spans="13:13" hidden="1" x14ac:dyDescent="0.2">
      <c r="M12843" s="9"/>
    </row>
    <row r="12844" spans="13:13" hidden="1" x14ac:dyDescent="0.2">
      <c r="M12844" s="9"/>
    </row>
    <row r="12845" spans="13:13" hidden="1" x14ac:dyDescent="0.2">
      <c r="M12845" s="9"/>
    </row>
    <row r="12846" spans="13:13" hidden="1" x14ac:dyDescent="0.2">
      <c r="M12846" s="9"/>
    </row>
    <row r="12847" spans="13:13" hidden="1" x14ac:dyDescent="0.2">
      <c r="M12847" s="9"/>
    </row>
    <row r="12848" spans="13:13" hidden="1" x14ac:dyDescent="0.2">
      <c r="M12848" s="9"/>
    </row>
    <row r="12849" spans="13:13" hidden="1" x14ac:dyDescent="0.2">
      <c r="M12849" s="9"/>
    </row>
    <row r="12850" spans="13:13" hidden="1" x14ac:dyDescent="0.2">
      <c r="M12850" s="9"/>
    </row>
    <row r="12851" spans="13:13" hidden="1" x14ac:dyDescent="0.2">
      <c r="M12851" s="9"/>
    </row>
    <row r="12852" spans="13:13" hidden="1" x14ac:dyDescent="0.2">
      <c r="M12852" s="9"/>
    </row>
    <row r="12853" spans="13:13" hidden="1" x14ac:dyDescent="0.2">
      <c r="M12853" s="9"/>
    </row>
    <row r="12854" spans="13:13" hidden="1" x14ac:dyDescent="0.2">
      <c r="M12854" s="9"/>
    </row>
    <row r="12855" spans="13:13" hidden="1" x14ac:dyDescent="0.2">
      <c r="M12855" s="9"/>
    </row>
    <row r="12856" spans="13:13" hidden="1" x14ac:dyDescent="0.2">
      <c r="M12856" s="9"/>
    </row>
    <row r="12857" spans="13:13" hidden="1" x14ac:dyDescent="0.2">
      <c r="M12857" s="9"/>
    </row>
    <row r="12858" spans="13:13" hidden="1" x14ac:dyDescent="0.2">
      <c r="M12858" s="9"/>
    </row>
    <row r="12859" spans="13:13" hidden="1" x14ac:dyDescent="0.2">
      <c r="M12859" s="9"/>
    </row>
    <row r="12860" spans="13:13" hidden="1" x14ac:dyDescent="0.2">
      <c r="M12860" s="9"/>
    </row>
    <row r="12861" spans="13:13" hidden="1" x14ac:dyDescent="0.2">
      <c r="M12861" s="9"/>
    </row>
    <row r="12862" spans="13:13" hidden="1" x14ac:dyDescent="0.2">
      <c r="M12862" s="9"/>
    </row>
    <row r="12863" spans="13:13" hidden="1" x14ac:dyDescent="0.2">
      <c r="M12863" s="9"/>
    </row>
    <row r="12864" spans="13:13" hidden="1" x14ac:dyDescent="0.2">
      <c r="M12864" s="9"/>
    </row>
    <row r="12865" spans="13:13" hidden="1" x14ac:dyDescent="0.2">
      <c r="M12865" s="9"/>
    </row>
    <row r="12866" spans="13:13" hidden="1" x14ac:dyDescent="0.2">
      <c r="M12866" s="9"/>
    </row>
    <row r="12867" spans="13:13" hidden="1" x14ac:dyDescent="0.2">
      <c r="M12867" s="9"/>
    </row>
    <row r="12868" spans="13:13" hidden="1" x14ac:dyDescent="0.2">
      <c r="M12868" s="9"/>
    </row>
    <row r="12869" spans="13:13" hidden="1" x14ac:dyDescent="0.2">
      <c r="M12869" s="9"/>
    </row>
    <row r="12870" spans="13:13" hidden="1" x14ac:dyDescent="0.2">
      <c r="M12870" s="9"/>
    </row>
    <row r="12871" spans="13:13" hidden="1" x14ac:dyDescent="0.2">
      <c r="M12871" s="9"/>
    </row>
    <row r="12872" spans="13:13" hidden="1" x14ac:dyDescent="0.2">
      <c r="M12872" s="9"/>
    </row>
    <row r="12873" spans="13:13" hidden="1" x14ac:dyDescent="0.2">
      <c r="M12873" s="9"/>
    </row>
    <row r="12874" spans="13:13" hidden="1" x14ac:dyDescent="0.2">
      <c r="M12874" s="9"/>
    </row>
    <row r="12875" spans="13:13" hidden="1" x14ac:dyDescent="0.2">
      <c r="M12875" s="9"/>
    </row>
    <row r="12876" spans="13:13" hidden="1" x14ac:dyDescent="0.2">
      <c r="M12876" s="9"/>
    </row>
    <row r="12877" spans="13:13" hidden="1" x14ac:dyDescent="0.2">
      <c r="M12877" s="9"/>
    </row>
    <row r="12878" spans="13:13" hidden="1" x14ac:dyDescent="0.2">
      <c r="M12878" s="9"/>
    </row>
    <row r="12879" spans="13:13" hidden="1" x14ac:dyDescent="0.2">
      <c r="M12879" s="9"/>
    </row>
    <row r="12880" spans="13:13" hidden="1" x14ac:dyDescent="0.2">
      <c r="M12880" s="9"/>
    </row>
    <row r="12881" spans="13:13" hidden="1" x14ac:dyDescent="0.2">
      <c r="M12881" s="9"/>
    </row>
    <row r="12882" spans="13:13" hidden="1" x14ac:dyDescent="0.2">
      <c r="M12882" s="9"/>
    </row>
    <row r="12883" spans="13:13" hidden="1" x14ac:dyDescent="0.2">
      <c r="M12883" s="9"/>
    </row>
    <row r="12884" spans="13:13" hidden="1" x14ac:dyDescent="0.2">
      <c r="M12884" s="9"/>
    </row>
    <row r="12885" spans="13:13" hidden="1" x14ac:dyDescent="0.2">
      <c r="M12885" s="9"/>
    </row>
    <row r="12886" spans="13:13" hidden="1" x14ac:dyDescent="0.2">
      <c r="M12886" s="9"/>
    </row>
    <row r="12887" spans="13:13" hidden="1" x14ac:dyDescent="0.2">
      <c r="M12887" s="9"/>
    </row>
    <row r="12888" spans="13:13" hidden="1" x14ac:dyDescent="0.2">
      <c r="M12888" s="9"/>
    </row>
    <row r="12889" spans="13:13" hidden="1" x14ac:dyDescent="0.2">
      <c r="M12889" s="9"/>
    </row>
    <row r="12890" spans="13:13" hidden="1" x14ac:dyDescent="0.2">
      <c r="M12890" s="9"/>
    </row>
    <row r="12891" spans="13:13" hidden="1" x14ac:dyDescent="0.2">
      <c r="M12891" s="9"/>
    </row>
    <row r="12892" spans="13:13" hidden="1" x14ac:dyDescent="0.2">
      <c r="M12892" s="9"/>
    </row>
    <row r="12893" spans="13:13" hidden="1" x14ac:dyDescent="0.2">
      <c r="M12893" s="9"/>
    </row>
    <row r="12894" spans="13:13" hidden="1" x14ac:dyDescent="0.2">
      <c r="M12894" s="9"/>
    </row>
    <row r="12895" spans="13:13" hidden="1" x14ac:dyDescent="0.2">
      <c r="M12895" s="9"/>
    </row>
    <row r="12896" spans="13:13" hidden="1" x14ac:dyDescent="0.2">
      <c r="M12896" s="9"/>
    </row>
    <row r="12897" spans="13:13" hidden="1" x14ac:dyDescent="0.2">
      <c r="M12897" s="9"/>
    </row>
    <row r="12898" spans="13:13" hidden="1" x14ac:dyDescent="0.2">
      <c r="M12898" s="9"/>
    </row>
    <row r="12899" spans="13:13" hidden="1" x14ac:dyDescent="0.2">
      <c r="M12899" s="9"/>
    </row>
    <row r="12900" spans="13:13" hidden="1" x14ac:dyDescent="0.2">
      <c r="M12900" s="9"/>
    </row>
    <row r="12901" spans="13:13" hidden="1" x14ac:dyDescent="0.2">
      <c r="M12901" s="9"/>
    </row>
    <row r="12902" spans="13:13" hidden="1" x14ac:dyDescent="0.2">
      <c r="M12902" s="9"/>
    </row>
    <row r="12903" spans="13:13" hidden="1" x14ac:dyDescent="0.2">
      <c r="M12903" s="9"/>
    </row>
    <row r="12904" spans="13:13" hidden="1" x14ac:dyDescent="0.2">
      <c r="M12904" s="9"/>
    </row>
    <row r="12905" spans="13:13" hidden="1" x14ac:dyDescent="0.2">
      <c r="M12905" s="9"/>
    </row>
    <row r="12906" spans="13:13" hidden="1" x14ac:dyDescent="0.2">
      <c r="M12906" s="9"/>
    </row>
    <row r="12907" spans="13:13" hidden="1" x14ac:dyDescent="0.2">
      <c r="M12907" s="9"/>
    </row>
    <row r="12908" spans="13:13" hidden="1" x14ac:dyDescent="0.2">
      <c r="M12908" s="9"/>
    </row>
    <row r="12909" spans="13:13" hidden="1" x14ac:dyDescent="0.2">
      <c r="M12909" s="9"/>
    </row>
    <row r="12910" spans="13:13" hidden="1" x14ac:dyDescent="0.2">
      <c r="M12910" s="9"/>
    </row>
    <row r="12911" spans="13:13" hidden="1" x14ac:dyDescent="0.2">
      <c r="M12911" s="9"/>
    </row>
    <row r="12912" spans="13:13" hidden="1" x14ac:dyDescent="0.2">
      <c r="M12912" s="9"/>
    </row>
    <row r="12913" spans="13:13" hidden="1" x14ac:dyDescent="0.2">
      <c r="M12913" s="9"/>
    </row>
    <row r="12914" spans="13:13" hidden="1" x14ac:dyDescent="0.2">
      <c r="M12914" s="9"/>
    </row>
    <row r="12915" spans="13:13" hidden="1" x14ac:dyDescent="0.2">
      <c r="M12915" s="9"/>
    </row>
    <row r="12916" spans="13:13" hidden="1" x14ac:dyDescent="0.2">
      <c r="M12916" s="9"/>
    </row>
    <row r="12917" spans="13:13" hidden="1" x14ac:dyDescent="0.2">
      <c r="M12917" s="9"/>
    </row>
    <row r="12918" spans="13:13" hidden="1" x14ac:dyDescent="0.2">
      <c r="M12918" s="9"/>
    </row>
    <row r="12919" spans="13:13" hidden="1" x14ac:dyDescent="0.2">
      <c r="M12919" s="9"/>
    </row>
    <row r="12920" spans="13:13" hidden="1" x14ac:dyDescent="0.2">
      <c r="M12920" s="9"/>
    </row>
    <row r="12921" spans="13:13" hidden="1" x14ac:dyDescent="0.2">
      <c r="M12921" s="9"/>
    </row>
    <row r="12922" spans="13:13" hidden="1" x14ac:dyDescent="0.2">
      <c r="M12922" s="9"/>
    </row>
    <row r="12923" spans="13:13" hidden="1" x14ac:dyDescent="0.2">
      <c r="M12923" s="9"/>
    </row>
    <row r="12924" spans="13:13" hidden="1" x14ac:dyDescent="0.2">
      <c r="M12924" s="9"/>
    </row>
    <row r="12925" spans="13:13" hidden="1" x14ac:dyDescent="0.2">
      <c r="M12925" s="9"/>
    </row>
    <row r="12926" spans="13:13" hidden="1" x14ac:dyDescent="0.2">
      <c r="M12926" s="9"/>
    </row>
    <row r="12927" spans="13:13" hidden="1" x14ac:dyDescent="0.2">
      <c r="M12927" s="9"/>
    </row>
    <row r="12928" spans="13:13" hidden="1" x14ac:dyDescent="0.2">
      <c r="M12928" s="9"/>
    </row>
    <row r="12929" spans="13:13" hidden="1" x14ac:dyDescent="0.2">
      <c r="M12929" s="9"/>
    </row>
    <row r="12930" spans="13:13" hidden="1" x14ac:dyDescent="0.2">
      <c r="M12930" s="9"/>
    </row>
    <row r="12931" spans="13:13" hidden="1" x14ac:dyDescent="0.2">
      <c r="M12931" s="9"/>
    </row>
    <row r="12932" spans="13:13" hidden="1" x14ac:dyDescent="0.2">
      <c r="M12932" s="9"/>
    </row>
    <row r="12933" spans="13:13" hidden="1" x14ac:dyDescent="0.2">
      <c r="M12933" s="9"/>
    </row>
    <row r="12934" spans="13:13" hidden="1" x14ac:dyDescent="0.2">
      <c r="M12934" s="9"/>
    </row>
    <row r="12935" spans="13:13" hidden="1" x14ac:dyDescent="0.2">
      <c r="M12935" s="9"/>
    </row>
    <row r="12936" spans="13:13" hidden="1" x14ac:dyDescent="0.2">
      <c r="M12936" s="9"/>
    </row>
    <row r="12937" spans="13:13" hidden="1" x14ac:dyDescent="0.2">
      <c r="M12937" s="9"/>
    </row>
    <row r="12938" spans="13:13" hidden="1" x14ac:dyDescent="0.2">
      <c r="M12938" s="9"/>
    </row>
    <row r="12939" spans="13:13" hidden="1" x14ac:dyDescent="0.2">
      <c r="M12939" s="9"/>
    </row>
    <row r="12940" spans="13:13" hidden="1" x14ac:dyDescent="0.2">
      <c r="M12940" s="9"/>
    </row>
    <row r="12941" spans="13:13" hidden="1" x14ac:dyDescent="0.2">
      <c r="M12941" s="9"/>
    </row>
    <row r="12942" spans="13:13" hidden="1" x14ac:dyDescent="0.2">
      <c r="M12942" s="9"/>
    </row>
    <row r="12943" spans="13:13" hidden="1" x14ac:dyDescent="0.2">
      <c r="M12943" s="9"/>
    </row>
    <row r="12944" spans="13:13" hidden="1" x14ac:dyDescent="0.2">
      <c r="M12944" s="9"/>
    </row>
    <row r="12945" spans="13:13" hidden="1" x14ac:dyDescent="0.2">
      <c r="M12945" s="9"/>
    </row>
    <row r="12946" spans="13:13" hidden="1" x14ac:dyDescent="0.2">
      <c r="M12946" s="9"/>
    </row>
    <row r="12947" spans="13:13" hidden="1" x14ac:dyDescent="0.2">
      <c r="M12947" s="9"/>
    </row>
    <row r="12948" spans="13:13" hidden="1" x14ac:dyDescent="0.2">
      <c r="M12948" s="9"/>
    </row>
    <row r="12949" spans="13:13" hidden="1" x14ac:dyDescent="0.2">
      <c r="M12949" s="9"/>
    </row>
    <row r="12950" spans="13:13" hidden="1" x14ac:dyDescent="0.2">
      <c r="M12950" s="9"/>
    </row>
    <row r="12951" spans="13:13" hidden="1" x14ac:dyDescent="0.2">
      <c r="M12951" s="9"/>
    </row>
    <row r="12952" spans="13:13" hidden="1" x14ac:dyDescent="0.2">
      <c r="M12952" s="9"/>
    </row>
    <row r="12953" spans="13:13" hidden="1" x14ac:dyDescent="0.2">
      <c r="M12953" s="9"/>
    </row>
    <row r="12954" spans="13:13" hidden="1" x14ac:dyDescent="0.2">
      <c r="M12954" s="9"/>
    </row>
    <row r="12955" spans="13:13" hidden="1" x14ac:dyDescent="0.2">
      <c r="M12955" s="9"/>
    </row>
    <row r="12956" spans="13:13" hidden="1" x14ac:dyDescent="0.2">
      <c r="M12956" s="9"/>
    </row>
    <row r="12957" spans="13:13" hidden="1" x14ac:dyDescent="0.2">
      <c r="M12957" s="9"/>
    </row>
    <row r="12958" spans="13:13" hidden="1" x14ac:dyDescent="0.2">
      <c r="M12958" s="9"/>
    </row>
    <row r="12959" spans="13:13" hidden="1" x14ac:dyDescent="0.2">
      <c r="M12959" s="9"/>
    </row>
    <row r="12960" spans="13:13" hidden="1" x14ac:dyDescent="0.2">
      <c r="M12960" s="9"/>
    </row>
    <row r="12961" spans="13:13" hidden="1" x14ac:dyDescent="0.2">
      <c r="M12961" s="9"/>
    </row>
    <row r="12962" spans="13:13" hidden="1" x14ac:dyDescent="0.2">
      <c r="M12962" s="9"/>
    </row>
    <row r="12963" spans="13:13" hidden="1" x14ac:dyDescent="0.2">
      <c r="M12963" s="9"/>
    </row>
    <row r="12964" spans="13:13" hidden="1" x14ac:dyDescent="0.2">
      <c r="M12964" s="9"/>
    </row>
    <row r="12965" spans="13:13" hidden="1" x14ac:dyDescent="0.2">
      <c r="M12965" s="9"/>
    </row>
    <row r="12966" spans="13:13" hidden="1" x14ac:dyDescent="0.2">
      <c r="M12966" s="9"/>
    </row>
    <row r="12967" spans="13:13" hidden="1" x14ac:dyDescent="0.2">
      <c r="M12967" s="9"/>
    </row>
    <row r="12968" spans="13:13" hidden="1" x14ac:dyDescent="0.2">
      <c r="M12968" s="9"/>
    </row>
    <row r="12969" spans="13:13" hidden="1" x14ac:dyDescent="0.2">
      <c r="M12969" s="9"/>
    </row>
    <row r="12970" spans="13:13" hidden="1" x14ac:dyDescent="0.2">
      <c r="M12970" s="9"/>
    </row>
    <row r="12971" spans="13:13" hidden="1" x14ac:dyDescent="0.2">
      <c r="M12971" s="9"/>
    </row>
    <row r="12972" spans="13:13" hidden="1" x14ac:dyDescent="0.2">
      <c r="M12972" s="9"/>
    </row>
    <row r="12973" spans="13:13" hidden="1" x14ac:dyDescent="0.2">
      <c r="M12973" s="9"/>
    </row>
    <row r="12974" spans="13:13" hidden="1" x14ac:dyDescent="0.2">
      <c r="M12974" s="9"/>
    </row>
    <row r="12975" spans="13:13" hidden="1" x14ac:dyDescent="0.2">
      <c r="M12975" s="9"/>
    </row>
    <row r="12976" spans="13:13" hidden="1" x14ac:dyDescent="0.2">
      <c r="M12976" s="9"/>
    </row>
    <row r="12977" spans="13:13" hidden="1" x14ac:dyDescent="0.2">
      <c r="M12977" s="9"/>
    </row>
    <row r="12978" spans="13:13" hidden="1" x14ac:dyDescent="0.2">
      <c r="M12978" s="9"/>
    </row>
    <row r="12979" spans="13:13" hidden="1" x14ac:dyDescent="0.2">
      <c r="M12979" s="9"/>
    </row>
    <row r="12980" spans="13:13" hidden="1" x14ac:dyDescent="0.2">
      <c r="M12980" s="9"/>
    </row>
    <row r="12981" spans="13:13" hidden="1" x14ac:dyDescent="0.2">
      <c r="M12981" s="9"/>
    </row>
    <row r="12982" spans="13:13" hidden="1" x14ac:dyDescent="0.2">
      <c r="M12982" s="9"/>
    </row>
    <row r="12983" spans="13:13" hidden="1" x14ac:dyDescent="0.2">
      <c r="M12983" s="9"/>
    </row>
    <row r="12984" spans="13:13" hidden="1" x14ac:dyDescent="0.2">
      <c r="M12984" s="9"/>
    </row>
    <row r="12985" spans="13:13" hidden="1" x14ac:dyDescent="0.2">
      <c r="M12985" s="9"/>
    </row>
    <row r="12986" spans="13:13" hidden="1" x14ac:dyDescent="0.2">
      <c r="M12986" s="9"/>
    </row>
    <row r="12987" spans="13:13" hidden="1" x14ac:dyDescent="0.2">
      <c r="M12987" s="9"/>
    </row>
    <row r="12988" spans="13:13" hidden="1" x14ac:dyDescent="0.2">
      <c r="M12988" s="9"/>
    </row>
    <row r="12989" spans="13:13" hidden="1" x14ac:dyDescent="0.2">
      <c r="M12989" s="9"/>
    </row>
    <row r="12990" spans="13:13" hidden="1" x14ac:dyDescent="0.2">
      <c r="M12990" s="9"/>
    </row>
    <row r="12991" spans="13:13" hidden="1" x14ac:dyDescent="0.2">
      <c r="M12991" s="9"/>
    </row>
    <row r="12992" spans="13:13" hidden="1" x14ac:dyDescent="0.2">
      <c r="M12992" s="9"/>
    </row>
    <row r="12993" spans="13:13" hidden="1" x14ac:dyDescent="0.2">
      <c r="M12993" s="9"/>
    </row>
    <row r="12994" spans="13:13" hidden="1" x14ac:dyDescent="0.2">
      <c r="M12994" s="9"/>
    </row>
    <row r="12995" spans="13:13" hidden="1" x14ac:dyDescent="0.2">
      <c r="M12995" s="9"/>
    </row>
    <row r="12996" spans="13:13" hidden="1" x14ac:dyDescent="0.2">
      <c r="M12996" s="9"/>
    </row>
    <row r="12997" spans="13:13" hidden="1" x14ac:dyDescent="0.2">
      <c r="M12997" s="9"/>
    </row>
    <row r="12998" spans="13:13" hidden="1" x14ac:dyDescent="0.2">
      <c r="M12998" s="9"/>
    </row>
    <row r="12999" spans="13:13" hidden="1" x14ac:dyDescent="0.2">
      <c r="M12999" s="9"/>
    </row>
    <row r="13000" spans="13:13" hidden="1" x14ac:dyDescent="0.2">
      <c r="M13000" s="9"/>
    </row>
    <row r="13001" spans="13:13" hidden="1" x14ac:dyDescent="0.2">
      <c r="M13001" s="9"/>
    </row>
    <row r="13002" spans="13:13" hidden="1" x14ac:dyDescent="0.2">
      <c r="M13002" s="9"/>
    </row>
    <row r="13003" spans="13:13" hidden="1" x14ac:dyDescent="0.2">
      <c r="M13003" s="9"/>
    </row>
    <row r="13004" spans="13:13" hidden="1" x14ac:dyDescent="0.2">
      <c r="M13004" s="9"/>
    </row>
    <row r="13005" spans="13:13" hidden="1" x14ac:dyDescent="0.2">
      <c r="M13005" s="9"/>
    </row>
    <row r="13006" spans="13:13" hidden="1" x14ac:dyDescent="0.2">
      <c r="M13006" s="9"/>
    </row>
    <row r="13007" spans="13:13" hidden="1" x14ac:dyDescent="0.2">
      <c r="M13007" s="9"/>
    </row>
    <row r="13008" spans="13:13" hidden="1" x14ac:dyDescent="0.2">
      <c r="M13008" s="9"/>
    </row>
    <row r="13009" spans="13:13" hidden="1" x14ac:dyDescent="0.2">
      <c r="M13009" s="9"/>
    </row>
    <row r="13010" spans="13:13" hidden="1" x14ac:dyDescent="0.2">
      <c r="M13010" s="9"/>
    </row>
    <row r="13011" spans="13:13" hidden="1" x14ac:dyDescent="0.2">
      <c r="M13011" s="9"/>
    </row>
    <row r="13012" spans="13:13" hidden="1" x14ac:dyDescent="0.2">
      <c r="M13012" s="9"/>
    </row>
    <row r="13013" spans="13:13" hidden="1" x14ac:dyDescent="0.2">
      <c r="M13013" s="9"/>
    </row>
    <row r="13014" spans="13:13" hidden="1" x14ac:dyDescent="0.2">
      <c r="M13014" s="9"/>
    </row>
    <row r="13015" spans="13:13" hidden="1" x14ac:dyDescent="0.2">
      <c r="M13015" s="9"/>
    </row>
    <row r="13016" spans="13:13" hidden="1" x14ac:dyDescent="0.2">
      <c r="M13016" s="9"/>
    </row>
    <row r="13017" spans="13:13" hidden="1" x14ac:dyDescent="0.2">
      <c r="M13017" s="9"/>
    </row>
    <row r="13018" spans="13:13" hidden="1" x14ac:dyDescent="0.2">
      <c r="M13018" s="9"/>
    </row>
    <row r="13019" spans="13:13" hidden="1" x14ac:dyDescent="0.2">
      <c r="M13019" s="9"/>
    </row>
    <row r="13020" spans="13:13" hidden="1" x14ac:dyDescent="0.2">
      <c r="M13020" s="9"/>
    </row>
    <row r="13021" spans="13:13" hidden="1" x14ac:dyDescent="0.2">
      <c r="M13021" s="9"/>
    </row>
    <row r="13022" spans="13:13" hidden="1" x14ac:dyDescent="0.2">
      <c r="M13022" s="9"/>
    </row>
    <row r="13023" spans="13:13" hidden="1" x14ac:dyDescent="0.2">
      <c r="M13023" s="9"/>
    </row>
    <row r="13024" spans="13:13" hidden="1" x14ac:dyDescent="0.2">
      <c r="M13024" s="9"/>
    </row>
    <row r="13025" spans="13:13" hidden="1" x14ac:dyDescent="0.2">
      <c r="M13025" s="9"/>
    </row>
    <row r="13026" spans="13:13" hidden="1" x14ac:dyDescent="0.2">
      <c r="M13026" s="9"/>
    </row>
    <row r="13027" spans="13:13" hidden="1" x14ac:dyDescent="0.2">
      <c r="M13027" s="9"/>
    </row>
    <row r="13028" spans="13:13" hidden="1" x14ac:dyDescent="0.2">
      <c r="M13028" s="9"/>
    </row>
    <row r="13029" spans="13:13" hidden="1" x14ac:dyDescent="0.2">
      <c r="M13029" s="9"/>
    </row>
    <row r="13030" spans="13:13" hidden="1" x14ac:dyDescent="0.2">
      <c r="M13030" s="9"/>
    </row>
    <row r="13031" spans="13:13" hidden="1" x14ac:dyDescent="0.2">
      <c r="M13031" s="9"/>
    </row>
    <row r="13032" spans="13:13" hidden="1" x14ac:dyDescent="0.2">
      <c r="M13032" s="9"/>
    </row>
    <row r="13033" spans="13:13" hidden="1" x14ac:dyDescent="0.2">
      <c r="M13033" s="9"/>
    </row>
    <row r="13034" spans="13:13" hidden="1" x14ac:dyDescent="0.2">
      <c r="M13034" s="9"/>
    </row>
    <row r="13035" spans="13:13" hidden="1" x14ac:dyDescent="0.2">
      <c r="M13035" s="9"/>
    </row>
    <row r="13036" spans="13:13" hidden="1" x14ac:dyDescent="0.2">
      <c r="M13036" s="9"/>
    </row>
    <row r="13037" spans="13:13" hidden="1" x14ac:dyDescent="0.2">
      <c r="M13037" s="9"/>
    </row>
    <row r="13038" spans="13:13" hidden="1" x14ac:dyDescent="0.2">
      <c r="M13038" s="9"/>
    </row>
    <row r="13039" spans="13:13" hidden="1" x14ac:dyDescent="0.2">
      <c r="M13039" s="9"/>
    </row>
    <row r="13040" spans="13:13" hidden="1" x14ac:dyDescent="0.2">
      <c r="M13040" s="9"/>
    </row>
    <row r="13041" spans="13:13" hidden="1" x14ac:dyDescent="0.2">
      <c r="M13041" s="9"/>
    </row>
    <row r="13042" spans="13:13" hidden="1" x14ac:dyDescent="0.2">
      <c r="M13042" s="9"/>
    </row>
    <row r="13043" spans="13:13" hidden="1" x14ac:dyDescent="0.2">
      <c r="M13043" s="9"/>
    </row>
    <row r="13044" spans="13:13" hidden="1" x14ac:dyDescent="0.2">
      <c r="M13044" s="9"/>
    </row>
    <row r="13045" spans="13:13" hidden="1" x14ac:dyDescent="0.2">
      <c r="M13045" s="9"/>
    </row>
    <row r="13046" spans="13:13" hidden="1" x14ac:dyDescent="0.2">
      <c r="M13046" s="9"/>
    </row>
    <row r="13047" spans="13:13" hidden="1" x14ac:dyDescent="0.2">
      <c r="M13047" s="9"/>
    </row>
    <row r="13048" spans="13:13" hidden="1" x14ac:dyDescent="0.2">
      <c r="M13048" s="9"/>
    </row>
    <row r="13049" spans="13:13" hidden="1" x14ac:dyDescent="0.2">
      <c r="M13049" s="9"/>
    </row>
    <row r="13050" spans="13:13" hidden="1" x14ac:dyDescent="0.2">
      <c r="M13050" s="9"/>
    </row>
    <row r="13051" spans="13:13" hidden="1" x14ac:dyDescent="0.2">
      <c r="M13051" s="9"/>
    </row>
    <row r="13052" spans="13:13" hidden="1" x14ac:dyDescent="0.2">
      <c r="M13052" s="9"/>
    </row>
    <row r="13053" spans="13:13" hidden="1" x14ac:dyDescent="0.2">
      <c r="M13053" s="9"/>
    </row>
    <row r="13054" spans="13:13" hidden="1" x14ac:dyDescent="0.2">
      <c r="M13054" s="9"/>
    </row>
    <row r="13055" spans="13:13" hidden="1" x14ac:dyDescent="0.2">
      <c r="M13055" s="9"/>
    </row>
    <row r="13056" spans="13:13" hidden="1" x14ac:dyDescent="0.2">
      <c r="M13056" s="9"/>
    </row>
    <row r="13057" spans="13:13" hidden="1" x14ac:dyDescent="0.2">
      <c r="M13057" s="9"/>
    </row>
    <row r="13058" spans="13:13" hidden="1" x14ac:dyDescent="0.2">
      <c r="M13058" s="9"/>
    </row>
    <row r="13059" spans="13:13" hidden="1" x14ac:dyDescent="0.2">
      <c r="M13059" s="9"/>
    </row>
    <row r="13060" spans="13:13" hidden="1" x14ac:dyDescent="0.2">
      <c r="M13060" s="9"/>
    </row>
    <row r="13061" spans="13:13" hidden="1" x14ac:dyDescent="0.2">
      <c r="M13061" s="9"/>
    </row>
    <row r="13062" spans="13:13" hidden="1" x14ac:dyDescent="0.2">
      <c r="M13062" s="9"/>
    </row>
    <row r="13063" spans="13:13" hidden="1" x14ac:dyDescent="0.2">
      <c r="M13063" s="9"/>
    </row>
    <row r="13064" spans="13:13" hidden="1" x14ac:dyDescent="0.2">
      <c r="M13064" s="9"/>
    </row>
    <row r="13065" spans="13:13" hidden="1" x14ac:dyDescent="0.2">
      <c r="M13065" s="9"/>
    </row>
    <row r="13066" spans="13:13" hidden="1" x14ac:dyDescent="0.2">
      <c r="M13066" s="9"/>
    </row>
    <row r="13067" spans="13:13" hidden="1" x14ac:dyDescent="0.2">
      <c r="M13067" s="9"/>
    </row>
    <row r="13068" spans="13:13" hidden="1" x14ac:dyDescent="0.2">
      <c r="M13068" s="9"/>
    </row>
    <row r="13069" spans="13:13" hidden="1" x14ac:dyDescent="0.2">
      <c r="M13069" s="9"/>
    </row>
    <row r="13070" spans="13:13" hidden="1" x14ac:dyDescent="0.2">
      <c r="M13070" s="9"/>
    </row>
    <row r="13071" spans="13:13" hidden="1" x14ac:dyDescent="0.2">
      <c r="M13071" s="9"/>
    </row>
    <row r="13072" spans="13:13" hidden="1" x14ac:dyDescent="0.2">
      <c r="M13072" s="9"/>
    </row>
    <row r="13073" spans="13:13" hidden="1" x14ac:dyDescent="0.2">
      <c r="M13073" s="9"/>
    </row>
    <row r="13074" spans="13:13" hidden="1" x14ac:dyDescent="0.2">
      <c r="M13074" s="9"/>
    </row>
    <row r="13075" spans="13:13" hidden="1" x14ac:dyDescent="0.2">
      <c r="M13075" s="9"/>
    </row>
    <row r="13076" spans="13:13" hidden="1" x14ac:dyDescent="0.2">
      <c r="M13076" s="9"/>
    </row>
    <row r="13077" spans="13:13" hidden="1" x14ac:dyDescent="0.2">
      <c r="M13077" s="9"/>
    </row>
    <row r="13078" spans="13:13" hidden="1" x14ac:dyDescent="0.2">
      <c r="M13078" s="9"/>
    </row>
    <row r="13079" spans="13:13" hidden="1" x14ac:dyDescent="0.2">
      <c r="M13079" s="9"/>
    </row>
    <row r="13080" spans="13:13" hidden="1" x14ac:dyDescent="0.2">
      <c r="M13080" s="9"/>
    </row>
    <row r="13081" spans="13:13" hidden="1" x14ac:dyDescent="0.2">
      <c r="M13081" s="9"/>
    </row>
    <row r="13082" spans="13:13" hidden="1" x14ac:dyDescent="0.2">
      <c r="M13082" s="9"/>
    </row>
    <row r="13083" spans="13:13" hidden="1" x14ac:dyDescent="0.2">
      <c r="M13083" s="9"/>
    </row>
    <row r="13084" spans="13:13" hidden="1" x14ac:dyDescent="0.2">
      <c r="M13084" s="9"/>
    </row>
    <row r="13085" spans="13:13" hidden="1" x14ac:dyDescent="0.2">
      <c r="M13085" s="9"/>
    </row>
    <row r="13086" spans="13:13" hidden="1" x14ac:dyDescent="0.2">
      <c r="M13086" s="9"/>
    </row>
    <row r="13087" spans="13:13" hidden="1" x14ac:dyDescent="0.2">
      <c r="M13087" s="9"/>
    </row>
    <row r="13088" spans="13:13" hidden="1" x14ac:dyDescent="0.2">
      <c r="M13088" s="9"/>
    </row>
    <row r="13089" spans="13:13" hidden="1" x14ac:dyDescent="0.2">
      <c r="M13089" s="9"/>
    </row>
    <row r="13090" spans="13:13" hidden="1" x14ac:dyDescent="0.2">
      <c r="M13090" s="9"/>
    </row>
    <row r="13091" spans="13:13" hidden="1" x14ac:dyDescent="0.2">
      <c r="M13091" s="9"/>
    </row>
    <row r="13092" spans="13:13" hidden="1" x14ac:dyDescent="0.2">
      <c r="M13092" s="9"/>
    </row>
    <row r="13093" spans="13:13" hidden="1" x14ac:dyDescent="0.2">
      <c r="M13093" s="9"/>
    </row>
    <row r="13094" spans="13:13" hidden="1" x14ac:dyDescent="0.2">
      <c r="M13094" s="9"/>
    </row>
    <row r="13095" spans="13:13" hidden="1" x14ac:dyDescent="0.2">
      <c r="M13095" s="9"/>
    </row>
    <row r="13096" spans="13:13" hidden="1" x14ac:dyDescent="0.2">
      <c r="M13096" s="9"/>
    </row>
    <row r="13097" spans="13:13" hidden="1" x14ac:dyDescent="0.2">
      <c r="M13097" s="9"/>
    </row>
    <row r="13098" spans="13:13" hidden="1" x14ac:dyDescent="0.2">
      <c r="M13098" s="9"/>
    </row>
    <row r="13099" spans="13:13" hidden="1" x14ac:dyDescent="0.2">
      <c r="M13099" s="9"/>
    </row>
    <row r="13100" spans="13:13" hidden="1" x14ac:dyDescent="0.2">
      <c r="M13100" s="9"/>
    </row>
    <row r="13101" spans="13:13" hidden="1" x14ac:dyDescent="0.2">
      <c r="M13101" s="9"/>
    </row>
    <row r="13102" spans="13:13" hidden="1" x14ac:dyDescent="0.2">
      <c r="M13102" s="9"/>
    </row>
    <row r="13103" spans="13:13" hidden="1" x14ac:dyDescent="0.2">
      <c r="M13103" s="9"/>
    </row>
    <row r="13104" spans="13:13" hidden="1" x14ac:dyDescent="0.2">
      <c r="M13104" s="9"/>
    </row>
    <row r="13105" spans="13:13" hidden="1" x14ac:dyDescent="0.2">
      <c r="M13105" s="9"/>
    </row>
    <row r="13106" spans="13:13" hidden="1" x14ac:dyDescent="0.2">
      <c r="M13106" s="9"/>
    </row>
    <row r="13107" spans="13:13" hidden="1" x14ac:dyDescent="0.2">
      <c r="M13107" s="9"/>
    </row>
    <row r="13108" spans="13:13" hidden="1" x14ac:dyDescent="0.2">
      <c r="M13108" s="9"/>
    </row>
    <row r="13109" spans="13:13" hidden="1" x14ac:dyDescent="0.2">
      <c r="M13109" s="9"/>
    </row>
    <row r="13110" spans="13:13" hidden="1" x14ac:dyDescent="0.2">
      <c r="M13110" s="9"/>
    </row>
    <row r="13111" spans="13:13" hidden="1" x14ac:dyDescent="0.2">
      <c r="M13111" s="9"/>
    </row>
    <row r="13112" spans="13:13" hidden="1" x14ac:dyDescent="0.2">
      <c r="M13112" s="9"/>
    </row>
    <row r="13113" spans="13:13" hidden="1" x14ac:dyDescent="0.2">
      <c r="M13113" s="9"/>
    </row>
    <row r="13114" spans="13:13" hidden="1" x14ac:dyDescent="0.2">
      <c r="M13114" s="9"/>
    </row>
    <row r="13115" spans="13:13" hidden="1" x14ac:dyDescent="0.2">
      <c r="M13115" s="9"/>
    </row>
    <row r="13116" spans="13:13" hidden="1" x14ac:dyDescent="0.2">
      <c r="M13116" s="9"/>
    </row>
    <row r="13117" spans="13:13" hidden="1" x14ac:dyDescent="0.2">
      <c r="M13117" s="9"/>
    </row>
    <row r="13118" spans="13:13" hidden="1" x14ac:dyDescent="0.2">
      <c r="M13118" s="9"/>
    </row>
    <row r="13119" spans="13:13" hidden="1" x14ac:dyDescent="0.2">
      <c r="M13119" s="9"/>
    </row>
    <row r="13120" spans="13:13" hidden="1" x14ac:dyDescent="0.2">
      <c r="M13120" s="9"/>
    </row>
    <row r="13121" spans="13:13" hidden="1" x14ac:dyDescent="0.2">
      <c r="M13121" s="9"/>
    </row>
    <row r="13122" spans="13:13" hidden="1" x14ac:dyDescent="0.2">
      <c r="M13122" s="9"/>
    </row>
    <row r="13123" spans="13:13" hidden="1" x14ac:dyDescent="0.2">
      <c r="M13123" s="9"/>
    </row>
    <row r="13124" spans="13:13" hidden="1" x14ac:dyDescent="0.2">
      <c r="M13124" s="9"/>
    </row>
    <row r="13125" spans="13:13" hidden="1" x14ac:dyDescent="0.2">
      <c r="M13125" s="9"/>
    </row>
    <row r="13126" spans="13:13" hidden="1" x14ac:dyDescent="0.2">
      <c r="M13126" s="9"/>
    </row>
    <row r="13127" spans="13:13" hidden="1" x14ac:dyDescent="0.2">
      <c r="M13127" s="9"/>
    </row>
    <row r="13128" spans="13:13" hidden="1" x14ac:dyDescent="0.2">
      <c r="M13128" s="9"/>
    </row>
    <row r="13129" spans="13:13" hidden="1" x14ac:dyDescent="0.2">
      <c r="M13129" s="9"/>
    </row>
    <row r="13130" spans="13:13" hidden="1" x14ac:dyDescent="0.2">
      <c r="M13130" s="9"/>
    </row>
    <row r="13131" spans="13:13" hidden="1" x14ac:dyDescent="0.2">
      <c r="M13131" s="9"/>
    </row>
    <row r="13132" spans="13:13" hidden="1" x14ac:dyDescent="0.2">
      <c r="M13132" s="9"/>
    </row>
    <row r="13133" spans="13:13" hidden="1" x14ac:dyDescent="0.2">
      <c r="M13133" s="9"/>
    </row>
    <row r="13134" spans="13:13" hidden="1" x14ac:dyDescent="0.2">
      <c r="M13134" s="9"/>
    </row>
    <row r="13135" spans="13:13" hidden="1" x14ac:dyDescent="0.2">
      <c r="M13135" s="9"/>
    </row>
    <row r="13136" spans="13:13" hidden="1" x14ac:dyDescent="0.2">
      <c r="M13136" s="9"/>
    </row>
    <row r="13137" spans="13:13" hidden="1" x14ac:dyDescent="0.2">
      <c r="M13137" s="9"/>
    </row>
    <row r="13138" spans="13:13" hidden="1" x14ac:dyDescent="0.2">
      <c r="M13138" s="9"/>
    </row>
    <row r="13139" spans="13:13" hidden="1" x14ac:dyDescent="0.2">
      <c r="M13139" s="9"/>
    </row>
    <row r="13140" spans="13:13" hidden="1" x14ac:dyDescent="0.2">
      <c r="M13140" s="9"/>
    </row>
    <row r="13141" spans="13:13" hidden="1" x14ac:dyDescent="0.2">
      <c r="M13141" s="9"/>
    </row>
    <row r="13142" spans="13:13" hidden="1" x14ac:dyDescent="0.2">
      <c r="M13142" s="9"/>
    </row>
    <row r="13143" spans="13:13" hidden="1" x14ac:dyDescent="0.2">
      <c r="M13143" s="9"/>
    </row>
    <row r="13144" spans="13:13" hidden="1" x14ac:dyDescent="0.2">
      <c r="M13144" s="9"/>
    </row>
    <row r="13145" spans="13:13" hidden="1" x14ac:dyDescent="0.2">
      <c r="M13145" s="9"/>
    </row>
    <row r="13146" spans="13:13" hidden="1" x14ac:dyDescent="0.2">
      <c r="M13146" s="9"/>
    </row>
    <row r="13147" spans="13:13" hidden="1" x14ac:dyDescent="0.2">
      <c r="M13147" s="9"/>
    </row>
    <row r="13148" spans="13:13" hidden="1" x14ac:dyDescent="0.2">
      <c r="M13148" s="9"/>
    </row>
    <row r="13149" spans="13:13" hidden="1" x14ac:dyDescent="0.2">
      <c r="M13149" s="9"/>
    </row>
    <row r="13150" spans="13:13" hidden="1" x14ac:dyDescent="0.2">
      <c r="M13150" s="9"/>
    </row>
    <row r="13151" spans="13:13" hidden="1" x14ac:dyDescent="0.2">
      <c r="M13151" s="9"/>
    </row>
    <row r="13152" spans="13:13" hidden="1" x14ac:dyDescent="0.2">
      <c r="M13152" s="9"/>
    </row>
    <row r="13153" spans="13:13" hidden="1" x14ac:dyDescent="0.2">
      <c r="M13153" s="9"/>
    </row>
    <row r="13154" spans="13:13" hidden="1" x14ac:dyDescent="0.2">
      <c r="M13154" s="9"/>
    </row>
    <row r="13155" spans="13:13" hidden="1" x14ac:dyDescent="0.2">
      <c r="M13155" s="9"/>
    </row>
    <row r="13156" spans="13:13" hidden="1" x14ac:dyDescent="0.2">
      <c r="M13156" s="9"/>
    </row>
    <row r="13157" spans="13:13" hidden="1" x14ac:dyDescent="0.2">
      <c r="M13157" s="9"/>
    </row>
    <row r="13158" spans="13:13" hidden="1" x14ac:dyDescent="0.2">
      <c r="M13158" s="9"/>
    </row>
    <row r="13159" spans="13:13" hidden="1" x14ac:dyDescent="0.2">
      <c r="M13159" s="9"/>
    </row>
    <row r="13160" spans="13:13" hidden="1" x14ac:dyDescent="0.2">
      <c r="M13160" s="9"/>
    </row>
    <row r="13161" spans="13:13" hidden="1" x14ac:dyDescent="0.2">
      <c r="M13161" s="9"/>
    </row>
    <row r="13162" spans="13:13" hidden="1" x14ac:dyDescent="0.2">
      <c r="M13162" s="9"/>
    </row>
    <row r="13163" spans="13:13" hidden="1" x14ac:dyDescent="0.2">
      <c r="M13163" s="9"/>
    </row>
    <row r="13164" spans="13:13" hidden="1" x14ac:dyDescent="0.2">
      <c r="M13164" s="9"/>
    </row>
    <row r="13165" spans="13:13" hidden="1" x14ac:dyDescent="0.2">
      <c r="M13165" s="9"/>
    </row>
    <row r="13166" spans="13:13" hidden="1" x14ac:dyDescent="0.2">
      <c r="M13166" s="9"/>
    </row>
    <row r="13167" spans="13:13" hidden="1" x14ac:dyDescent="0.2">
      <c r="M13167" s="9"/>
    </row>
    <row r="13168" spans="13:13" hidden="1" x14ac:dyDescent="0.2">
      <c r="M13168" s="9"/>
    </row>
    <row r="13169" spans="13:13" hidden="1" x14ac:dyDescent="0.2">
      <c r="M13169" s="9"/>
    </row>
    <row r="13170" spans="13:13" hidden="1" x14ac:dyDescent="0.2">
      <c r="M13170" s="9"/>
    </row>
    <row r="13171" spans="13:13" hidden="1" x14ac:dyDescent="0.2">
      <c r="M13171" s="9"/>
    </row>
    <row r="13172" spans="13:13" hidden="1" x14ac:dyDescent="0.2">
      <c r="M13172" s="9"/>
    </row>
    <row r="13173" spans="13:13" hidden="1" x14ac:dyDescent="0.2">
      <c r="M13173" s="9"/>
    </row>
    <row r="13174" spans="13:13" hidden="1" x14ac:dyDescent="0.2">
      <c r="M13174" s="9"/>
    </row>
    <row r="13175" spans="13:13" hidden="1" x14ac:dyDescent="0.2">
      <c r="M13175" s="9"/>
    </row>
    <row r="13176" spans="13:13" hidden="1" x14ac:dyDescent="0.2">
      <c r="M13176" s="9"/>
    </row>
    <row r="13177" spans="13:13" hidden="1" x14ac:dyDescent="0.2">
      <c r="M13177" s="9"/>
    </row>
    <row r="13178" spans="13:13" hidden="1" x14ac:dyDescent="0.2">
      <c r="M13178" s="9"/>
    </row>
    <row r="13179" spans="13:13" hidden="1" x14ac:dyDescent="0.2">
      <c r="M13179" s="9"/>
    </row>
    <row r="13180" spans="13:13" hidden="1" x14ac:dyDescent="0.2">
      <c r="M13180" s="9"/>
    </row>
    <row r="13181" spans="13:13" hidden="1" x14ac:dyDescent="0.2">
      <c r="M13181" s="9"/>
    </row>
    <row r="13182" spans="13:13" hidden="1" x14ac:dyDescent="0.2">
      <c r="M13182" s="9"/>
    </row>
    <row r="13183" spans="13:13" hidden="1" x14ac:dyDescent="0.2">
      <c r="M13183" s="9"/>
    </row>
    <row r="13184" spans="13:13" hidden="1" x14ac:dyDescent="0.2">
      <c r="M13184" s="9"/>
    </row>
    <row r="13185" spans="13:13" hidden="1" x14ac:dyDescent="0.2">
      <c r="M13185" s="9"/>
    </row>
    <row r="13186" spans="13:13" hidden="1" x14ac:dyDescent="0.2">
      <c r="M13186" s="9"/>
    </row>
    <row r="13187" spans="13:13" hidden="1" x14ac:dyDescent="0.2">
      <c r="M13187" s="9"/>
    </row>
    <row r="13188" spans="13:13" hidden="1" x14ac:dyDescent="0.2">
      <c r="M13188" s="9"/>
    </row>
    <row r="13189" spans="13:13" hidden="1" x14ac:dyDescent="0.2">
      <c r="M13189" s="9"/>
    </row>
    <row r="13190" spans="13:13" hidden="1" x14ac:dyDescent="0.2">
      <c r="M13190" s="9"/>
    </row>
    <row r="13191" spans="13:13" hidden="1" x14ac:dyDescent="0.2">
      <c r="M13191" s="9"/>
    </row>
    <row r="13192" spans="13:13" hidden="1" x14ac:dyDescent="0.2">
      <c r="M13192" s="9"/>
    </row>
    <row r="13193" spans="13:13" hidden="1" x14ac:dyDescent="0.2">
      <c r="M13193" s="9"/>
    </row>
    <row r="13194" spans="13:13" hidden="1" x14ac:dyDescent="0.2">
      <c r="M13194" s="9"/>
    </row>
    <row r="13195" spans="13:13" hidden="1" x14ac:dyDescent="0.2">
      <c r="M13195" s="9"/>
    </row>
    <row r="13196" spans="13:13" hidden="1" x14ac:dyDescent="0.2">
      <c r="M13196" s="9"/>
    </row>
    <row r="13197" spans="13:13" hidden="1" x14ac:dyDescent="0.2">
      <c r="M13197" s="9"/>
    </row>
    <row r="13198" spans="13:13" hidden="1" x14ac:dyDescent="0.2">
      <c r="M13198" s="9"/>
    </row>
    <row r="13199" spans="13:13" hidden="1" x14ac:dyDescent="0.2">
      <c r="M13199" s="9"/>
    </row>
    <row r="13200" spans="13:13" hidden="1" x14ac:dyDescent="0.2">
      <c r="M13200" s="9"/>
    </row>
    <row r="13201" spans="13:13" hidden="1" x14ac:dyDescent="0.2">
      <c r="M13201" s="9"/>
    </row>
    <row r="13202" spans="13:13" hidden="1" x14ac:dyDescent="0.2">
      <c r="M13202" s="9"/>
    </row>
    <row r="13203" spans="13:13" hidden="1" x14ac:dyDescent="0.2">
      <c r="M13203" s="9"/>
    </row>
    <row r="13204" spans="13:13" hidden="1" x14ac:dyDescent="0.2">
      <c r="M13204" s="9"/>
    </row>
    <row r="13205" spans="13:13" hidden="1" x14ac:dyDescent="0.2">
      <c r="M13205" s="9"/>
    </row>
    <row r="13206" spans="13:13" hidden="1" x14ac:dyDescent="0.2">
      <c r="M13206" s="9"/>
    </row>
    <row r="13207" spans="13:13" hidden="1" x14ac:dyDescent="0.2">
      <c r="M13207" s="9"/>
    </row>
    <row r="13208" spans="13:13" hidden="1" x14ac:dyDescent="0.2">
      <c r="M13208" s="9"/>
    </row>
    <row r="13209" spans="13:13" hidden="1" x14ac:dyDescent="0.2">
      <c r="M13209" s="9"/>
    </row>
    <row r="13210" spans="13:13" hidden="1" x14ac:dyDescent="0.2">
      <c r="M13210" s="9"/>
    </row>
    <row r="13211" spans="13:13" hidden="1" x14ac:dyDescent="0.2">
      <c r="M13211" s="9"/>
    </row>
    <row r="13212" spans="13:13" hidden="1" x14ac:dyDescent="0.2">
      <c r="M13212" s="9"/>
    </row>
    <row r="13213" spans="13:13" hidden="1" x14ac:dyDescent="0.2">
      <c r="M13213" s="9"/>
    </row>
    <row r="13214" spans="13:13" hidden="1" x14ac:dyDescent="0.2">
      <c r="M13214" s="9"/>
    </row>
    <row r="13215" spans="13:13" hidden="1" x14ac:dyDescent="0.2">
      <c r="M13215" s="9"/>
    </row>
    <row r="13216" spans="13:13" hidden="1" x14ac:dyDescent="0.2">
      <c r="M13216" s="9"/>
    </row>
    <row r="13217" spans="13:13" hidden="1" x14ac:dyDescent="0.2">
      <c r="M13217" s="9"/>
    </row>
    <row r="13218" spans="13:13" hidden="1" x14ac:dyDescent="0.2">
      <c r="M13218" s="9"/>
    </row>
    <row r="13219" spans="13:13" hidden="1" x14ac:dyDescent="0.2">
      <c r="M13219" s="9"/>
    </row>
    <row r="13220" spans="13:13" hidden="1" x14ac:dyDescent="0.2">
      <c r="M13220" s="9"/>
    </row>
    <row r="13221" spans="13:13" hidden="1" x14ac:dyDescent="0.2">
      <c r="M13221" s="9"/>
    </row>
    <row r="13222" spans="13:13" hidden="1" x14ac:dyDescent="0.2">
      <c r="M13222" s="9"/>
    </row>
    <row r="13223" spans="13:13" hidden="1" x14ac:dyDescent="0.2">
      <c r="M13223" s="9"/>
    </row>
    <row r="13224" spans="13:13" hidden="1" x14ac:dyDescent="0.2">
      <c r="M13224" s="9"/>
    </row>
    <row r="13225" spans="13:13" hidden="1" x14ac:dyDescent="0.2">
      <c r="M13225" s="9"/>
    </row>
    <row r="13226" spans="13:13" hidden="1" x14ac:dyDescent="0.2">
      <c r="M13226" s="9"/>
    </row>
    <row r="13227" spans="13:13" hidden="1" x14ac:dyDescent="0.2">
      <c r="M13227" s="9"/>
    </row>
    <row r="13228" spans="13:13" hidden="1" x14ac:dyDescent="0.2">
      <c r="M13228" s="9"/>
    </row>
    <row r="13229" spans="13:13" hidden="1" x14ac:dyDescent="0.2">
      <c r="M13229" s="9"/>
    </row>
    <row r="13230" spans="13:13" hidden="1" x14ac:dyDescent="0.2">
      <c r="M13230" s="9"/>
    </row>
    <row r="13231" spans="13:13" hidden="1" x14ac:dyDescent="0.2">
      <c r="M13231" s="9"/>
    </row>
    <row r="13232" spans="13:13" hidden="1" x14ac:dyDescent="0.2">
      <c r="M13232" s="9"/>
    </row>
    <row r="13233" spans="13:13" hidden="1" x14ac:dyDescent="0.2">
      <c r="M13233" s="9"/>
    </row>
    <row r="13234" spans="13:13" hidden="1" x14ac:dyDescent="0.2">
      <c r="M13234" s="9"/>
    </row>
    <row r="13235" spans="13:13" hidden="1" x14ac:dyDescent="0.2">
      <c r="M13235" s="9"/>
    </row>
    <row r="13236" spans="13:13" hidden="1" x14ac:dyDescent="0.2">
      <c r="M13236" s="9"/>
    </row>
    <row r="13237" spans="13:13" hidden="1" x14ac:dyDescent="0.2">
      <c r="M13237" s="9"/>
    </row>
    <row r="13238" spans="13:13" hidden="1" x14ac:dyDescent="0.2">
      <c r="M13238" s="9"/>
    </row>
    <row r="13239" spans="13:13" hidden="1" x14ac:dyDescent="0.2">
      <c r="M13239" s="9"/>
    </row>
    <row r="13240" spans="13:13" hidden="1" x14ac:dyDescent="0.2">
      <c r="M13240" s="9"/>
    </row>
    <row r="13241" spans="13:13" hidden="1" x14ac:dyDescent="0.2">
      <c r="M13241" s="9"/>
    </row>
    <row r="13242" spans="13:13" hidden="1" x14ac:dyDescent="0.2">
      <c r="M13242" s="9"/>
    </row>
    <row r="13243" spans="13:13" hidden="1" x14ac:dyDescent="0.2">
      <c r="M13243" s="9"/>
    </row>
    <row r="13244" spans="13:13" hidden="1" x14ac:dyDescent="0.2">
      <c r="M13244" s="9"/>
    </row>
    <row r="13245" spans="13:13" hidden="1" x14ac:dyDescent="0.2">
      <c r="M13245" s="9"/>
    </row>
    <row r="13246" spans="13:13" hidden="1" x14ac:dyDescent="0.2">
      <c r="M13246" s="9"/>
    </row>
    <row r="13247" spans="13:13" hidden="1" x14ac:dyDescent="0.2">
      <c r="M13247" s="9"/>
    </row>
    <row r="13248" spans="13:13" hidden="1" x14ac:dyDescent="0.2">
      <c r="M13248" s="9"/>
    </row>
    <row r="13249" spans="13:13" hidden="1" x14ac:dyDescent="0.2">
      <c r="M13249" s="9"/>
    </row>
    <row r="13250" spans="13:13" hidden="1" x14ac:dyDescent="0.2">
      <c r="M13250" s="9"/>
    </row>
    <row r="13251" spans="13:13" hidden="1" x14ac:dyDescent="0.2">
      <c r="M13251" s="9"/>
    </row>
    <row r="13252" spans="13:13" hidden="1" x14ac:dyDescent="0.2">
      <c r="M13252" s="9"/>
    </row>
    <row r="13253" spans="13:13" hidden="1" x14ac:dyDescent="0.2">
      <c r="M13253" s="9"/>
    </row>
    <row r="13254" spans="13:13" hidden="1" x14ac:dyDescent="0.2">
      <c r="M13254" s="9"/>
    </row>
    <row r="13255" spans="13:13" hidden="1" x14ac:dyDescent="0.2">
      <c r="M13255" s="9"/>
    </row>
    <row r="13256" spans="13:13" hidden="1" x14ac:dyDescent="0.2">
      <c r="M13256" s="9"/>
    </row>
    <row r="13257" spans="13:13" hidden="1" x14ac:dyDescent="0.2">
      <c r="M13257" s="9"/>
    </row>
    <row r="13258" spans="13:13" hidden="1" x14ac:dyDescent="0.2">
      <c r="M13258" s="9"/>
    </row>
    <row r="13259" spans="13:13" hidden="1" x14ac:dyDescent="0.2">
      <c r="M13259" s="9"/>
    </row>
    <row r="13260" spans="13:13" hidden="1" x14ac:dyDescent="0.2">
      <c r="M13260" s="9"/>
    </row>
    <row r="13261" spans="13:13" hidden="1" x14ac:dyDescent="0.2">
      <c r="M13261" s="9"/>
    </row>
    <row r="13262" spans="13:13" hidden="1" x14ac:dyDescent="0.2">
      <c r="M13262" s="9"/>
    </row>
    <row r="13263" spans="13:13" hidden="1" x14ac:dyDescent="0.2">
      <c r="M13263" s="9"/>
    </row>
    <row r="13264" spans="13:13" hidden="1" x14ac:dyDescent="0.2">
      <c r="M13264" s="9"/>
    </row>
    <row r="13265" spans="13:13" hidden="1" x14ac:dyDescent="0.2">
      <c r="M13265" s="9"/>
    </row>
    <row r="13266" spans="13:13" hidden="1" x14ac:dyDescent="0.2">
      <c r="M13266" s="9"/>
    </row>
    <row r="13267" spans="13:13" hidden="1" x14ac:dyDescent="0.2">
      <c r="M13267" s="9"/>
    </row>
    <row r="13268" spans="13:13" hidden="1" x14ac:dyDescent="0.2">
      <c r="M13268" s="9"/>
    </row>
    <row r="13269" spans="13:13" hidden="1" x14ac:dyDescent="0.2">
      <c r="M13269" s="9"/>
    </row>
    <row r="13270" spans="13:13" hidden="1" x14ac:dyDescent="0.2">
      <c r="M13270" s="9"/>
    </row>
    <row r="13271" spans="13:13" hidden="1" x14ac:dyDescent="0.2">
      <c r="M13271" s="9"/>
    </row>
    <row r="13272" spans="13:13" hidden="1" x14ac:dyDescent="0.2">
      <c r="M13272" s="9"/>
    </row>
    <row r="13273" spans="13:13" hidden="1" x14ac:dyDescent="0.2">
      <c r="M13273" s="9"/>
    </row>
    <row r="13274" spans="13:13" hidden="1" x14ac:dyDescent="0.2">
      <c r="M13274" s="9"/>
    </row>
    <row r="13275" spans="13:13" hidden="1" x14ac:dyDescent="0.2">
      <c r="M13275" s="9"/>
    </row>
    <row r="13276" spans="13:13" hidden="1" x14ac:dyDescent="0.2">
      <c r="M13276" s="9"/>
    </row>
    <row r="13277" spans="13:13" hidden="1" x14ac:dyDescent="0.2">
      <c r="M13277" s="9"/>
    </row>
    <row r="13278" spans="13:13" hidden="1" x14ac:dyDescent="0.2">
      <c r="M13278" s="9"/>
    </row>
    <row r="13279" spans="13:13" hidden="1" x14ac:dyDescent="0.2">
      <c r="M13279" s="9"/>
    </row>
    <row r="13280" spans="13:13" hidden="1" x14ac:dyDescent="0.2">
      <c r="M13280" s="9"/>
    </row>
    <row r="13281" spans="13:13" hidden="1" x14ac:dyDescent="0.2">
      <c r="M13281" s="9"/>
    </row>
    <row r="13282" spans="13:13" hidden="1" x14ac:dyDescent="0.2">
      <c r="M13282" s="9"/>
    </row>
    <row r="13283" spans="13:13" hidden="1" x14ac:dyDescent="0.2">
      <c r="M13283" s="9"/>
    </row>
    <row r="13284" spans="13:13" hidden="1" x14ac:dyDescent="0.2">
      <c r="M13284" s="9"/>
    </row>
    <row r="13285" spans="13:13" hidden="1" x14ac:dyDescent="0.2">
      <c r="M13285" s="9"/>
    </row>
    <row r="13286" spans="13:13" hidden="1" x14ac:dyDescent="0.2">
      <c r="M13286" s="9"/>
    </row>
    <row r="13287" spans="13:13" hidden="1" x14ac:dyDescent="0.2">
      <c r="M13287" s="9"/>
    </row>
    <row r="13288" spans="13:13" hidden="1" x14ac:dyDescent="0.2">
      <c r="M13288" s="9"/>
    </row>
    <row r="13289" spans="13:13" hidden="1" x14ac:dyDescent="0.2">
      <c r="M13289" s="9"/>
    </row>
    <row r="13290" spans="13:13" hidden="1" x14ac:dyDescent="0.2">
      <c r="M13290" s="9"/>
    </row>
    <row r="13291" spans="13:13" hidden="1" x14ac:dyDescent="0.2">
      <c r="M13291" s="9"/>
    </row>
    <row r="13292" spans="13:13" hidden="1" x14ac:dyDescent="0.2">
      <c r="M13292" s="9"/>
    </row>
    <row r="13293" spans="13:13" hidden="1" x14ac:dyDescent="0.2">
      <c r="M13293" s="9"/>
    </row>
    <row r="13294" spans="13:13" hidden="1" x14ac:dyDescent="0.2">
      <c r="M13294" s="9"/>
    </row>
    <row r="13295" spans="13:13" hidden="1" x14ac:dyDescent="0.2">
      <c r="M13295" s="9"/>
    </row>
    <row r="13296" spans="13:13" hidden="1" x14ac:dyDescent="0.2">
      <c r="M13296" s="9"/>
    </row>
    <row r="13297" spans="13:13" hidden="1" x14ac:dyDescent="0.2">
      <c r="M13297" s="9"/>
    </row>
    <row r="13298" spans="13:13" hidden="1" x14ac:dyDescent="0.2">
      <c r="M13298" s="9"/>
    </row>
    <row r="13299" spans="13:13" hidden="1" x14ac:dyDescent="0.2">
      <c r="M13299" s="9"/>
    </row>
    <row r="13300" spans="13:13" hidden="1" x14ac:dyDescent="0.2">
      <c r="M13300" s="9"/>
    </row>
    <row r="13301" spans="13:13" hidden="1" x14ac:dyDescent="0.2">
      <c r="M13301" s="9"/>
    </row>
    <row r="13302" spans="13:13" hidden="1" x14ac:dyDescent="0.2">
      <c r="M13302" s="9"/>
    </row>
    <row r="13303" spans="13:13" hidden="1" x14ac:dyDescent="0.2">
      <c r="M13303" s="9"/>
    </row>
    <row r="13304" spans="13:13" hidden="1" x14ac:dyDescent="0.2">
      <c r="M13304" s="9"/>
    </row>
    <row r="13305" spans="13:13" hidden="1" x14ac:dyDescent="0.2">
      <c r="M13305" s="9"/>
    </row>
    <row r="13306" spans="13:13" hidden="1" x14ac:dyDescent="0.2">
      <c r="M13306" s="9"/>
    </row>
    <row r="13307" spans="13:13" hidden="1" x14ac:dyDescent="0.2">
      <c r="M13307" s="9"/>
    </row>
    <row r="13308" spans="13:13" hidden="1" x14ac:dyDescent="0.2">
      <c r="M13308" s="9"/>
    </row>
    <row r="13309" spans="13:13" hidden="1" x14ac:dyDescent="0.2">
      <c r="M13309" s="9"/>
    </row>
    <row r="13310" spans="13:13" hidden="1" x14ac:dyDescent="0.2">
      <c r="M13310" s="9"/>
    </row>
    <row r="13311" spans="13:13" hidden="1" x14ac:dyDescent="0.2">
      <c r="M13311" s="9"/>
    </row>
    <row r="13312" spans="13:13" hidden="1" x14ac:dyDescent="0.2">
      <c r="M13312" s="9"/>
    </row>
    <row r="13313" spans="13:13" hidden="1" x14ac:dyDescent="0.2">
      <c r="M13313" s="9"/>
    </row>
    <row r="13314" spans="13:13" hidden="1" x14ac:dyDescent="0.2">
      <c r="M13314" s="9"/>
    </row>
    <row r="13315" spans="13:13" hidden="1" x14ac:dyDescent="0.2">
      <c r="M13315" s="9"/>
    </row>
    <row r="13316" spans="13:13" hidden="1" x14ac:dyDescent="0.2">
      <c r="M13316" s="9"/>
    </row>
    <row r="13317" spans="13:13" hidden="1" x14ac:dyDescent="0.2">
      <c r="M13317" s="9"/>
    </row>
    <row r="13318" spans="13:13" hidden="1" x14ac:dyDescent="0.2">
      <c r="M13318" s="9"/>
    </row>
    <row r="13319" spans="13:13" hidden="1" x14ac:dyDescent="0.2">
      <c r="M13319" s="9"/>
    </row>
    <row r="13320" spans="13:13" hidden="1" x14ac:dyDescent="0.2">
      <c r="M13320" s="9"/>
    </row>
    <row r="13321" spans="13:13" hidden="1" x14ac:dyDescent="0.2">
      <c r="M13321" s="9"/>
    </row>
    <row r="13322" spans="13:13" hidden="1" x14ac:dyDescent="0.2">
      <c r="M13322" s="9"/>
    </row>
    <row r="13323" spans="13:13" hidden="1" x14ac:dyDescent="0.2">
      <c r="M13323" s="9"/>
    </row>
    <row r="13324" spans="13:13" hidden="1" x14ac:dyDescent="0.2">
      <c r="M13324" s="9"/>
    </row>
    <row r="13325" spans="13:13" hidden="1" x14ac:dyDescent="0.2">
      <c r="M13325" s="9"/>
    </row>
    <row r="13326" spans="13:13" hidden="1" x14ac:dyDescent="0.2">
      <c r="M13326" s="9"/>
    </row>
    <row r="13327" spans="13:13" hidden="1" x14ac:dyDescent="0.2">
      <c r="M13327" s="9"/>
    </row>
    <row r="13328" spans="13:13" hidden="1" x14ac:dyDescent="0.2">
      <c r="M13328" s="9"/>
    </row>
    <row r="13329" spans="13:13" hidden="1" x14ac:dyDescent="0.2">
      <c r="M13329" s="9"/>
    </row>
    <row r="13330" spans="13:13" hidden="1" x14ac:dyDescent="0.2">
      <c r="M13330" s="9"/>
    </row>
    <row r="13331" spans="13:13" hidden="1" x14ac:dyDescent="0.2">
      <c r="M13331" s="9"/>
    </row>
    <row r="13332" spans="13:13" hidden="1" x14ac:dyDescent="0.2">
      <c r="M13332" s="9"/>
    </row>
    <row r="13333" spans="13:13" hidden="1" x14ac:dyDescent="0.2">
      <c r="M13333" s="9"/>
    </row>
    <row r="13334" spans="13:13" hidden="1" x14ac:dyDescent="0.2">
      <c r="M13334" s="9"/>
    </row>
    <row r="13335" spans="13:13" hidden="1" x14ac:dyDescent="0.2">
      <c r="M13335" s="9"/>
    </row>
    <row r="13336" spans="13:13" hidden="1" x14ac:dyDescent="0.2">
      <c r="M13336" s="9"/>
    </row>
    <row r="13337" spans="13:13" hidden="1" x14ac:dyDescent="0.2">
      <c r="M13337" s="9"/>
    </row>
    <row r="13338" spans="13:13" hidden="1" x14ac:dyDescent="0.2">
      <c r="M13338" s="9"/>
    </row>
    <row r="13339" spans="13:13" hidden="1" x14ac:dyDescent="0.2">
      <c r="M13339" s="9"/>
    </row>
    <row r="13340" spans="13:13" hidden="1" x14ac:dyDescent="0.2">
      <c r="M13340" s="9"/>
    </row>
    <row r="13341" spans="13:13" hidden="1" x14ac:dyDescent="0.2">
      <c r="M13341" s="9"/>
    </row>
    <row r="13342" spans="13:13" hidden="1" x14ac:dyDescent="0.2">
      <c r="M13342" s="9"/>
    </row>
    <row r="13343" spans="13:13" hidden="1" x14ac:dyDescent="0.2">
      <c r="M13343" s="9"/>
    </row>
    <row r="13344" spans="13:13" hidden="1" x14ac:dyDescent="0.2">
      <c r="M13344" s="9"/>
    </row>
    <row r="13345" spans="13:13" hidden="1" x14ac:dyDescent="0.2">
      <c r="M13345" s="9"/>
    </row>
    <row r="13346" spans="13:13" hidden="1" x14ac:dyDescent="0.2">
      <c r="M13346" s="9"/>
    </row>
    <row r="13347" spans="13:13" hidden="1" x14ac:dyDescent="0.2">
      <c r="M13347" s="9"/>
    </row>
    <row r="13348" spans="13:13" hidden="1" x14ac:dyDescent="0.2">
      <c r="M13348" s="9"/>
    </row>
    <row r="13349" spans="13:13" hidden="1" x14ac:dyDescent="0.2">
      <c r="M13349" s="9"/>
    </row>
    <row r="13350" spans="13:13" hidden="1" x14ac:dyDescent="0.2">
      <c r="M13350" s="9"/>
    </row>
    <row r="13351" spans="13:13" hidden="1" x14ac:dyDescent="0.2">
      <c r="M13351" s="9"/>
    </row>
    <row r="13352" spans="13:13" hidden="1" x14ac:dyDescent="0.2">
      <c r="M13352" s="9"/>
    </row>
    <row r="13353" spans="13:13" hidden="1" x14ac:dyDescent="0.2">
      <c r="M13353" s="9"/>
    </row>
    <row r="13354" spans="13:13" hidden="1" x14ac:dyDescent="0.2">
      <c r="M13354" s="9"/>
    </row>
    <row r="13355" spans="13:13" hidden="1" x14ac:dyDescent="0.2">
      <c r="M13355" s="9"/>
    </row>
    <row r="13356" spans="13:13" hidden="1" x14ac:dyDescent="0.2">
      <c r="M13356" s="9"/>
    </row>
    <row r="13357" spans="13:13" hidden="1" x14ac:dyDescent="0.2">
      <c r="M13357" s="9"/>
    </row>
    <row r="13358" spans="13:13" hidden="1" x14ac:dyDescent="0.2">
      <c r="M13358" s="9"/>
    </row>
    <row r="13359" spans="13:13" hidden="1" x14ac:dyDescent="0.2">
      <c r="M13359" s="9"/>
    </row>
    <row r="13360" spans="13:13" hidden="1" x14ac:dyDescent="0.2">
      <c r="M13360" s="9"/>
    </row>
    <row r="13361" spans="13:13" hidden="1" x14ac:dyDescent="0.2">
      <c r="M13361" s="9"/>
    </row>
    <row r="13362" spans="13:13" hidden="1" x14ac:dyDescent="0.2">
      <c r="M13362" s="9"/>
    </row>
    <row r="13363" spans="13:13" hidden="1" x14ac:dyDescent="0.2">
      <c r="M13363" s="9"/>
    </row>
    <row r="13364" spans="13:13" hidden="1" x14ac:dyDescent="0.2">
      <c r="M13364" s="9"/>
    </row>
    <row r="13365" spans="13:13" hidden="1" x14ac:dyDescent="0.2">
      <c r="M13365" s="9"/>
    </row>
    <row r="13366" spans="13:13" hidden="1" x14ac:dyDescent="0.2">
      <c r="M13366" s="9"/>
    </row>
    <row r="13367" spans="13:13" hidden="1" x14ac:dyDescent="0.2">
      <c r="M13367" s="9"/>
    </row>
    <row r="13368" spans="13:13" hidden="1" x14ac:dyDescent="0.2">
      <c r="M13368" s="9"/>
    </row>
    <row r="13369" spans="13:13" hidden="1" x14ac:dyDescent="0.2">
      <c r="M13369" s="9"/>
    </row>
    <row r="13370" spans="13:13" hidden="1" x14ac:dyDescent="0.2">
      <c r="M13370" s="9"/>
    </row>
    <row r="13371" spans="13:13" hidden="1" x14ac:dyDescent="0.2">
      <c r="M13371" s="9"/>
    </row>
    <row r="13372" spans="13:13" hidden="1" x14ac:dyDescent="0.2">
      <c r="M13372" s="9"/>
    </row>
    <row r="13373" spans="13:13" hidden="1" x14ac:dyDescent="0.2">
      <c r="M13373" s="9"/>
    </row>
    <row r="13374" spans="13:13" hidden="1" x14ac:dyDescent="0.2">
      <c r="M13374" s="9"/>
    </row>
    <row r="13375" spans="13:13" hidden="1" x14ac:dyDescent="0.2">
      <c r="M13375" s="9"/>
    </row>
    <row r="13376" spans="13:13" hidden="1" x14ac:dyDescent="0.2">
      <c r="M13376" s="9"/>
    </row>
    <row r="13377" spans="13:13" hidden="1" x14ac:dyDescent="0.2">
      <c r="M13377" s="9"/>
    </row>
    <row r="13378" spans="13:13" hidden="1" x14ac:dyDescent="0.2">
      <c r="M13378" s="9"/>
    </row>
    <row r="13379" spans="13:13" hidden="1" x14ac:dyDescent="0.2">
      <c r="M13379" s="9"/>
    </row>
    <row r="13380" spans="13:13" hidden="1" x14ac:dyDescent="0.2">
      <c r="M13380" s="9"/>
    </row>
    <row r="13381" spans="13:13" hidden="1" x14ac:dyDescent="0.2">
      <c r="M13381" s="9"/>
    </row>
    <row r="13382" spans="13:13" hidden="1" x14ac:dyDescent="0.2">
      <c r="M13382" s="9"/>
    </row>
    <row r="13383" spans="13:13" hidden="1" x14ac:dyDescent="0.2">
      <c r="M13383" s="9"/>
    </row>
    <row r="13384" spans="13:13" hidden="1" x14ac:dyDescent="0.2">
      <c r="M13384" s="9"/>
    </row>
    <row r="13385" spans="13:13" hidden="1" x14ac:dyDescent="0.2">
      <c r="M13385" s="9"/>
    </row>
    <row r="13386" spans="13:13" hidden="1" x14ac:dyDescent="0.2">
      <c r="M13386" s="9"/>
    </row>
    <row r="13387" spans="13:13" hidden="1" x14ac:dyDescent="0.2">
      <c r="M13387" s="9"/>
    </row>
    <row r="13388" spans="13:13" hidden="1" x14ac:dyDescent="0.2">
      <c r="M13388" s="9"/>
    </row>
    <row r="13389" spans="13:13" hidden="1" x14ac:dyDescent="0.2">
      <c r="M13389" s="9"/>
    </row>
    <row r="13390" spans="13:13" hidden="1" x14ac:dyDescent="0.2">
      <c r="M13390" s="9"/>
    </row>
    <row r="13391" spans="13:13" hidden="1" x14ac:dyDescent="0.2">
      <c r="M13391" s="9"/>
    </row>
    <row r="13392" spans="13:13" hidden="1" x14ac:dyDescent="0.2">
      <c r="M13392" s="9"/>
    </row>
    <row r="13393" spans="13:13" hidden="1" x14ac:dyDescent="0.2">
      <c r="M13393" s="9"/>
    </row>
    <row r="13394" spans="13:13" hidden="1" x14ac:dyDescent="0.2">
      <c r="M13394" s="9"/>
    </row>
    <row r="13395" spans="13:13" hidden="1" x14ac:dyDescent="0.2">
      <c r="M13395" s="9"/>
    </row>
    <row r="13396" spans="13:13" hidden="1" x14ac:dyDescent="0.2">
      <c r="M13396" s="9"/>
    </row>
    <row r="13397" spans="13:13" hidden="1" x14ac:dyDescent="0.2">
      <c r="M13397" s="9"/>
    </row>
    <row r="13398" spans="13:13" hidden="1" x14ac:dyDescent="0.2">
      <c r="M13398" s="9"/>
    </row>
    <row r="13399" spans="13:13" hidden="1" x14ac:dyDescent="0.2">
      <c r="M13399" s="9"/>
    </row>
    <row r="13400" spans="13:13" hidden="1" x14ac:dyDescent="0.2">
      <c r="M13400" s="9"/>
    </row>
    <row r="13401" spans="13:13" hidden="1" x14ac:dyDescent="0.2">
      <c r="M13401" s="9"/>
    </row>
    <row r="13402" spans="13:13" hidden="1" x14ac:dyDescent="0.2">
      <c r="M13402" s="9"/>
    </row>
    <row r="13403" spans="13:13" hidden="1" x14ac:dyDescent="0.2">
      <c r="M13403" s="9"/>
    </row>
    <row r="13404" spans="13:13" hidden="1" x14ac:dyDescent="0.2">
      <c r="M13404" s="9"/>
    </row>
    <row r="13405" spans="13:13" hidden="1" x14ac:dyDescent="0.2">
      <c r="M13405" s="9"/>
    </row>
    <row r="13406" spans="13:13" hidden="1" x14ac:dyDescent="0.2">
      <c r="M13406" s="9"/>
    </row>
    <row r="13407" spans="13:13" hidden="1" x14ac:dyDescent="0.2">
      <c r="M13407" s="9"/>
    </row>
    <row r="13408" spans="13:13" hidden="1" x14ac:dyDescent="0.2">
      <c r="M13408" s="9"/>
    </row>
    <row r="13409" spans="13:13" hidden="1" x14ac:dyDescent="0.2">
      <c r="M13409" s="9"/>
    </row>
    <row r="13410" spans="13:13" hidden="1" x14ac:dyDescent="0.2">
      <c r="M13410" s="9"/>
    </row>
    <row r="13411" spans="13:13" hidden="1" x14ac:dyDescent="0.2">
      <c r="M13411" s="9"/>
    </row>
    <row r="13412" spans="13:13" hidden="1" x14ac:dyDescent="0.2">
      <c r="M13412" s="9"/>
    </row>
    <row r="13413" spans="13:13" hidden="1" x14ac:dyDescent="0.2">
      <c r="M13413" s="9"/>
    </row>
    <row r="13414" spans="13:13" hidden="1" x14ac:dyDescent="0.2">
      <c r="M13414" s="9"/>
    </row>
    <row r="13415" spans="13:13" hidden="1" x14ac:dyDescent="0.2">
      <c r="M13415" s="9"/>
    </row>
    <row r="13416" spans="13:13" hidden="1" x14ac:dyDescent="0.2">
      <c r="M13416" s="9"/>
    </row>
    <row r="13417" spans="13:13" hidden="1" x14ac:dyDescent="0.2">
      <c r="M13417" s="9"/>
    </row>
    <row r="13418" spans="13:13" hidden="1" x14ac:dyDescent="0.2">
      <c r="M13418" s="9"/>
    </row>
    <row r="13419" spans="13:13" hidden="1" x14ac:dyDescent="0.2">
      <c r="M13419" s="9"/>
    </row>
    <row r="13420" spans="13:13" hidden="1" x14ac:dyDescent="0.2">
      <c r="M13420" s="9"/>
    </row>
    <row r="13421" spans="13:13" hidden="1" x14ac:dyDescent="0.2">
      <c r="M13421" s="9"/>
    </row>
    <row r="13422" spans="13:13" hidden="1" x14ac:dyDescent="0.2">
      <c r="M13422" s="9"/>
    </row>
    <row r="13423" spans="13:13" hidden="1" x14ac:dyDescent="0.2">
      <c r="M13423" s="9"/>
    </row>
    <row r="13424" spans="13:13" hidden="1" x14ac:dyDescent="0.2">
      <c r="M13424" s="9"/>
    </row>
    <row r="13425" spans="13:13" hidden="1" x14ac:dyDescent="0.2">
      <c r="M13425" s="9"/>
    </row>
    <row r="13426" spans="13:13" hidden="1" x14ac:dyDescent="0.2">
      <c r="M13426" s="9"/>
    </row>
    <row r="13427" spans="13:13" hidden="1" x14ac:dyDescent="0.2">
      <c r="M13427" s="9"/>
    </row>
    <row r="13428" spans="13:13" hidden="1" x14ac:dyDescent="0.2">
      <c r="M13428" s="9"/>
    </row>
    <row r="13429" spans="13:13" hidden="1" x14ac:dyDescent="0.2">
      <c r="M13429" s="9"/>
    </row>
    <row r="13430" spans="13:13" hidden="1" x14ac:dyDescent="0.2">
      <c r="M13430" s="9"/>
    </row>
    <row r="13431" spans="13:13" hidden="1" x14ac:dyDescent="0.2">
      <c r="M13431" s="9"/>
    </row>
    <row r="13432" spans="13:13" hidden="1" x14ac:dyDescent="0.2">
      <c r="M13432" s="9"/>
    </row>
    <row r="13433" spans="13:13" hidden="1" x14ac:dyDescent="0.2">
      <c r="M13433" s="9"/>
    </row>
    <row r="13434" spans="13:13" hidden="1" x14ac:dyDescent="0.2">
      <c r="M13434" s="9"/>
    </row>
    <row r="13435" spans="13:13" hidden="1" x14ac:dyDescent="0.2">
      <c r="M13435" s="9"/>
    </row>
    <row r="13436" spans="13:13" hidden="1" x14ac:dyDescent="0.2">
      <c r="M13436" s="9"/>
    </row>
    <row r="13437" spans="13:13" hidden="1" x14ac:dyDescent="0.2">
      <c r="M13437" s="9"/>
    </row>
    <row r="13438" spans="13:13" hidden="1" x14ac:dyDescent="0.2">
      <c r="M13438" s="9"/>
    </row>
    <row r="13439" spans="13:13" hidden="1" x14ac:dyDescent="0.2">
      <c r="M13439" s="9"/>
    </row>
    <row r="13440" spans="13:13" hidden="1" x14ac:dyDescent="0.2">
      <c r="M13440" s="9"/>
    </row>
    <row r="13441" spans="13:13" hidden="1" x14ac:dyDescent="0.2">
      <c r="M13441" s="9"/>
    </row>
    <row r="13442" spans="13:13" hidden="1" x14ac:dyDescent="0.2">
      <c r="M13442" s="9"/>
    </row>
    <row r="13443" spans="13:13" hidden="1" x14ac:dyDescent="0.2">
      <c r="M13443" s="9"/>
    </row>
    <row r="13444" spans="13:13" hidden="1" x14ac:dyDescent="0.2">
      <c r="M13444" s="9"/>
    </row>
    <row r="13445" spans="13:13" hidden="1" x14ac:dyDescent="0.2">
      <c r="M13445" s="9"/>
    </row>
    <row r="13446" spans="13:13" hidden="1" x14ac:dyDescent="0.2">
      <c r="M13446" s="9"/>
    </row>
    <row r="13447" spans="13:13" hidden="1" x14ac:dyDescent="0.2">
      <c r="M13447" s="9"/>
    </row>
    <row r="13448" spans="13:13" hidden="1" x14ac:dyDescent="0.2">
      <c r="M13448" s="9"/>
    </row>
    <row r="13449" spans="13:13" hidden="1" x14ac:dyDescent="0.2">
      <c r="M13449" s="9"/>
    </row>
    <row r="13450" spans="13:13" hidden="1" x14ac:dyDescent="0.2">
      <c r="M13450" s="9"/>
    </row>
    <row r="13451" spans="13:13" hidden="1" x14ac:dyDescent="0.2">
      <c r="M13451" s="9"/>
    </row>
    <row r="13452" spans="13:13" hidden="1" x14ac:dyDescent="0.2">
      <c r="M13452" s="9"/>
    </row>
    <row r="13453" spans="13:13" hidden="1" x14ac:dyDescent="0.2">
      <c r="M13453" s="9"/>
    </row>
    <row r="13454" spans="13:13" hidden="1" x14ac:dyDescent="0.2">
      <c r="M13454" s="9"/>
    </row>
    <row r="13455" spans="13:13" hidden="1" x14ac:dyDescent="0.2">
      <c r="M13455" s="9"/>
    </row>
    <row r="13456" spans="13:13" hidden="1" x14ac:dyDescent="0.2">
      <c r="M13456" s="9"/>
    </row>
    <row r="13457" spans="13:13" hidden="1" x14ac:dyDescent="0.2">
      <c r="M13457" s="9"/>
    </row>
    <row r="13458" spans="13:13" hidden="1" x14ac:dyDescent="0.2">
      <c r="M13458" s="9"/>
    </row>
    <row r="13459" spans="13:13" hidden="1" x14ac:dyDescent="0.2">
      <c r="M13459" s="9"/>
    </row>
    <row r="13460" spans="13:13" hidden="1" x14ac:dyDescent="0.2">
      <c r="M13460" s="9"/>
    </row>
    <row r="13461" spans="13:13" hidden="1" x14ac:dyDescent="0.2">
      <c r="M13461" s="9"/>
    </row>
    <row r="13462" spans="13:13" hidden="1" x14ac:dyDescent="0.2">
      <c r="M13462" s="9"/>
    </row>
    <row r="13463" spans="13:13" hidden="1" x14ac:dyDescent="0.2">
      <c r="M13463" s="9"/>
    </row>
    <row r="13464" spans="13:13" hidden="1" x14ac:dyDescent="0.2">
      <c r="M13464" s="9"/>
    </row>
    <row r="13465" spans="13:13" hidden="1" x14ac:dyDescent="0.2">
      <c r="M13465" s="9"/>
    </row>
    <row r="13466" spans="13:13" hidden="1" x14ac:dyDescent="0.2">
      <c r="M13466" s="9"/>
    </row>
    <row r="13467" spans="13:13" hidden="1" x14ac:dyDescent="0.2">
      <c r="M13467" s="9"/>
    </row>
    <row r="13468" spans="13:13" hidden="1" x14ac:dyDescent="0.2">
      <c r="M13468" s="9"/>
    </row>
    <row r="13469" spans="13:13" hidden="1" x14ac:dyDescent="0.2">
      <c r="M13469" s="9"/>
    </row>
    <row r="13470" spans="13:13" hidden="1" x14ac:dyDescent="0.2">
      <c r="M13470" s="9"/>
    </row>
    <row r="13471" spans="13:13" hidden="1" x14ac:dyDescent="0.2">
      <c r="M13471" s="9"/>
    </row>
    <row r="13472" spans="13:13" hidden="1" x14ac:dyDescent="0.2">
      <c r="M13472" s="9"/>
    </row>
    <row r="13473" spans="13:13" hidden="1" x14ac:dyDescent="0.2">
      <c r="M13473" s="9"/>
    </row>
    <row r="13474" spans="13:13" hidden="1" x14ac:dyDescent="0.2">
      <c r="M13474" s="9"/>
    </row>
    <row r="13475" spans="13:13" hidden="1" x14ac:dyDescent="0.2">
      <c r="M13475" s="9"/>
    </row>
    <row r="13476" spans="13:13" hidden="1" x14ac:dyDescent="0.2">
      <c r="M13476" s="9"/>
    </row>
    <row r="13477" spans="13:13" hidden="1" x14ac:dyDescent="0.2">
      <c r="M13477" s="9"/>
    </row>
    <row r="13478" spans="13:13" hidden="1" x14ac:dyDescent="0.2">
      <c r="M13478" s="9"/>
    </row>
    <row r="13479" spans="13:13" hidden="1" x14ac:dyDescent="0.2">
      <c r="M13479" s="9"/>
    </row>
    <row r="13480" spans="13:13" hidden="1" x14ac:dyDescent="0.2">
      <c r="M13480" s="9"/>
    </row>
    <row r="13481" spans="13:13" hidden="1" x14ac:dyDescent="0.2">
      <c r="M13481" s="9"/>
    </row>
    <row r="13482" spans="13:13" hidden="1" x14ac:dyDescent="0.2">
      <c r="M13482" s="9"/>
    </row>
    <row r="13483" spans="13:13" hidden="1" x14ac:dyDescent="0.2">
      <c r="M13483" s="9"/>
    </row>
    <row r="13484" spans="13:13" hidden="1" x14ac:dyDescent="0.2">
      <c r="M13484" s="9"/>
    </row>
    <row r="13485" spans="13:13" hidden="1" x14ac:dyDescent="0.2">
      <c r="M13485" s="9"/>
    </row>
    <row r="13486" spans="13:13" hidden="1" x14ac:dyDescent="0.2">
      <c r="M13486" s="9"/>
    </row>
    <row r="13487" spans="13:13" hidden="1" x14ac:dyDescent="0.2">
      <c r="M13487" s="9"/>
    </row>
    <row r="13488" spans="13:13" hidden="1" x14ac:dyDescent="0.2">
      <c r="M13488" s="9"/>
    </row>
    <row r="13489" spans="13:13" hidden="1" x14ac:dyDescent="0.2">
      <c r="M13489" s="9"/>
    </row>
    <row r="13490" spans="13:13" hidden="1" x14ac:dyDescent="0.2">
      <c r="M13490" s="9"/>
    </row>
    <row r="13491" spans="13:13" hidden="1" x14ac:dyDescent="0.2">
      <c r="M13491" s="9"/>
    </row>
    <row r="13492" spans="13:13" hidden="1" x14ac:dyDescent="0.2">
      <c r="M13492" s="9"/>
    </row>
    <row r="13493" spans="13:13" hidden="1" x14ac:dyDescent="0.2">
      <c r="M13493" s="9"/>
    </row>
    <row r="13494" spans="13:13" hidden="1" x14ac:dyDescent="0.2">
      <c r="M13494" s="9"/>
    </row>
    <row r="13495" spans="13:13" hidden="1" x14ac:dyDescent="0.2">
      <c r="M13495" s="9"/>
    </row>
    <row r="13496" spans="13:13" hidden="1" x14ac:dyDescent="0.2">
      <c r="M13496" s="9"/>
    </row>
    <row r="13497" spans="13:13" hidden="1" x14ac:dyDescent="0.2">
      <c r="M13497" s="9"/>
    </row>
    <row r="13498" spans="13:13" hidden="1" x14ac:dyDescent="0.2">
      <c r="M13498" s="9"/>
    </row>
    <row r="13499" spans="13:13" hidden="1" x14ac:dyDescent="0.2">
      <c r="M13499" s="9"/>
    </row>
    <row r="13500" spans="13:13" hidden="1" x14ac:dyDescent="0.2">
      <c r="M13500" s="9"/>
    </row>
    <row r="13501" spans="13:13" hidden="1" x14ac:dyDescent="0.2">
      <c r="M13501" s="9"/>
    </row>
    <row r="13502" spans="13:13" hidden="1" x14ac:dyDescent="0.2">
      <c r="M13502" s="9"/>
    </row>
    <row r="13503" spans="13:13" hidden="1" x14ac:dyDescent="0.2">
      <c r="M13503" s="9"/>
    </row>
    <row r="13504" spans="13:13" hidden="1" x14ac:dyDescent="0.2">
      <c r="M13504" s="9"/>
    </row>
    <row r="13505" spans="13:13" hidden="1" x14ac:dyDescent="0.2">
      <c r="M13505" s="9"/>
    </row>
    <row r="13506" spans="13:13" hidden="1" x14ac:dyDescent="0.2">
      <c r="M13506" s="9"/>
    </row>
    <row r="13507" spans="13:13" hidden="1" x14ac:dyDescent="0.2">
      <c r="M13507" s="9"/>
    </row>
    <row r="13508" spans="13:13" hidden="1" x14ac:dyDescent="0.2">
      <c r="M13508" s="9"/>
    </row>
    <row r="13509" spans="13:13" hidden="1" x14ac:dyDescent="0.2">
      <c r="M13509" s="9"/>
    </row>
    <row r="13510" spans="13:13" hidden="1" x14ac:dyDescent="0.2">
      <c r="M13510" s="9"/>
    </row>
    <row r="13511" spans="13:13" hidden="1" x14ac:dyDescent="0.2">
      <c r="M13511" s="9"/>
    </row>
    <row r="13512" spans="13:13" hidden="1" x14ac:dyDescent="0.2">
      <c r="M13512" s="9"/>
    </row>
    <row r="13513" spans="13:13" hidden="1" x14ac:dyDescent="0.2">
      <c r="M13513" s="9"/>
    </row>
    <row r="13514" spans="13:13" hidden="1" x14ac:dyDescent="0.2">
      <c r="M13514" s="9"/>
    </row>
    <row r="13515" spans="13:13" hidden="1" x14ac:dyDescent="0.2">
      <c r="M13515" s="9"/>
    </row>
    <row r="13516" spans="13:13" hidden="1" x14ac:dyDescent="0.2">
      <c r="M13516" s="9"/>
    </row>
    <row r="13517" spans="13:13" hidden="1" x14ac:dyDescent="0.2">
      <c r="M13517" s="9"/>
    </row>
    <row r="13518" spans="13:13" hidden="1" x14ac:dyDescent="0.2">
      <c r="M13518" s="9"/>
    </row>
    <row r="13519" spans="13:13" hidden="1" x14ac:dyDescent="0.2">
      <c r="M13519" s="9"/>
    </row>
    <row r="13520" spans="13:13" hidden="1" x14ac:dyDescent="0.2">
      <c r="M13520" s="9"/>
    </row>
    <row r="13521" spans="13:13" hidden="1" x14ac:dyDescent="0.2">
      <c r="M13521" s="9"/>
    </row>
    <row r="13522" spans="13:13" hidden="1" x14ac:dyDescent="0.2">
      <c r="M13522" s="9"/>
    </row>
    <row r="13523" spans="13:13" hidden="1" x14ac:dyDescent="0.2">
      <c r="M13523" s="9"/>
    </row>
    <row r="13524" spans="13:13" hidden="1" x14ac:dyDescent="0.2">
      <c r="M13524" s="9"/>
    </row>
    <row r="13525" spans="13:13" hidden="1" x14ac:dyDescent="0.2">
      <c r="M13525" s="9"/>
    </row>
    <row r="13526" spans="13:13" hidden="1" x14ac:dyDescent="0.2">
      <c r="M13526" s="9"/>
    </row>
    <row r="13527" spans="13:13" hidden="1" x14ac:dyDescent="0.2">
      <c r="M13527" s="9"/>
    </row>
    <row r="13528" spans="13:13" hidden="1" x14ac:dyDescent="0.2">
      <c r="M13528" s="9"/>
    </row>
    <row r="13529" spans="13:13" hidden="1" x14ac:dyDescent="0.2">
      <c r="M13529" s="9"/>
    </row>
    <row r="13530" spans="13:13" hidden="1" x14ac:dyDescent="0.2">
      <c r="M13530" s="9"/>
    </row>
    <row r="13531" spans="13:13" hidden="1" x14ac:dyDescent="0.2">
      <c r="M13531" s="9"/>
    </row>
    <row r="13532" spans="13:13" hidden="1" x14ac:dyDescent="0.2">
      <c r="M13532" s="9"/>
    </row>
    <row r="13533" spans="13:13" hidden="1" x14ac:dyDescent="0.2">
      <c r="M13533" s="9"/>
    </row>
    <row r="13534" spans="13:13" hidden="1" x14ac:dyDescent="0.2">
      <c r="M13534" s="9"/>
    </row>
    <row r="13535" spans="13:13" hidden="1" x14ac:dyDescent="0.2">
      <c r="M13535" s="9"/>
    </row>
    <row r="13536" spans="13:13" hidden="1" x14ac:dyDescent="0.2">
      <c r="M13536" s="9"/>
    </row>
    <row r="13537" spans="13:13" hidden="1" x14ac:dyDescent="0.2">
      <c r="M13537" s="9"/>
    </row>
    <row r="13538" spans="13:13" hidden="1" x14ac:dyDescent="0.2">
      <c r="M13538" s="9"/>
    </row>
    <row r="13539" spans="13:13" hidden="1" x14ac:dyDescent="0.2">
      <c r="M13539" s="9"/>
    </row>
    <row r="13540" spans="13:13" hidden="1" x14ac:dyDescent="0.2">
      <c r="M13540" s="9"/>
    </row>
    <row r="13541" spans="13:13" hidden="1" x14ac:dyDescent="0.2">
      <c r="M13541" s="9"/>
    </row>
    <row r="13542" spans="13:13" hidden="1" x14ac:dyDescent="0.2">
      <c r="M13542" s="9"/>
    </row>
    <row r="13543" spans="13:13" hidden="1" x14ac:dyDescent="0.2">
      <c r="M13543" s="9"/>
    </row>
    <row r="13544" spans="13:13" hidden="1" x14ac:dyDescent="0.2">
      <c r="M13544" s="9"/>
    </row>
    <row r="13545" spans="13:13" hidden="1" x14ac:dyDescent="0.2">
      <c r="M13545" s="9"/>
    </row>
    <row r="13546" spans="13:13" hidden="1" x14ac:dyDescent="0.2">
      <c r="M13546" s="9"/>
    </row>
    <row r="13547" spans="13:13" hidden="1" x14ac:dyDescent="0.2">
      <c r="M13547" s="9"/>
    </row>
    <row r="13548" spans="13:13" hidden="1" x14ac:dyDescent="0.2">
      <c r="M13548" s="9"/>
    </row>
    <row r="13549" spans="13:13" hidden="1" x14ac:dyDescent="0.2">
      <c r="M13549" s="9"/>
    </row>
    <row r="13550" spans="13:13" hidden="1" x14ac:dyDescent="0.2">
      <c r="M13550" s="9"/>
    </row>
    <row r="13551" spans="13:13" hidden="1" x14ac:dyDescent="0.2">
      <c r="M13551" s="9"/>
    </row>
    <row r="13552" spans="13:13" hidden="1" x14ac:dyDescent="0.2">
      <c r="M13552" s="9"/>
    </row>
    <row r="13553" spans="13:13" hidden="1" x14ac:dyDescent="0.2">
      <c r="M13553" s="9"/>
    </row>
    <row r="13554" spans="13:13" hidden="1" x14ac:dyDescent="0.2">
      <c r="M13554" s="9"/>
    </row>
    <row r="13555" spans="13:13" hidden="1" x14ac:dyDescent="0.2">
      <c r="M13555" s="9"/>
    </row>
    <row r="13556" spans="13:13" hidden="1" x14ac:dyDescent="0.2">
      <c r="M13556" s="9"/>
    </row>
    <row r="13557" spans="13:13" hidden="1" x14ac:dyDescent="0.2">
      <c r="M13557" s="9"/>
    </row>
    <row r="13558" spans="13:13" hidden="1" x14ac:dyDescent="0.2">
      <c r="M13558" s="9"/>
    </row>
    <row r="13559" spans="13:13" hidden="1" x14ac:dyDescent="0.2">
      <c r="M13559" s="9"/>
    </row>
    <row r="13560" spans="13:13" hidden="1" x14ac:dyDescent="0.2">
      <c r="M13560" s="9"/>
    </row>
    <row r="13561" spans="13:13" hidden="1" x14ac:dyDescent="0.2">
      <c r="M13561" s="9"/>
    </row>
    <row r="13562" spans="13:13" hidden="1" x14ac:dyDescent="0.2">
      <c r="M13562" s="9"/>
    </row>
    <row r="13563" spans="13:13" hidden="1" x14ac:dyDescent="0.2">
      <c r="M13563" s="9"/>
    </row>
    <row r="13564" spans="13:13" hidden="1" x14ac:dyDescent="0.2">
      <c r="M13564" s="9"/>
    </row>
    <row r="13565" spans="13:13" hidden="1" x14ac:dyDescent="0.2">
      <c r="M13565" s="9"/>
    </row>
    <row r="13566" spans="13:13" hidden="1" x14ac:dyDescent="0.2">
      <c r="M13566" s="9"/>
    </row>
    <row r="13567" spans="13:13" hidden="1" x14ac:dyDescent="0.2">
      <c r="M13567" s="9"/>
    </row>
    <row r="13568" spans="13:13" hidden="1" x14ac:dyDescent="0.2">
      <c r="M13568" s="9"/>
    </row>
    <row r="13569" spans="13:13" hidden="1" x14ac:dyDescent="0.2">
      <c r="M13569" s="9"/>
    </row>
    <row r="13570" spans="13:13" hidden="1" x14ac:dyDescent="0.2">
      <c r="M13570" s="9"/>
    </row>
    <row r="13571" spans="13:13" hidden="1" x14ac:dyDescent="0.2">
      <c r="M13571" s="9"/>
    </row>
    <row r="13572" spans="13:13" hidden="1" x14ac:dyDescent="0.2">
      <c r="M13572" s="9"/>
    </row>
    <row r="13573" spans="13:13" hidden="1" x14ac:dyDescent="0.2">
      <c r="M13573" s="9"/>
    </row>
    <row r="13574" spans="13:13" hidden="1" x14ac:dyDescent="0.2">
      <c r="M13574" s="9"/>
    </row>
    <row r="13575" spans="13:13" hidden="1" x14ac:dyDescent="0.2">
      <c r="M13575" s="9"/>
    </row>
    <row r="13576" spans="13:13" hidden="1" x14ac:dyDescent="0.2">
      <c r="M13576" s="9"/>
    </row>
    <row r="13577" spans="13:13" hidden="1" x14ac:dyDescent="0.2">
      <c r="M13577" s="9"/>
    </row>
    <row r="13578" spans="13:13" hidden="1" x14ac:dyDescent="0.2">
      <c r="M13578" s="9"/>
    </row>
    <row r="13579" spans="13:13" hidden="1" x14ac:dyDescent="0.2">
      <c r="M13579" s="9"/>
    </row>
    <row r="13580" spans="13:13" hidden="1" x14ac:dyDescent="0.2">
      <c r="M13580" s="9"/>
    </row>
    <row r="13581" spans="13:13" hidden="1" x14ac:dyDescent="0.2">
      <c r="M13581" s="9"/>
    </row>
    <row r="13582" spans="13:13" hidden="1" x14ac:dyDescent="0.2">
      <c r="M13582" s="9"/>
    </row>
    <row r="13583" spans="13:13" hidden="1" x14ac:dyDescent="0.2">
      <c r="M13583" s="9"/>
    </row>
    <row r="13584" spans="13:13" hidden="1" x14ac:dyDescent="0.2">
      <c r="M13584" s="9"/>
    </row>
    <row r="13585" spans="13:13" hidden="1" x14ac:dyDescent="0.2">
      <c r="M13585" s="9"/>
    </row>
    <row r="13586" spans="13:13" hidden="1" x14ac:dyDescent="0.2">
      <c r="M13586" s="9"/>
    </row>
    <row r="13587" spans="13:13" hidden="1" x14ac:dyDescent="0.2">
      <c r="M13587" s="9"/>
    </row>
    <row r="13588" spans="13:13" hidden="1" x14ac:dyDescent="0.2">
      <c r="M13588" s="9"/>
    </row>
    <row r="13589" spans="13:13" hidden="1" x14ac:dyDescent="0.2">
      <c r="M13589" s="9"/>
    </row>
    <row r="13590" spans="13:13" hidden="1" x14ac:dyDescent="0.2">
      <c r="M13590" s="9"/>
    </row>
    <row r="13591" spans="13:13" hidden="1" x14ac:dyDescent="0.2">
      <c r="M13591" s="9"/>
    </row>
    <row r="13592" spans="13:13" hidden="1" x14ac:dyDescent="0.2">
      <c r="M13592" s="9"/>
    </row>
    <row r="13593" spans="13:13" hidden="1" x14ac:dyDescent="0.2">
      <c r="M13593" s="9"/>
    </row>
    <row r="13594" spans="13:13" hidden="1" x14ac:dyDescent="0.2">
      <c r="M13594" s="9"/>
    </row>
    <row r="13595" spans="13:13" hidden="1" x14ac:dyDescent="0.2">
      <c r="M13595" s="9"/>
    </row>
    <row r="13596" spans="13:13" hidden="1" x14ac:dyDescent="0.2">
      <c r="M13596" s="9"/>
    </row>
    <row r="13597" spans="13:13" hidden="1" x14ac:dyDescent="0.2">
      <c r="M13597" s="9"/>
    </row>
    <row r="13598" spans="13:13" hidden="1" x14ac:dyDescent="0.2">
      <c r="M13598" s="9"/>
    </row>
    <row r="13599" spans="13:13" hidden="1" x14ac:dyDescent="0.2">
      <c r="M13599" s="9"/>
    </row>
    <row r="13600" spans="13:13" hidden="1" x14ac:dyDescent="0.2">
      <c r="M13600" s="9"/>
    </row>
    <row r="13601" spans="13:13" hidden="1" x14ac:dyDescent="0.2">
      <c r="M13601" s="9"/>
    </row>
    <row r="13602" spans="13:13" hidden="1" x14ac:dyDescent="0.2">
      <c r="M13602" s="9"/>
    </row>
    <row r="13603" spans="13:13" hidden="1" x14ac:dyDescent="0.2">
      <c r="M13603" s="9"/>
    </row>
    <row r="13604" spans="13:13" hidden="1" x14ac:dyDescent="0.2">
      <c r="M13604" s="9"/>
    </row>
    <row r="13605" spans="13:13" hidden="1" x14ac:dyDescent="0.2">
      <c r="M13605" s="9"/>
    </row>
    <row r="13606" spans="13:13" hidden="1" x14ac:dyDescent="0.2">
      <c r="M13606" s="9"/>
    </row>
    <row r="13607" spans="13:13" hidden="1" x14ac:dyDescent="0.2">
      <c r="M13607" s="9"/>
    </row>
    <row r="13608" spans="13:13" hidden="1" x14ac:dyDescent="0.2">
      <c r="M13608" s="9"/>
    </row>
    <row r="13609" spans="13:13" hidden="1" x14ac:dyDescent="0.2">
      <c r="M13609" s="9"/>
    </row>
    <row r="13610" spans="13:13" hidden="1" x14ac:dyDescent="0.2">
      <c r="M13610" s="9"/>
    </row>
    <row r="13611" spans="13:13" hidden="1" x14ac:dyDescent="0.2">
      <c r="M13611" s="9"/>
    </row>
    <row r="13612" spans="13:13" hidden="1" x14ac:dyDescent="0.2">
      <c r="M13612" s="9"/>
    </row>
    <row r="13613" spans="13:13" hidden="1" x14ac:dyDescent="0.2">
      <c r="M13613" s="9"/>
    </row>
    <row r="13614" spans="13:13" hidden="1" x14ac:dyDescent="0.2">
      <c r="M13614" s="9"/>
    </row>
    <row r="13615" spans="13:13" hidden="1" x14ac:dyDescent="0.2">
      <c r="M13615" s="9"/>
    </row>
    <row r="13616" spans="13:13" hidden="1" x14ac:dyDescent="0.2">
      <c r="M13616" s="9"/>
    </row>
    <row r="13617" spans="13:13" hidden="1" x14ac:dyDescent="0.2">
      <c r="M13617" s="9"/>
    </row>
    <row r="13618" spans="13:13" hidden="1" x14ac:dyDescent="0.2">
      <c r="M13618" s="9"/>
    </row>
    <row r="13619" spans="13:13" hidden="1" x14ac:dyDescent="0.2">
      <c r="M13619" s="9"/>
    </row>
    <row r="13620" spans="13:13" hidden="1" x14ac:dyDescent="0.2">
      <c r="M13620" s="9"/>
    </row>
    <row r="13621" spans="13:13" hidden="1" x14ac:dyDescent="0.2">
      <c r="M13621" s="9"/>
    </row>
    <row r="13622" spans="13:13" hidden="1" x14ac:dyDescent="0.2">
      <c r="M13622" s="9"/>
    </row>
    <row r="13623" spans="13:13" hidden="1" x14ac:dyDescent="0.2">
      <c r="M13623" s="9"/>
    </row>
    <row r="13624" spans="13:13" hidden="1" x14ac:dyDescent="0.2">
      <c r="M13624" s="9"/>
    </row>
    <row r="13625" spans="13:13" hidden="1" x14ac:dyDescent="0.2">
      <c r="M13625" s="9"/>
    </row>
    <row r="13626" spans="13:13" hidden="1" x14ac:dyDescent="0.2">
      <c r="M13626" s="9"/>
    </row>
    <row r="13627" spans="13:13" hidden="1" x14ac:dyDescent="0.2">
      <c r="M13627" s="9"/>
    </row>
    <row r="13628" spans="13:13" hidden="1" x14ac:dyDescent="0.2">
      <c r="M13628" s="9"/>
    </row>
    <row r="13629" spans="13:13" hidden="1" x14ac:dyDescent="0.2">
      <c r="M13629" s="9"/>
    </row>
    <row r="13630" spans="13:13" hidden="1" x14ac:dyDescent="0.2">
      <c r="M13630" s="9"/>
    </row>
    <row r="13631" spans="13:13" hidden="1" x14ac:dyDescent="0.2">
      <c r="M13631" s="9"/>
    </row>
    <row r="13632" spans="13:13" hidden="1" x14ac:dyDescent="0.2">
      <c r="M13632" s="9"/>
    </row>
    <row r="13633" spans="13:13" hidden="1" x14ac:dyDescent="0.2">
      <c r="M13633" s="9"/>
    </row>
    <row r="13634" spans="13:13" hidden="1" x14ac:dyDescent="0.2">
      <c r="M13634" s="9"/>
    </row>
    <row r="13635" spans="13:13" hidden="1" x14ac:dyDescent="0.2">
      <c r="M13635" s="9"/>
    </row>
    <row r="13636" spans="13:13" hidden="1" x14ac:dyDescent="0.2">
      <c r="M13636" s="9"/>
    </row>
    <row r="13637" spans="13:13" hidden="1" x14ac:dyDescent="0.2">
      <c r="M13637" s="9"/>
    </row>
    <row r="13638" spans="13:13" hidden="1" x14ac:dyDescent="0.2">
      <c r="M13638" s="9"/>
    </row>
    <row r="13639" spans="13:13" hidden="1" x14ac:dyDescent="0.2">
      <c r="M13639" s="9"/>
    </row>
    <row r="13640" spans="13:13" hidden="1" x14ac:dyDescent="0.2">
      <c r="M13640" s="9"/>
    </row>
    <row r="13641" spans="13:13" hidden="1" x14ac:dyDescent="0.2">
      <c r="M13641" s="9"/>
    </row>
    <row r="13642" spans="13:13" hidden="1" x14ac:dyDescent="0.2">
      <c r="M13642" s="9"/>
    </row>
    <row r="13643" spans="13:13" hidden="1" x14ac:dyDescent="0.2">
      <c r="M13643" s="9"/>
    </row>
    <row r="13644" spans="13:13" hidden="1" x14ac:dyDescent="0.2">
      <c r="M13644" s="9"/>
    </row>
    <row r="13645" spans="13:13" hidden="1" x14ac:dyDescent="0.2">
      <c r="M13645" s="9"/>
    </row>
    <row r="13646" spans="13:13" hidden="1" x14ac:dyDescent="0.2">
      <c r="M13646" s="9"/>
    </row>
    <row r="13647" spans="13:13" hidden="1" x14ac:dyDescent="0.2">
      <c r="M13647" s="9"/>
    </row>
    <row r="13648" spans="13:13" hidden="1" x14ac:dyDescent="0.2">
      <c r="M13648" s="9"/>
    </row>
    <row r="13649" spans="13:13" hidden="1" x14ac:dyDescent="0.2">
      <c r="M13649" s="9"/>
    </row>
    <row r="13650" spans="13:13" hidden="1" x14ac:dyDescent="0.2">
      <c r="M13650" s="9"/>
    </row>
    <row r="13651" spans="13:13" hidden="1" x14ac:dyDescent="0.2">
      <c r="M13651" s="9"/>
    </row>
    <row r="13652" spans="13:13" hidden="1" x14ac:dyDescent="0.2">
      <c r="M13652" s="9"/>
    </row>
    <row r="13653" spans="13:13" hidden="1" x14ac:dyDescent="0.2">
      <c r="M13653" s="9"/>
    </row>
    <row r="13654" spans="13:13" hidden="1" x14ac:dyDescent="0.2">
      <c r="M13654" s="9"/>
    </row>
    <row r="13655" spans="13:13" hidden="1" x14ac:dyDescent="0.2">
      <c r="M13655" s="9"/>
    </row>
    <row r="13656" spans="13:13" hidden="1" x14ac:dyDescent="0.2">
      <c r="M13656" s="9"/>
    </row>
    <row r="13657" spans="13:13" hidden="1" x14ac:dyDescent="0.2">
      <c r="M13657" s="9"/>
    </row>
    <row r="13658" spans="13:13" hidden="1" x14ac:dyDescent="0.2">
      <c r="M13658" s="9"/>
    </row>
    <row r="13659" spans="13:13" hidden="1" x14ac:dyDescent="0.2">
      <c r="M13659" s="9"/>
    </row>
    <row r="13660" spans="13:13" hidden="1" x14ac:dyDescent="0.2">
      <c r="M13660" s="9"/>
    </row>
    <row r="13661" spans="13:13" hidden="1" x14ac:dyDescent="0.2">
      <c r="M13661" s="9"/>
    </row>
    <row r="13662" spans="13:13" hidden="1" x14ac:dyDescent="0.2">
      <c r="M13662" s="9"/>
    </row>
    <row r="13663" spans="13:13" hidden="1" x14ac:dyDescent="0.2">
      <c r="M13663" s="9"/>
    </row>
    <row r="13664" spans="13:13" hidden="1" x14ac:dyDescent="0.2">
      <c r="M13664" s="9"/>
    </row>
    <row r="13665" spans="13:13" hidden="1" x14ac:dyDescent="0.2">
      <c r="M13665" s="9"/>
    </row>
    <row r="13666" spans="13:13" hidden="1" x14ac:dyDescent="0.2">
      <c r="M13666" s="9"/>
    </row>
    <row r="13667" spans="13:13" hidden="1" x14ac:dyDescent="0.2">
      <c r="M13667" s="9"/>
    </row>
    <row r="13668" spans="13:13" hidden="1" x14ac:dyDescent="0.2">
      <c r="M13668" s="9"/>
    </row>
    <row r="13669" spans="13:13" hidden="1" x14ac:dyDescent="0.2">
      <c r="M13669" s="9"/>
    </row>
    <row r="13670" spans="13:13" hidden="1" x14ac:dyDescent="0.2">
      <c r="M13670" s="9"/>
    </row>
    <row r="13671" spans="13:13" hidden="1" x14ac:dyDescent="0.2">
      <c r="M13671" s="9"/>
    </row>
    <row r="13672" spans="13:13" hidden="1" x14ac:dyDescent="0.2">
      <c r="M13672" s="9"/>
    </row>
    <row r="13673" spans="13:13" hidden="1" x14ac:dyDescent="0.2">
      <c r="M13673" s="9"/>
    </row>
    <row r="13674" spans="13:13" hidden="1" x14ac:dyDescent="0.2">
      <c r="M13674" s="9"/>
    </row>
    <row r="13675" spans="13:13" hidden="1" x14ac:dyDescent="0.2">
      <c r="M13675" s="9"/>
    </row>
    <row r="13676" spans="13:13" hidden="1" x14ac:dyDescent="0.2">
      <c r="M13676" s="9"/>
    </row>
    <row r="13677" spans="13:13" hidden="1" x14ac:dyDescent="0.2">
      <c r="M13677" s="9"/>
    </row>
    <row r="13678" spans="13:13" hidden="1" x14ac:dyDescent="0.2">
      <c r="M13678" s="9"/>
    </row>
    <row r="13679" spans="13:13" hidden="1" x14ac:dyDescent="0.2">
      <c r="M13679" s="9"/>
    </row>
    <row r="13680" spans="13:13" hidden="1" x14ac:dyDescent="0.2">
      <c r="M13680" s="9"/>
    </row>
    <row r="13681" spans="13:13" hidden="1" x14ac:dyDescent="0.2">
      <c r="M13681" s="9"/>
    </row>
    <row r="13682" spans="13:13" hidden="1" x14ac:dyDescent="0.2">
      <c r="M13682" s="9"/>
    </row>
    <row r="13683" spans="13:13" hidden="1" x14ac:dyDescent="0.2">
      <c r="M13683" s="9"/>
    </row>
    <row r="13684" spans="13:13" hidden="1" x14ac:dyDescent="0.2">
      <c r="M13684" s="9"/>
    </row>
    <row r="13685" spans="13:13" hidden="1" x14ac:dyDescent="0.2">
      <c r="M13685" s="9"/>
    </row>
    <row r="13686" spans="13:13" hidden="1" x14ac:dyDescent="0.2">
      <c r="M13686" s="9"/>
    </row>
    <row r="13687" spans="13:13" hidden="1" x14ac:dyDescent="0.2">
      <c r="M13687" s="9"/>
    </row>
    <row r="13688" spans="13:13" hidden="1" x14ac:dyDescent="0.2">
      <c r="M13688" s="9"/>
    </row>
    <row r="13689" spans="13:13" hidden="1" x14ac:dyDescent="0.2">
      <c r="M13689" s="9"/>
    </row>
    <row r="13690" spans="13:13" hidden="1" x14ac:dyDescent="0.2">
      <c r="M13690" s="9"/>
    </row>
    <row r="13691" spans="13:13" hidden="1" x14ac:dyDescent="0.2">
      <c r="M13691" s="9"/>
    </row>
    <row r="13692" spans="13:13" hidden="1" x14ac:dyDescent="0.2">
      <c r="M13692" s="9"/>
    </row>
    <row r="13693" spans="13:13" hidden="1" x14ac:dyDescent="0.2">
      <c r="M13693" s="9"/>
    </row>
    <row r="13694" spans="13:13" hidden="1" x14ac:dyDescent="0.2">
      <c r="M13694" s="9"/>
    </row>
    <row r="13695" spans="13:13" hidden="1" x14ac:dyDescent="0.2">
      <c r="M13695" s="9"/>
    </row>
    <row r="13696" spans="13:13" hidden="1" x14ac:dyDescent="0.2">
      <c r="M13696" s="9"/>
    </row>
    <row r="13697" spans="13:13" hidden="1" x14ac:dyDescent="0.2">
      <c r="M13697" s="9"/>
    </row>
    <row r="13698" spans="13:13" hidden="1" x14ac:dyDescent="0.2">
      <c r="M13698" s="9"/>
    </row>
    <row r="13699" spans="13:13" hidden="1" x14ac:dyDescent="0.2">
      <c r="M13699" s="9"/>
    </row>
    <row r="13700" spans="13:13" hidden="1" x14ac:dyDescent="0.2">
      <c r="M13700" s="9"/>
    </row>
    <row r="13701" spans="13:13" hidden="1" x14ac:dyDescent="0.2">
      <c r="M13701" s="9"/>
    </row>
    <row r="13702" spans="13:13" hidden="1" x14ac:dyDescent="0.2">
      <c r="M13702" s="9"/>
    </row>
    <row r="13703" spans="13:13" hidden="1" x14ac:dyDescent="0.2">
      <c r="M13703" s="9"/>
    </row>
    <row r="13704" spans="13:13" hidden="1" x14ac:dyDescent="0.2">
      <c r="M13704" s="9"/>
    </row>
    <row r="13705" spans="13:13" hidden="1" x14ac:dyDescent="0.2">
      <c r="M13705" s="9"/>
    </row>
    <row r="13706" spans="13:13" hidden="1" x14ac:dyDescent="0.2">
      <c r="M13706" s="9"/>
    </row>
    <row r="13707" spans="13:13" hidden="1" x14ac:dyDescent="0.2">
      <c r="M13707" s="9"/>
    </row>
    <row r="13708" spans="13:13" hidden="1" x14ac:dyDescent="0.2">
      <c r="M13708" s="9"/>
    </row>
    <row r="13709" spans="13:13" hidden="1" x14ac:dyDescent="0.2">
      <c r="M13709" s="9"/>
    </row>
    <row r="13710" spans="13:13" hidden="1" x14ac:dyDescent="0.2">
      <c r="M13710" s="9"/>
    </row>
    <row r="13711" spans="13:13" hidden="1" x14ac:dyDescent="0.2">
      <c r="M13711" s="9"/>
    </row>
    <row r="13712" spans="13:13" hidden="1" x14ac:dyDescent="0.2">
      <c r="M13712" s="9"/>
    </row>
    <row r="13713" spans="13:13" hidden="1" x14ac:dyDescent="0.2">
      <c r="M13713" s="9"/>
    </row>
    <row r="13714" spans="13:13" hidden="1" x14ac:dyDescent="0.2">
      <c r="M13714" s="9"/>
    </row>
    <row r="13715" spans="13:13" hidden="1" x14ac:dyDescent="0.2">
      <c r="M13715" s="9"/>
    </row>
    <row r="13716" spans="13:13" hidden="1" x14ac:dyDescent="0.2">
      <c r="M13716" s="9"/>
    </row>
    <row r="13717" spans="13:13" hidden="1" x14ac:dyDescent="0.2">
      <c r="M13717" s="9"/>
    </row>
    <row r="13718" spans="13:13" hidden="1" x14ac:dyDescent="0.2">
      <c r="M13718" s="9"/>
    </row>
    <row r="13719" spans="13:13" hidden="1" x14ac:dyDescent="0.2">
      <c r="M13719" s="9"/>
    </row>
    <row r="13720" spans="13:13" hidden="1" x14ac:dyDescent="0.2">
      <c r="M13720" s="9"/>
    </row>
    <row r="13721" spans="13:13" hidden="1" x14ac:dyDescent="0.2">
      <c r="M13721" s="9"/>
    </row>
    <row r="13722" spans="13:13" hidden="1" x14ac:dyDescent="0.2">
      <c r="M13722" s="9"/>
    </row>
    <row r="13723" spans="13:13" hidden="1" x14ac:dyDescent="0.2">
      <c r="M13723" s="9"/>
    </row>
    <row r="13724" spans="13:13" hidden="1" x14ac:dyDescent="0.2">
      <c r="M13724" s="9"/>
    </row>
    <row r="13725" spans="13:13" hidden="1" x14ac:dyDescent="0.2">
      <c r="M13725" s="9"/>
    </row>
    <row r="13726" spans="13:13" hidden="1" x14ac:dyDescent="0.2">
      <c r="M13726" s="9"/>
    </row>
    <row r="13727" spans="13:13" hidden="1" x14ac:dyDescent="0.2">
      <c r="M13727" s="9"/>
    </row>
    <row r="13728" spans="13:13" hidden="1" x14ac:dyDescent="0.2">
      <c r="M13728" s="9"/>
    </row>
    <row r="13729" spans="13:13" hidden="1" x14ac:dyDescent="0.2">
      <c r="M13729" s="9"/>
    </row>
    <row r="13730" spans="13:13" hidden="1" x14ac:dyDescent="0.2">
      <c r="M13730" s="9"/>
    </row>
    <row r="13731" spans="13:13" hidden="1" x14ac:dyDescent="0.2">
      <c r="M13731" s="9"/>
    </row>
    <row r="13732" spans="13:13" hidden="1" x14ac:dyDescent="0.2">
      <c r="M13732" s="9"/>
    </row>
    <row r="13733" spans="13:13" hidden="1" x14ac:dyDescent="0.2">
      <c r="M13733" s="9"/>
    </row>
    <row r="13734" spans="13:13" hidden="1" x14ac:dyDescent="0.2">
      <c r="M13734" s="9"/>
    </row>
    <row r="13735" spans="13:13" hidden="1" x14ac:dyDescent="0.2">
      <c r="M13735" s="9"/>
    </row>
    <row r="13736" spans="13:13" hidden="1" x14ac:dyDescent="0.2">
      <c r="M13736" s="9"/>
    </row>
    <row r="13737" spans="13:13" hidden="1" x14ac:dyDescent="0.2">
      <c r="M13737" s="9"/>
    </row>
    <row r="13738" spans="13:13" hidden="1" x14ac:dyDescent="0.2">
      <c r="M13738" s="9"/>
    </row>
    <row r="13739" spans="13:13" hidden="1" x14ac:dyDescent="0.2">
      <c r="M13739" s="9"/>
    </row>
    <row r="13740" spans="13:13" hidden="1" x14ac:dyDescent="0.2">
      <c r="M13740" s="9"/>
    </row>
    <row r="13741" spans="13:13" hidden="1" x14ac:dyDescent="0.2">
      <c r="M13741" s="9"/>
    </row>
    <row r="13742" spans="13:13" hidden="1" x14ac:dyDescent="0.2">
      <c r="M13742" s="9"/>
    </row>
    <row r="13743" spans="13:13" hidden="1" x14ac:dyDescent="0.2">
      <c r="M13743" s="9"/>
    </row>
    <row r="13744" spans="13:13" hidden="1" x14ac:dyDescent="0.2">
      <c r="M13744" s="9"/>
    </row>
    <row r="13745" spans="13:13" hidden="1" x14ac:dyDescent="0.2">
      <c r="M13745" s="9"/>
    </row>
    <row r="13746" spans="13:13" hidden="1" x14ac:dyDescent="0.2">
      <c r="M13746" s="9"/>
    </row>
    <row r="13747" spans="13:13" hidden="1" x14ac:dyDescent="0.2">
      <c r="M13747" s="9"/>
    </row>
    <row r="13748" spans="13:13" hidden="1" x14ac:dyDescent="0.2">
      <c r="M13748" s="9"/>
    </row>
    <row r="13749" spans="13:13" hidden="1" x14ac:dyDescent="0.2">
      <c r="M13749" s="9"/>
    </row>
    <row r="13750" spans="13:13" hidden="1" x14ac:dyDescent="0.2">
      <c r="M13750" s="9"/>
    </row>
    <row r="13751" spans="13:13" hidden="1" x14ac:dyDescent="0.2">
      <c r="M13751" s="9"/>
    </row>
    <row r="13752" spans="13:13" hidden="1" x14ac:dyDescent="0.2">
      <c r="M13752" s="9"/>
    </row>
    <row r="13753" spans="13:13" hidden="1" x14ac:dyDescent="0.2">
      <c r="M13753" s="9"/>
    </row>
    <row r="13754" spans="13:13" hidden="1" x14ac:dyDescent="0.2">
      <c r="M13754" s="9"/>
    </row>
    <row r="13755" spans="13:13" hidden="1" x14ac:dyDescent="0.2">
      <c r="M13755" s="9"/>
    </row>
    <row r="13756" spans="13:13" hidden="1" x14ac:dyDescent="0.2">
      <c r="M13756" s="9"/>
    </row>
    <row r="13757" spans="13:13" hidden="1" x14ac:dyDescent="0.2">
      <c r="M13757" s="9"/>
    </row>
    <row r="13758" spans="13:13" hidden="1" x14ac:dyDescent="0.2">
      <c r="M13758" s="9"/>
    </row>
    <row r="13759" spans="13:13" hidden="1" x14ac:dyDescent="0.2">
      <c r="M13759" s="9"/>
    </row>
    <row r="13760" spans="13:13" hidden="1" x14ac:dyDescent="0.2">
      <c r="M13760" s="9"/>
    </row>
    <row r="13761" spans="13:13" hidden="1" x14ac:dyDescent="0.2">
      <c r="M13761" s="9"/>
    </row>
    <row r="13762" spans="13:13" hidden="1" x14ac:dyDescent="0.2">
      <c r="M13762" s="9"/>
    </row>
    <row r="13763" spans="13:13" hidden="1" x14ac:dyDescent="0.2">
      <c r="M13763" s="9"/>
    </row>
    <row r="13764" spans="13:13" hidden="1" x14ac:dyDescent="0.2">
      <c r="M13764" s="9"/>
    </row>
    <row r="13765" spans="13:13" hidden="1" x14ac:dyDescent="0.2">
      <c r="M13765" s="9"/>
    </row>
    <row r="13766" spans="13:13" hidden="1" x14ac:dyDescent="0.2">
      <c r="M13766" s="9"/>
    </row>
    <row r="13767" spans="13:13" hidden="1" x14ac:dyDescent="0.2">
      <c r="M13767" s="9"/>
    </row>
    <row r="13768" spans="13:13" hidden="1" x14ac:dyDescent="0.2">
      <c r="M13768" s="9"/>
    </row>
    <row r="13769" spans="13:13" hidden="1" x14ac:dyDescent="0.2">
      <c r="M13769" s="9"/>
    </row>
    <row r="13770" spans="13:13" hidden="1" x14ac:dyDescent="0.2">
      <c r="M13770" s="9"/>
    </row>
    <row r="13771" spans="13:13" hidden="1" x14ac:dyDescent="0.2">
      <c r="M13771" s="9"/>
    </row>
    <row r="13772" spans="13:13" hidden="1" x14ac:dyDescent="0.2">
      <c r="M13772" s="9"/>
    </row>
    <row r="13773" spans="13:13" hidden="1" x14ac:dyDescent="0.2">
      <c r="M13773" s="9"/>
    </row>
    <row r="13774" spans="13:13" hidden="1" x14ac:dyDescent="0.2">
      <c r="M13774" s="9"/>
    </row>
    <row r="13775" spans="13:13" hidden="1" x14ac:dyDescent="0.2">
      <c r="M13775" s="9"/>
    </row>
    <row r="13776" spans="13:13" hidden="1" x14ac:dyDescent="0.2">
      <c r="M13776" s="9"/>
    </row>
    <row r="13777" spans="13:13" hidden="1" x14ac:dyDescent="0.2">
      <c r="M13777" s="9"/>
    </row>
    <row r="13778" spans="13:13" hidden="1" x14ac:dyDescent="0.2">
      <c r="M13778" s="9"/>
    </row>
    <row r="13779" spans="13:13" hidden="1" x14ac:dyDescent="0.2">
      <c r="M13779" s="9"/>
    </row>
    <row r="13780" spans="13:13" hidden="1" x14ac:dyDescent="0.2">
      <c r="M13780" s="9"/>
    </row>
    <row r="13781" spans="13:13" hidden="1" x14ac:dyDescent="0.2">
      <c r="M13781" s="9"/>
    </row>
    <row r="13782" spans="13:13" hidden="1" x14ac:dyDescent="0.2">
      <c r="M13782" s="9"/>
    </row>
    <row r="13783" spans="13:13" hidden="1" x14ac:dyDescent="0.2">
      <c r="M13783" s="9"/>
    </row>
    <row r="13784" spans="13:13" hidden="1" x14ac:dyDescent="0.2">
      <c r="M13784" s="9"/>
    </row>
    <row r="13785" spans="13:13" hidden="1" x14ac:dyDescent="0.2">
      <c r="M13785" s="9"/>
    </row>
    <row r="13786" spans="13:13" hidden="1" x14ac:dyDescent="0.2">
      <c r="M13786" s="9"/>
    </row>
    <row r="13787" spans="13:13" hidden="1" x14ac:dyDescent="0.2">
      <c r="M13787" s="9"/>
    </row>
    <row r="13788" spans="13:13" hidden="1" x14ac:dyDescent="0.2">
      <c r="M13788" s="9"/>
    </row>
    <row r="13789" spans="13:13" hidden="1" x14ac:dyDescent="0.2">
      <c r="M13789" s="9"/>
    </row>
    <row r="13790" spans="13:13" hidden="1" x14ac:dyDescent="0.2">
      <c r="M13790" s="9"/>
    </row>
    <row r="13791" spans="13:13" hidden="1" x14ac:dyDescent="0.2">
      <c r="M13791" s="9"/>
    </row>
    <row r="13792" spans="13:13" hidden="1" x14ac:dyDescent="0.2">
      <c r="M13792" s="9"/>
    </row>
    <row r="13793" spans="13:13" hidden="1" x14ac:dyDescent="0.2">
      <c r="M13793" s="9"/>
    </row>
    <row r="13794" spans="13:13" hidden="1" x14ac:dyDescent="0.2">
      <c r="M13794" s="9"/>
    </row>
    <row r="13795" spans="13:13" hidden="1" x14ac:dyDescent="0.2">
      <c r="M13795" s="9"/>
    </row>
    <row r="13796" spans="13:13" hidden="1" x14ac:dyDescent="0.2">
      <c r="M13796" s="9"/>
    </row>
    <row r="13797" spans="13:13" hidden="1" x14ac:dyDescent="0.2">
      <c r="M13797" s="9"/>
    </row>
    <row r="13798" spans="13:13" hidden="1" x14ac:dyDescent="0.2">
      <c r="M13798" s="9"/>
    </row>
    <row r="13799" spans="13:13" hidden="1" x14ac:dyDescent="0.2">
      <c r="M13799" s="9"/>
    </row>
    <row r="13800" spans="13:13" hidden="1" x14ac:dyDescent="0.2">
      <c r="M13800" s="9"/>
    </row>
    <row r="13801" spans="13:13" hidden="1" x14ac:dyDescent="0.2">
      <c r="M13801" s="9"/>
    </row>
    <row r="13802" spans="13:13" hidden="1" x14ac:dyDescent="0.2">
      <c r="M13802" s="9"/>
    </row>
    <row r="13803" spans="13:13" hidden="1" x14ac:dyDescent="0.2">
      <c r="M13803" s="9"/>
    </row>
    <row r="13804" spans="13:13" hidden="1" x14ac:dyDescent="0.2">
      <c r="M13804" s="9"/>
    </row>
    <row r="13805" spans="13:13" hidden="1" x14ac:dyDescent="0.2">
      <c r="M13805" s="9"/>
    </row>
    <row r="13806" spans="13:13" hidden="1" x14ac:dyDescent="0.2">
      <c r="M13806" s="9"/>
    </row>
    <row r="13807" spans="13:13" hidden="1" x14ac:dyDescent="0.2">
      <c r="M13807" s="9"/>
    </row>
    <row r="13808" spans="13:13" hidden="1" x14ac:dyDescent="0.2">
      <c r="M13808" s="9"/>
    </row>
    <row r="13809" spans="13:13" hidden="1" x14ac:dyDescent="0.2">
      <c r="M13809" s="9"/>
    </row>
    <row r="13810" spans="13:13" hidden="1" x14ac:dyDescent="0.2">
      <c r="M13810" s="9"/>
    </row>
    <row r="13811" spans="13:13" hidden="1" x14ac:dyDescent="0.2">
      <c r="M13811" s="9"/>
    </row>
    <row r="13812" spans="13:13" hidden="1" x14ac:dyDescent="0.2">
      <c r="M13812" s="9"/>
    </row>
    <row r="13813" spans="13:13" hidden="1" x14ac:dyDescent="0.2">
      <c r="M13813" s="9"/>
    </row>
    <row r="13814" spans="13:13" hidden="1" x14ac:dyDescent="0.2">
      <c r="M13814" s="9"/>
    </row>
    <row r="13815" spans="13:13" hidden="1" x14ac:dyDescent="0.2">
      <c r="M13815" s="9"/>
    </row>
    <row r="13816" spans="13:13" hidden="1" x14ac:dyDescent="0.2">
      <c r="M13816" s="9"/>
    </row>
    <row r="13817" spans="13:13" hidden="1" x14ac:dyDescent="0.2">
      <c r="M13817" s="9"/>
    </row>
    <row r="13818" spans="13:13" hidden="1" x14ac:dyDescent="0.2">
      <c r="M13818" s="9"/>
    </row>
    <row r="13819" spans="13:13" hidden="1" x14ac:dyDescent="0.2">
      <c r="M13819" s="9"/>
    </row>
    <row r="13820" spans="13:13" hidden="1" x14ac:dyDescent="0.2">
      <c r="M13820" s="9"/>
    </row>
    <row r="13821" spans="13:13" hidden="1" x14ac:dyDescent="0.2">
      <c r="M13821" s="9"/>
    </row>
    <row r="13822" spans="13:13" hidden="1" x14ac:dyDescent="0.2">
      <c r="M13822" s="9"/>
    </row>
    <row r="13823" spans="13:13" hidden="1" x14ac:dyDescent="0.2">
      <c r="M13823" s="9"/>
    </row>
    <row r="13824" spans="13:13" hidden="1" x14ac:dyDescent="0.2">
      <c r="M13824" s="9"/>
    </row>
    <row r="13825" spans="13:13" hidden="1" x14ac:dyDescent="0.2">
      <c r="M13825" s="9"/>
    </row>
    <row r="13826" spans="13:13" hidden="1" x14ac:dyDescent="0.2">
      <c r="M13826" s="9"/>
    </row>
    <row r="13827" spans="13:13" hidden="1" x14ac:dyDescent="0.2">
      <c r="M13827" s="9"/>
    </row>
    <row r="13828" spans="13:13" hidden="1" x14ac:dyDescent="0.2">
      <c r="M13828" s="9"/>
    </row>
    <row r="13829" spans="13:13" hidden="1" x14ac:dyDescent="0.2">
      <c r="M13829" s="9"/>
    </row>
    <row r="13830" spans="13:13" hidden="1" x14ac:dyDescent="0.2">
      <c r="M13830" s="9"/>
    </row>
    <row r="13831" spans="13:13" hidden="1" x14ac:dyDescent="0.2">
      <c r="M13831" s="9"/>
    </row>
    <row r="13832" spans="13:13" hidden="1" x14ac:dyDescent="0.2">
      <c r="M13832" s="9"/>
    </row>
    <row r="13833" spans="13:13" hidden="1" x14ac:dyDescent="0.2">
      <c r="M13833" s="9"/>
    </row>
    <row r="13834" spans="13:13" hidden="1" x14ac:dyDescent="0.2">
      <c r="M13834" s="9"/>
    </row>
    <row r="13835" spans="13:13" hidden="1" x14ac:dyDescent="0.2">
      <c r="M13835" s="9"/>
    </row>
    <row r="13836" spans="13:13" hidden="1" x14ac:dyDescent="0.2">
      <c r="M13836" s="9"/>
    </row>
    <row r="13837" spans="13:13" hidden="1" x14ac:dyDescent="0.2">
      <c r="M13837" s="9"/>
    </row>
    <row r="13838" spans="13:13" hidden="1" x14ac:dyDescent="0.2">
      <c r="M13838" s="9"/>
    </row>
    <row r="13839" spans="13:13" hidden="1" x14ac:dyDescent="0.2">
      <c r="M13839" s="9"/>
    </row>
    <row r="13840" spans="13:13" hidden="1" x14ac:dyDescent="0.2">
      <c r="M13840" s="9"/>
    </row>
    <row r="13841" spans="13:13" hidden="1" x14ac:dyDescent="0.2">
      <c r="M13841" s="9"/>
    </row>
    <row r="13842" spans="13:13" hidden="1" x14ac:dyDescent="0.2">
      <c r="M13842" s="9"/>
    </row>
    <row r="13843" spans="13:13" hidden="1" x14ac:dyDescent="0.2">
      <c r="M13843" s="9"/>
    </row>
    <row r="13844" spans="13:13" hidden="1" x14ac:dyDescent="0.2">
      <c r="M13844" s="9"/>
    </row>
    <row r="13845" spans="13:13" hidden="1" x14ac:dyDescent="0.2">
      <c r="M13845" s="9"/>
    </row>
    <row r="13846" spans="13:13" hidden="1" x14ac:dyDescent="0.2">
      <c r="M13846" s="9"/>
    </row>
    <row r="13847" spans="13:13" hidden="1" x14ac:dyDescent="0.2">
      <c r="M13847" s="9"/>
    </row>
    <row r="13848" spans="13:13" hidden="1" x14ac:dyDescent="0.2">
      <c r="M13848" s="9"/>
    </row>
    <row r="13849" spans="13:13" hidden="1" x14ac:dyDescent="0.2">
      <c r="M13849" s="9"/>
    </row>
    <row r="13850" spans="13:13" hidden="1" x14ac:dyDescent="0.2">
      <c r="M13850" s="9"/>
    </row>
    <row r="13851" spans="13:13" hidden="1" x14ac:dyDescent="0.2">
      <c r="M13851" s="9"/>
    </row>
    <row r="13852" spans="13:13" hidden="1" x14ac:dyDescent="0.2">
      <c r="M13852" s="9"/>
    </row>
    <row r="13853" spans="13:13" hidden="1" x14ac:dyDescent="0.2">
      <c r="M13853" s="9"/>
    </row>
    <row r="13854" spans="13:13" hidden="1" x14ac:dyDescent="0.2">
      <c r="M13854" s="9"/>
    </row>
    <row r="13855" spans="13:13" hidden="1" x14ac:dyDescent="0.2">
      <c r="M13855" s="9"/>
    </row>
    <row r="13856" spans="13:13" hidden="1" x14ac:dyDescent="0.2">
      <c r="M13856" s="9"/>
    </row>
    <row r="13857" spans="13:13" hidden="1" x14ac:dyDescent="0.2">
      <c r="M13857" s="9"/>
    </row>
    <row r="13858" spans="13:13" hidden="1" x14ac:dyDescent="0.2">
      <c r="M13858" s="9"/>
    </row>
    <row r="13859" spans="13:13" hidden="1" x14ac:dyDescent="0.2">
      <c r="M13859" s="9"/>
    </row>
    <row r="13860" spans="13:13" hidden="1" x14ac:dyDescent="0.2">
      <c r="M13860" s="9"/>
    </row>
    <row r="13861" spans="13:13" hidden="1" x14ac:dyDescent="0.2">
      <c r="M13861" s="9"/>
    </row>
    <row r="13862" spans="13:13" hidden="1" x14ac:dyDescent="0.2">
      <c r="M13862" s="9"/>
    </row>
    <row r="13863" spans="13:13" hidden="1" x14ac:dyDescent="0.2">
      <c r="M13863" s="9"/>
    </row>
    <row r="13864" spans="13:13" hidden="1" x14ac:dyDescent="0.2">
      <c r="M13864" s="9"/>
    </row>
    <row r="13865" spans="13:13" hidden="1" x14ac:dyDescent="0.2">
      <c r="M13865" s="9"/>
    </row>
    <row r="13866" spans="13:13" hidden="1" x14ac:dyDescent="0.2">
      <c r="M13866" s="9"/>
    </row>
    <row r="13867" spans="13:13" hidden="1" x14ac:dyDescent="0.2">
      <c r="M13867" s="9"/>
    </row>
    <row r="13868" spans="13:13" hidden="1" x14ac:dyDescent="0.2">
      <c r="M13868" s="9"/>
    </row>
    <row r="13869" spans="13:13" hidden="1" x14ac:dyDescent="0.2">
      <c r="M13869" s="9"/>
    </row>
    <row r="13870" spans="13:13" hidden="1" x14ac:dyDescent="0.2">
      <c r="M13870" s="9"/>
    </row>
    <row r="13871" spans="13:13" hidden="1" x14ac:dyDescent="0.2">
      <c r="M13871" s="9"/>
    </row>
    <row r="13872" spans="13:13" hidden="1" x14ac:dyDescent="0.2">
      <c r="M13872" s="9"/>
    </row>
    <row r="13873" spans="13:13" hidden="1" x14ac:dyDescent="0.2">
      <c r="M13873" s="9"/>
    </row>
    <row r="13874" spans="13:13" hidden="1" x14ac:dyDescent="0.2">
      <c r="M13874" s="9"/>
    </row>
    <row r="13875" spans="13:13" hidden="1" x14ac:dyDescent="0.2">
      <c r="M13875" s="9"/>
    </row>
    <row r="13876" spans="13:13" hidden="1" x14ac:dyDescent="0.2">
      <c r="M13876" s="9"/>
    </row>
    <row r="13877" spans="13:13" hidden="1" x14ac:dyDescent="0.2">
      <c r="M13877" s="9"/>
    </row>
    <row r="13878" spans="13:13" hidden="1" x14ac:dyDescent="0.2">
      <c r="M13878" s="9"/>
    </row>
    <row r="13879" spans="13:13" hidden="1" x14ac:dyDescent="0.2">
      <c r="M13879" s="9"/>
    </row>
    <row r="13880" spans="13:13" hidden="1" x14ac:dyDescent="0.2">
      <c r="M13880" s="9"/>
    </row>
    <row r="13881" spans="13:13" hidden="1" x14ac:dyDescent="0.2">
      <c r="M13881" s="9"/>
    </row>
    <row r="13882" spans="13:13" hidden="1" x14ac:dyDescent="0.2">
      <c r="M13882" s="9"/>
    </row>
    <row r="13883" spans="13:13" hidden="1" x14ac:dyDescent="0.2">
      <c r="M13883" s="9"/>
    </row>
    <row r="13884" spans="13:13" hidden="1" x14ac:dyDescent="0.2">
      <c r="M13884" s="9"/>
    </row>
    <row r="13885" spans="13:13" hidden="1" x14ac:dyDescent="0.2">
      <c r="M13885" s="9"/>
    </row>
    <row r="13886" spans="13:13" hidden="1" x14ac:dyDescent="0.2">
      <c r="M13886" s="9"/>
    </row>
    <row r="13887" spans="13:13" hidden="1" x14ac:dyDescent="0.2">
      <c r="M13887" s="9"/>
    </row>
    <row r="13888" spans="13:13" hidden="1" x14ac:dyDescent="0.2">
      <c r="M13888" s="9"/>
    </row>
    <row r="13889" spans="13:13" hidden="1" x14ac:dyDescent="0.2">
      <c r="M13889" s="9"/>
    </row>
    <row r="13890" spans="13:13" hidden="1" x14ac:dyDescent="0.2">
      <c r="M13890" s="9"/>
    </row>
    <row r="13891" spans="13:13" hidden="1" x14ac:dyDescent="0.2">
      <c r="M13891" s="9"/>
    </row>
    <row r="13892" spans="13:13" hidden="1" x14ac:dyDescent="0.2">
      <c r="M13892" s="9"/>
    </row>
    <row r="13893" spans="13:13" hidden="1" x14ac:dyDescent="0.2">
      <c r="M13893" s="9"/>
    </row>
    <row r="13894" spans="13:13" hidden="1" x14ac:dyDescent="0.2">
      <c r="M13894" s="9"/>
    </row>
    <row r="13895" spans="13:13" hidden="1" x14ac:dyDescent="0.2">
      <c r="M13895" s="9"/>
    </row>
    <row r="13896" spans="13:13" hidden="1" x14ac:dyDescent="0.2">
      <c r="M13896" s="9"/>
    </row>
    <row r="13897" spans="13:13" hidden="1" x14ac:dyDescent="0.2">
      <c r="M13897" s="9"/>
    </row>
    <row r="13898" spans="13:13" hidden="1" x14ac:dyDescent="0.2">
      <c r="M13898" s="9"/>
    </row>
    <row r="13899" spans="13:13" hidden="1" x14ac:dyDescent="0.2">
      <c r="M13899" s="9"/>
    </row>
    <row r="13900" spans="13:13" hidden="1" x14ac:dyDescent="0.2">
      <c r="M13900" s="9"/>
    </row>
    <row r="13901" spans="13:13" hidden="1" x14ac:dyDescent="0.2">
      <c r="M13901" s="9"/>
    </row>
    <row r="13902" spans="13:13" hidden="1" x14ac:dyDescent="0.2">
      <c r="M13902" s="9"/>
    </row>
    <row r="13903" spans="13:13" hidden="1" x14ac:dyDescent="0.2">
      <c r="M13903" s="9"/>
    </row>
    <row r="13904" spans="13:13" hidden="1" x14ac:dyDescent="0.2">
      <c r="M13904" s="9"/>
    </row>
    <row r="13905" spans="13:13" hidden="1" x14ac:dyDescent="0.2">
      <c r="M13905" s="9"/>
    </row>
    <row r="13906" spans="13:13" hidden="1" x14ac:dyDescent="0.2">
      <c r="M13906" s="9"/>
    </row>
    <row r="13907" spans="13:13" hidden="1" x14ac:dyDescent="0.2">
      <c r="M13907" s="9"/>
    </row>
    <row r="13908" spans="13:13" hidden="1" x14ac:dyDescent="0.2">
      <c r="M13908" s="9"/>
    </row>
    <row r="13909" spans="13:13" hidden="1" x14ac:dyDescent="0.2">
      <c r="M13909" s="9"/>
    </row>
    <row r="13910" spans="13:13" hidden="1" x14ac:dyDescent="0.2">
      <c r="M13910" s="9"/>
    </row>
    <row r="13911" spans="13:13" hidden="1" x14ac:dyDescent="0.2">
      <c r="M13911" s="9"/>
    </row>
    <row r="13912" spans="13:13" hidden="1" x14ac:dyDescent="0.2">
      <c r="M13912" s="9"/>
    </row>
    <row r="13913" spans="13:13" hidden="1" x14ac:dyDescent="0.2">
      <c r="M13913" s="9"/>
    </row>
    <row r="13914" spans="13:13" hidden="1" x14ac:dyDescent="0.2">
      <c r="M13914" s="9"/>
    </row>
    <row r="13915" spans="13:13" hidden="1" x14ac:dyDescent="0.2">
      <c r="M13915" s="9"/>
    </row>
    <row r="13916" spans="13:13" hidden="1" x14ac:dyDescent="0.2">
      <c r="M13916" s="9"/>
    </row>
    <row r="13917" spans="13:13" hidden="1" x14ac:dyDescent="0.2">
      <c r="M13917" s="9"/>
    </row>
    <row r="13918" spans="13:13" hidden="1" x14ac:dyDescent="0.2">
      <c r="M13918" s="9"/>
    </row>
    <row r="13919" spans="13:13" hidden="1" x14ac:dyDescent="0.2">
      <c r="M13919" s="9"/>
    </row>
    <row r="13920" spans="13:13" hidden="1" x14ac:dyDescent="0.2">
      <c r="M13920" s="9"/>
    </row>
    <row r="13921" spans="13:13" hidden="1" x14ac:dyDescent="0.2">
      <c r="M13921" s="9"/>
    </row>
    <row r="13922" spans="13:13" hidden="1" x14ac:dyDescent="0.2">
      <c r="M13922" s="9"/>
    </row>
    <row r="13923" spans="13:13" hidden="1" x14ac:dyDescent="0.2">
      <c r="M13923" s="9"/>
    </row>
    <row r="13924" spans="13:13" hidden="1" x14ac:dyDescent="0.2">
      <c r="M13924" s="9"/>
    </row>
    <row r="13925" spans="13:13" hidden="1" x14ac:dyDescent="0.2">
      <c r="M13925" s="9"/>
    </row>
    <row r="13926" spans="13:13" hidden="1" x14ac:dyDescent="0.2">
      <c r="M13926" s="9"/>
    </row>
    <row r="13927" spans="13:13" hidden="1" x14ac:dyDescent="0.2">
      <c r="M13927" s="9"/>
    </row>
    <row r="13928" spans="13:13" hidden="1" x14ac:dyDescent="0.2">
      <c r="M13928" s="9"/>
    </row>
    <row r="13929" spans="13:13" hidden="1" x14ac:dyDescent="0.2">
      <c r="M13929" s="9"/>
    </row>
    <row r="13930" spans="13:13" hidden="1" x14ac:dyDescent="0.2">
      <c r="M13930" s="9"/>
    </row>
    <row r="13931" spans="13:13" hidden="1" x14ac:dyDescent="0.2">
      <c r="M13931" s="9"/>
    </row>
    <row r="13932" spans="13:13" hidden="1" x14ac:dyDescent="0.2">
      <c r="M13932" s="9"/>
    </row>
    <row r="13933" spans="13:13" hidden="1" x14ac:dyDescent="0.2">
      <c r="M13933" s="9"/>
    </row>
    <row r="13934" spans="13:13" hidden="1" x14ac:dyDescent="0.2">
      <c r="M13934" s="9"/>
    </row>
    <row r="13935" spans="13:13" hidden="1" x14ac:dyDescent="0.2">
      <c r="M13935" s="9"/>
    </row>
    <row r="13936" spans="13:13" hidden="1" x14ac:dyDescent="0.2">
      <c r="M13936" s="9"/>
    </row>
    <row r="13937" spans="13:13" hidden="1" x14ac:dyDescent="0.2">
      <c r="M13937" s="9"/>
    </row>
    <row r="13938" spans="13:13" hidden="1" x14ac:dyDescent="0.2">
      <c r="M13938" s="9"/>
    </row>
    <row r="13939" spans="13:13" hidden="1" x14ac:dyDescent="0.2">
      <c r="M13939" s="9"/>
    </row>
    <row r="13940" spans="13:13" hidden="1" x14ac:dyDescent="0.2">
      <c r="M13940" s="9"/>
    </row>
    <row r="13941" spans="13:13" hidden="1" x14ac:dyDescent="0.2">
      <c r="M13941" s="9"/>
    </row>
    <row r="13942" spans="13:13" hidden="1" x14ac:dyDescent="0.2">
      <c r="M13942" s="9"/>
    </row>
    <row r="13943" spans="13:13" hidden="1" x14ac:dyDescent="0.2">
      <c r="M13943" s="9"/>
    </row>
    <row r="13944" spans="13:13" hidden="1" x14ac:dyDescent="0.2">
      <c r="M13944" s="9"/>
    </row>
    <row r="13945" spans="13:13" hidden="1" x14ac:dyDescent="0.2">
      <c r="M13945" s="9"/>
    </row>
    <row r="13946" spans="13:13" hidden="1" x14ac:dyDescent="0.2">
      <c r="M13946" s="9"/>
    </row>
    <row r="13947" spans="13:13" hidden="1" x14ac:dyDescent="0.2">
      <c r="M13947" s="9"/>
    </row>
    <row r="13948" spans="13:13" hidden="1" x14ac:dyDescent="0.2">
      <c r="M13948" s="9"/>
    </row>
    <row r="13949" spans="13:13" hidden="1" x14ac:dyDescent="0.2">
      <c r="M13949" s="9"/>
    </row>
    <row r="13950" spans="13:13" hidden="1" x14ac:dyDescent="0.2">
      <c r="M13950" s="9"/>
    </row>
    <row r="13951" spans="13:13" hidden="1" x14ac:dyDescent="0.2">
      <c r="M13951" s="9"/>
    </row>
    <row r="13952" spans="13:13" hidden="1" x14ac:dyDescent="0.2">
      <c r="M13952" s="9"/>
    </row>
    <row r="13953" spans="13:13" hidden="1" x14ac:dyDescent="0.2">
      <c r="M13953" s="9"/>
    </row>
    <row r="13954" spans="13:13" hidden="1" x14ac:dyDescent="0.2">
      <c r="M13954" s="9"/>
    </row>
    <row r="13955" spans="13:13" hidden="1" x14ac:dyDescent="0.2">
      <c r="M13955" s="9"/>
    </row>
    <row r="13956" spans="13:13" hidden="1" x14ac:dyDescent="0.2">
      <c r="M13956" s="9"/>
    </row>
    <row r="13957" spans="13:13" hidden="1" x14ac:dyDescent="0.2">
      <c r="M13957" s="9"/>
    </row>
    <row r="13958" spans="13:13" hidden="1" x14ac:dyDescent="0.2">
      <c r="M13958" s="9"/>
    </row>
    <row r="13959" spans="13:13" hidden="1" x14ac:dyDescent="0.2">
      <c r="M13959" s="9"/>
    </row>
    <row r="13960" spans="13:13" hidden="1" x14ac:dyDescent="0.2">
      <c r="M13960" s="9"/>
    </row>
    <row r="13961" spans="13:13" hidden="1" x14ac:dyDescent="0.2">
      <c r="M13961" s="9"/>
    </row>
    <row r="13962" spans="13:13" hidden="1" x14ac:dyDescent="0.2">
      <c r="M13962" s="9"/>
    </row>
    <row r="13963" spans="13:13" hidden="1" x14ac:dyDescent="0.2">
      <c r="M13963" s="9"/>
    </row>
    <row r="13964" spans="13:13" hidden="1" x14ac:dyDescent="0.2">
      <c r="M13964" s="9"/>
    </row>
    <row r="13965" spans="13:13" hidden="1" x14ac:dyDescent="0.2">
      <c r="M13965" s="9"/>
    </row>
    <row r="13966" spans="13:13" hidden="1" x14ac:dyDescent="0.2">
      <c r="M13966" s="9"/>
    </row>
    <row r="13967" spans="13:13" hidden="1" x14ac:dyDescent="0.2">
      <c r="M13967" s="9"/>
    </row>
    <row r="13968" spans="13:13" hidden="1" x14ac:dyDescent="0.2">
      <c r="M13968" s="9"/>
    </row>
    <row r="13969" spans="13:13" hidden="1" x14ac:dyDescent="0.2">
      <c r="M13969" s="9"/>
    </row>
    <row r="13970" spans="13:13" hidden="1" x14ac:dyDescent="0.2">
      <c r="M13970" s="9"/>
    </row>
    <row r="13971" spans="13:13" hidden="1" x14ac:dyDescent="0.2">
      <c r="M13971" s="9"/>
    </row>
    <row r="13972" spans="13:13" hidden="1" x14ac:dyDescent="0.2">
      <c r="M13972" s="9"/>
    </row>
    <row r="13973" spans="13:13" hidden="1" x14ac:dyDescent="0.2">
      <c r="M13973" s="9"/>
    </row>
    <row r="13974" spans="13:13" hidden="1" x14ac:dyDescent="0.2">
      <c r="M13974" s="9"/>
    </row>
    <row r="13975" spans="13:13" hidden="1" x14ac:dyDescent="0.2">
      <c r="M13975" s="9"/>
    </row>
    <row r="13976" spans="13:13" hidden="1" x14ac:dyDescent="0.2">
      <c r="M13976" s="9"/>
    </row>
    <row r="13977" spans="13:13" hidden="1" x14ac:dyDescent="0.2">
      <c r="M13977" s="9"/>
    </row>
    <row r="13978" spans="13:13" hidden="1" x14ac:dyDescent="0.2">
      <c r="M13978" s="9"/>
    </row>
    <row r="13979" spans="13:13" hidden="1" x14ac:dyDescent="0.2">
      <c r="M13979" s="9"/>
    </row>
    <row r="13980" spans="13:13" hidden="1" x14ac:dyDescent="0.2">
      <c r="M13980" s="9"/>
    </row>
    <row r="13981" spans="13:13" hidden="1" x14ac:dyDescent="0.2">
      <c r="M13981" s="9"/>
    </row>
    <row r="13982" spans="13:13" hidden="1" x14ac:dyDescent="0.2">
      <c r="M13982" s="9"/>
    </row>
    <row r="13983" spans="13:13" hidden="1" x14ac:dyDescent="0.2">
      <c r="M13983" s="9"/>
    </row>
    <row r="13984" spans="13:13" hidden="1" x14ac:dyDescent="0.2">
      <c r="M13984" s="9"/>
    </row>
    <row r="13985" spans="13:13" hidden="1" x14ac:dyDescent="0.2">
      <c r="M13985" s="9"/>
    </row>
    <row r="13986" spans="13:13" hidden="1" x14ac:dyDescent="0.2">
      <c r="M13986" s="9"/>
    </row>
    <row r="13987" spans="13:13" hidden="1" x14ac:dyDescent="0.2">
      <c r="M13987" s="9"/>
    </row>
    <row r="13988" spans="13:13" hidden="1" x14ac:dyDescent="0.2">
      <c r="M13988" s="9"/>
    </row>
    <row r="13989" spans="13:13" hidden="1" x14ac:dyDescent="0.2">
      <c r="M13989" s="9"/>
    </row>
    <row r="13990" spans="13:13" hidden="1" x14ac:dyDescent="0.2">
      <c r="M13990" s="9"/>
    </row>
    <row r="13991" spans="13:13" hidden="1" x14ac:dyDescent="0.2">
      <c r="M13991" s="9"/>
    </row>
    <row r="13992" spans="13:13" hidden="1" x14ac:dyDescent="0.2">
      <c r="M13992" s="9"/>
    </row>
    <row r="13993" spans="13:13" hidden="1" x14ac:dyDescent="0.2">
      <c r="M13993" s="9"/>
    </row>
    <row r="13994" spans="13:13" hidden="1" x14ac:dyDescent="0.2">
      <c r="M13994" s="9"/>
    </row>
    <row r="13995" spans="13:13" hidden="1" x14ac:dyDescent="0.2">
      <c r="M13995" s="9"/>
    </row>
    <row r="13996" spans="13:13" hidden="1" x14ac:dyDescent="0.2">
      <c r="M13996" s="9"/>
    </row>
    <row r="13997" spans="13:13" hidden="1" x14ac:dyDescent="0.2">
      <c r="M13997" s="9"/>
    </row>
    <row r="13998" spans="13:13" hidden="1" x14ac:dyDescent="0.2">
      <c r="M13998" s="9"/>
    </row>
    <row r="13999" spans="13:13" hidden="1" x14ac:dyDescent="0.2">
      <c r="M13999" s="9"/>
    </row>
    <row r="14000" spans="13:13" hidden="1" x14ac:dyDescent="0.2">
      <c r="M14000" s="9"/>
    </row>
    <row r="14001" spans="13:13" hidden="1" x14ac:dyDescent="0.2">
      <c r="M14001" s="9"/>
    </row>
    <row r="14002" spans="13:13" hidden="1" x14ac:dyDescent="0.2">
      <c r="M14002" s="9"/>
    </row>
    <row r="14003" spans="13:13" hidden="1" x14ac:dyDescent="0.2">
      <c r="M14003" s="9"/>
    </row>
    <row r="14004" spans="13:13" hidden="1" x14ac:dyDescent="0.2">
      <c r="M14004" s="9"/>
    </row>
    <row r="14005" spans="13:13" hidden="1" x14ac:dyDescent="0.2">
      <c r="M14005" s="9"/>
    </row>
    <row r="14006" spans="13:13" hidden="1" x14ac:dyDescent="0.2">
      <c r="M14006" s="9"/>
    </row>
    <row r="14007" spans="13:13" hidden="1" x14ac:dyDescent="0.2">
      <c r="M14007" s="9"/>
    </row>
    <row r="14008" spans="13:13" hidden="1" x14ac:dyDescent="0.2">
      <c r="M14008" s="9"/>
    </row>
    <row r="14009" spans="13:13" hidden="1" x14ac:dyDescent="0.2">
      <c r="M14009" s="9"/>
    </row>
    <row r="14010" spans="13:13" hidden="1" x14ac:dyDescent="0.2">
      <c r="M14010" s="9"/>
    </row>
    <row r="14011" spans="13:13" hidden="1" x14ac:dyDescent="0.2">
      <c r="M14011" s="9"/>
    </row>
    <row r="14012" spans="13:13" hidden="1" x14ac:dyDescent="0.2">
      <c r="M14012" s="9"/>
    </row>
    <row r="14013" spans="13:13" hidden="1" x14ac:dyDescent="0.2">
      <c r="M14013" s="9"/>
    </row>
    <row r="14014" spans="13:13" hidden="1" x14ac:dyDescent="0.2">
      <c r="M14014" s="9"/>
    </row>
    <row r="14015" spans="13:13" hidden="1" x14ac:dyDescent="0.2">
      <c r="M14015" s="9"/>
    </row>
    <row r="14016" spans="13:13" hidden="1" x14ac:dyDescent="0.2">
      <c r="M14016" s="9"/>
    </row>
    <row r="14017" spans="13:13" hidden="1" x14ac:dyDescent="0.2">
      <c r="M14017" s="9"/>
    </row>
    <row r="14018" spans="13:13" hidden="1" x14ac:dyDescent="0.2">
      <c r="M14018" s="9"/>
    </row>
    <row r="14019" spans="13:13" hidden="1" x14ac:dyDescent="0.2">
      <c r="M14019" s="9"/>
    </row>
    <row r="14020" spans="13:13" hidden="1" x14ac:dyDescent="0.2">
      <c r="M14020" s="9"/>
    </row>
    <row r="14021" spans="13:13" hidden="1" x14ac:dyDescent="0.2">
      <c r="M14021" s="9"/>
    </row>
    <row r="14022" spans="13:13" hidden="1" x14ac:dyDescent="0.2">
      <c r="M14022" s="9"/>
    </row>
    <row r="14023" spans="13:13" hidden="1" x14ac:dyDescent="0.2">
      <c r="M14023" s="9"/>
    </row>
    <row r="14024" spans="13:13" hidden="1" x14ac:dyDescent="0.2">
      <c r="M14024" s="9"/>
    </row>
    <row r="14025" spans="13:13" hidden="1" x14ac:dyDescent="0.2">
      <c r="M14025" s="9"/>
    </row>
    <row r="14026" spans="13:13" hidden="1" x14ac:dyDescent="0.2">
      <c r="M14026" s="9"/>
    </row>
    <row r="14027" spans="13:13" hidden="1" x14ac:dyDescent="0.2">
      <c r="M14027" s="9"/>
    </row>
    <row r="14028" spans="13:13" hidden="1" x14ac:dyDescent="0.2">
      <c r="M14028" s="9"/>
    </row>
    <row r="14029" spans="13:13" hidden="1" x14ac:dyDescent="0.2">
      <c r="M14029" s="9"/>
    </row>
    <row r="14030" spans="13:13" hidden="1" x14ac:dyDescent="0.2">
      <c r="M14030" s="9"/>
    </row>
    <row r="14031" spans="13:13" hidden="1" x14ac:dyDescent="0.2">
      <c r="M14031" s="9"/>
    </row>
    <row r="14032" spans="13:13" hidden="1" x14ac:dyDescent="0.2">
      <c r="M14032" s="9"/>
    </row>
    <row r="14033" spans="13:13" hidden="1" x14ac:dyDescent="0.2">
      <c r="M14033" s="9"/>
    </row>
    <row r="14034" spans="13:13" hidden="1" x14ac:dyDescent="0.2">
      <c r="M14034" s="9"/>
    </row>
    <row r="14035" spans="13:13" hidden="1" x14ac:dyDescent="0.2">
      <c r="M14035" s="9"/>
    </row>
    <row r="14036" spans="13:13" hidden="1" x14ac:dyDescent="0.2">
      <c r="M14036" s="9"/>
    </row>
    <row r="14037" spans="13:13" hidden="1" x14ac:dyDescent="0.2">
      <c r="M14037" s="9"/>
    </row>
    <row r="14038" spans="13:13" hidden="1" x14ac:dyDescent="0.2">
      <c r="M14038" s="9"/>
    </row>
    <row r="14039" spans="13:13" hidden="1" x14ac:dyDescent="0.2">
      <c r="M14039" s="9"/>
    </row>
    <row r="14040" spans="13:13" hidden="1" x14ac:dyDescent="0.2">
      <c r="M14040" s="9"/>
    </row>
    <row r="14041" spans="13:13" hidden="1" x14ac:dyDescent="0.2">
      <c r="M14041" s="9"/>
    </row>
    <row r="14042" spans="13:13" hidden="1" x14ac:dyDescent="0.2">
      <c r="M14042" s="9"/>
    </row>
    <row r="14043" spans="13:13" hidden="1" x14ac:dyDescent="0.2">
      <c r="M14043" s="9"/>
    </row>
    <row r="14044" spans="13:13" hidden="1" x14ac:dyDescent="0.2">
      <c r="M14044" s="9"/>
    </row>
    <row r="14045" spans="13:13" hidden="1" x14ac:dyDescent="0.2">
      <c r="M14045" s="9"/>
    </row>
    <row r="14046" spans="13:13" hidden="1" x14ac:dyDescent="0.2">
      <c r="M14046" s="9"/>
    </row>
    <row r="14047" spans="13:13" hidden="1" x14ac:dyDescent="0.2">
      <c r="M14047" s="9"/>
    </row>
    <row r="14048" spans="13:13" hidden="1" x14ac:dyDescent="0.2">
      <c r="M14048" s="9"/>
    </row>
    <row r="14049" spans="13:13" hidden="1" x14ac:dyDescent="0.2">
      <c r="M14049" s="9"/>
    </row>
    <row r="14050" spans="13:13" hidden="1" x14ac:dyDescent="0.2">
      <c r="M14050" s="9"/>
    </row>
    <row r="14051" spans="13:13" hidden="1" x14ac:dyDescent="0.2">
      <c r="M14051" s="9"/>
    </row>
    <row r="14052" spans="13:13" hidden="1" x14ac:dyDescent="0.2">
      <c r="M14052" s="9"/>
    </row>
    <row r="14053" spans="13:13" hidden="1" x14ac:dyDescent="0.2">
      <c r="M14053" s="9"/>
    </row>
    <row r="14054" spans="13:13" hidden="1" x14ac:dyDescent="0.2">
      <c r="M14054" s="9"/>
    </row>
    <row r="14055" spans="13:13" hidden="1" x14ac:dyDescent="0.2">
      <c r="M14055" s="9"/>
    </row>
    <row r="14056" spans="13:13" hidden="1" x14ac:dyDescent="0.2">
      <c r="M14056" s="9"/>
    </row>
    <row r="14057" spans="13:13" hidden="1" x14ac:dyDescent="0.2">
      <c r="M14057" s="9"/>
    </row>
    <row r="14058" spans="13:13" hidden="1" x14ac:dyDescent="0.2">
      <c r="M14058" s="9"/>
    </row>
    <row r="14059" spans="13:13" hidden="1" x14ac:dyDescent="0.2">
      <c r="M14059" s="9"/>
    </row>
    <row r="14060" spans="13:13" hidden="1" x14ac:dyDescent="0.2">
      <c r="M14060" s="9"/>
    </row>
    <row r="14061" spans="13:13" hidden="1" x14ac:dyDescent="0.2">
      <c r="M14061" s="9"/>
    </row>
    <row r="14062" spans="13:13" hidden="1" x14ac:dyDescent="0.2">
      <c r="M14062" s="9"/>
    </row>
    <row r="14063" spans="13:13" hidden="1" x14ac:dyDescent="0.2">
      <c r="M14063" s="9"/>
    </row>
    <row r="14064" spans="13:13" hidden="1" x14ac:dyDescent="0.2">
      <c r="M14064" s="9"/>
    </row>
    <row r="14065" spans="13:13" hidden="1" x14ac:dyDescent="0.2">
      <c r="M14065" s="9"/>
    </row>
    <row r="14066" spans="13:13" hidden="1" x14ac:dyDescent="0.2">
      <c r="M14066" s="9"/>
    </row>
    <row r="14067" spans="13:13" hidden="1" x14ac:dyDescent="0.2">
      <c r="M14067" s="9"/>
    </row>
    <row r="14068" spans="13:13" hidden="1" x14ac:dyDescent="0.2">
      <c r="M14068" s="9"/>
    </row>
    <row r="14069" spans="13:13" hidden="1" x14ac:dyDescent="0.2">
      <c r="M14069" s="9"/>
    </row>
    <row r="14070" spans="13:13" hidden="1" x14ac:dyDescent="0.2">
      <c r="M14070" s="9"/>
    </row>
    <row r="14071" spans="13:13" hidden="1" x14ac:dyDescent="0.2">
      <c r="M14071" s="9"/>
    </row>
    <row r="14072" spans="13:13" hidden="1" x14ac:dyDescent="0.2">
      <c r="M14072" s="9"/>
    </row>
    <row r="14073" spans="13:13" hidden="1" x14ac:dyDescent="0.2">
      <c r="M14073" s="9"/>
    </row>
    <row r="14074" spans="13:13" hidden="1" x14ac:dyDescent="0.2">
      <c r="M14074" s="9"/>
    </row>
    <row r="14075" spans="13:13" hidden="1" x14ac:dyDescent="0.2">
      <c r="M14075" s="9"/>
    </row>
    <row r="14076" spans="13:13" hidden="1" x14ac:dyDescent="0.2">
      <c r="M14076" s="9"/>
    </row>
    <row r="14077" spans="13:13" hidden="1" x14ac:dyDescent="0.2">
      <c r="M14077" s="9"/>
    </row>
    <row r="14078" spans="13:13" hidden="1" x14ac:dyDescent="0.2">
      <c r="M14078" s="9"/>
    </row>
    <row r="14079" spans="13:13" hidden="1" x14ac:dyDescent="0.2">
      <c r="M14079" s="9"/>
    </row>
    <row r="14080" spans="13:13" hidden="1" x14ac:dyDescent="0.2">
      <c r="M14080" s="9"/>
    </row>
    <row r="14081" spans="13:13" hidden="1" x14ac:dyDescent="0.2">
      <c r="M14081" s="9"/>
    </row>
    <row r="14082" spans="13:13" hidden="1" x14ac:dyDescent="0.2">
      <c r="M14082" s="9"/>
    </row>
    <row r="14083" spans="13:13" hidden="1" x14ac:dyDescent="0.2">
      <c r="M14083" s="9"/>
    </row>
    <row r="14084" spans="13:13" hidden="1" x14ac:dyDescent="0.2">
      <c r="M14084" s="9"/>
    </row>
    <row r="14085" spans="13:13" hidden="1" x14ac:dyDescent="0.2">
      <c r="M14085" s="9"/>
    </row>
    <row r="14086" spans="13:13" hidden="1" x14ac:dyDescent="0.2">
      <c r="M14086" s="9"/>
    </row>
    <row r="14087" spans="13:13" hidden="1" x14ac:dyDescent="0.2">
      <c r="M14087" s="9"/>
    </row>
    <row r="14088" spans="13:13" hidden="1" x14ac:dyDescent="0.2">
      <c r="M14088" s="9"/>
    </row>
    <row r="14089" spans="13:13" hidden="1" x14ac:dyDescent="0.2">
      <c r="M14089" s="9"/>
    </row>
    <row r="14090" spans="13:13" hidden="1" x14ac:dyDescent="0.2">
      <c r="M14090" s="9"/>
    </row>
    <row r="14091" spans="13:13" hidden="1" x14ac:dyDescent="0.2">
      <c r="M14091" s="9"/>
    </row>
    <row r="14092" spans="13:13" hidden="1" x14ac:dyDescent="0.2">
      <c r="M14092" s="9"/>
    </row>
    <row r="14093" spans="13:13" hidden="1" x14ac:dyDescent="0.2">
      <c r="M14093" s="9"/>
    </row>
    <row r="14094" spans="13:13" hidden="1" x14ac:dyDescent="0.2">
      <c r="M14094" s="9"/>
    </row>
    <row r="14095" spans="13:13" hidden="1" x14ac:dyDescent="0.2">
      <c r="M14095" s="9"/>
    </row>
    <row r="14096" spans="13:13" hidden="1" x14ac:dyDescent="0.2">
      <c r="M14096" s="9"/>
    </row>
    <row r="14097" spans="13:13" hidden="1" x14ac:dyDescent="0.2">
      <c r="M14097" s="9"/>
    </row>
    <row r="14098" spans="13:13" hidden="1" x14ac:dyDescent="0.2">
      <c r="M14098" s="9"/>
    </row>
    <row r="14099" spans="13:13" hidden="1" x14ac:dyDescent="0.2">
      <c r="M14099" s="9"/>
    </row>
    <row r="14100" spans="13:13" hidden="1" x14ac:dyDescent="0.2">
      <c r="M14100" s="9"/>
    </row>
    <row r="14101" spans="13:13" hidden="1" x14ac:dyDescent="0.2">
      <c r="M14101" s="9"/>
    </row>
    <row r="14102" spans="13:13" hidden="1" x14ac:dyDescent="0.2">
      <c r="M14102" s="9"/>
    </row>
    <row r="14103" spans="13:13" hidden="1" x14ac:dyDescent="0.2">
      <c r="M14103" s="9"/>
    </row>
    <row r="14104" spans="13:13" hidden="1" x14ac:dyDescent="0.2">
      <c r="M14104" s="9"/>
    </row>
    <row r="14105" spans="13:13" hidden="1" x14ac:dyDescent="0.2">
      <c r="M14105" s="9"/>
    </row>
    <row r="14106" spans="13:13" hidden="1" x14ac:dyDescent="0.2">
      <c r="M14106" s="9"/>
    </row>
    <row r="14107" spans="13:13" hidden="1" x14ac:dyDescent="0.2">
      <c r="M14107" s="9"/>
    </row>
    <row r="14108" spans="13:13" hidden="1" x14ac:dyDescent="0.2">
      <c r="M14108" s="9"/>
    </row>
    <row r="14109" spans="13:13" hidden="1" x14ac:dyDescent="0.2">
      <c r="M14109" s="9"/>
    </row>
    <row r="14110" spans="13:13" hidden="1" x14ac:dyDescent="0.2">
      <c r="M14110" s="9"/>
    </row>
    <row r="14111" spans="13:13" hidden="1" x14ac:dyDescent="0.2">
      <c r="M14111" s="9"/>
    </row>
    <row r="14112" spans="13:13" hidden="1" x14ac:dyDescent="0.2">
      <c r="M14112" s="9"/>
    </row>
    <row r="14113" spans="13:13" hidden="1" x14ac:dyDescent="0.2">
      <c r="M14113" s="9"/>
    </row>
    <row r="14114" spans="13:13" hidden="1" x14ac:dyDescent="0.2">
      <c r="M14114" s="9"/>
    </row>
    <row r="14115" spans="13:13" hidden="1" x14ac:dyDescent="0.2">
      <c r="M14115" s="9"/>
    </row>
    <row r="14116" spans="13:13" hidden="1" x14ac:dyDescent="0.2">
      <c r="M14116" s="9"/>
    </row>
    <row r="14117" spans="13:13" hidden="1" x14ac:dyDescent="0.2">
      <c r="M14117" s="9"/>
    </row>
    <row r="14118" spans="13:13" hidden="1" x14ac:dyDescent="0.2">
      <c r="M14118" s="9"/>
    </row>
    <row r="14119" spans="13:13" hidden="1" x14ac:dyDescent="0.2">
      <c r="M14119" s="9"/>
    </row>
    <row r="14120" spans="13:13" hidden="1" x14ac:dyDescent="0.2">
      <c r="M14120" s="9"/>
    </row>
    <row r="14121" spans="13:13" hidden="1" x14ac:dyDescent="0.2">
      <c r="M14121" s="9"/>
    </row>
    <row r="14122" spans="13:13" hidden="1" x14ac:dyDescent="0.2">
      <c r="M14122" s="9"/>
    </row>
    <row r="14123" spans="13:13" hidden="1" x14ac:dyDescent="0.2">
      <c r="M14123" s="9"/>
    </row>
    <row r="14124" spans="13:13" hidden="1" x14ac:dyDescent="0.2">
      <c r="M14124" s="9"/>
    </row>
    <row r="14125" spans="13:13" hidden="1" x14ac:dyDescent="0.2">
      <c r="M14125" s="9"/>
    </row>
    <row r="14126" spans="13:13" hidden="1" x14ac:dyDescent="0.2">
      <c r="M14126" s="9"/>
    </row>
    <row r="14127" spans="13:13" hidden="1" x14ac:dyDescent="0.2">
      <c r="M14127" s="9"/>
    </row>
    <row r="14128" spans="13:13" hidden="1" x14ac:dyDescent="0.2">
      <c r="M14128" s="9"/>
    </row>
    <row r="14129" spans="13:13" hidden="1" x14ac:dyDescent="0.2">
      <c r="M14129" s="9"/>
    </row>
    <row r="14130" spans="13:13" hidden="1" x14ac:dyDescent="0.2">
      <c r="M14130" s="9"/>
    </row>
    <row r="14131" spans="13:13" hidden="1" x14ac:dyDescent="0.2">
      <c r="M14131" s="9"/>
    </row>
    <row r="14132" spans="13:13" hidden="1" x14ac:dyDescent="0.2">
      <c r="M14132" s="9"/>
    </row>
    <row r="14133" spans="13:13" hidden="1" x14ac:dyDescent="0.2">
      <c r="M14133" s="9"/>
    </row>
    <row r="14134" spans="13:13" hidden="1" x14ac:dyDescent="0.2">
      <c r="M14134" s="9"/>
    </row>
    <row r="14135" spans="13:13" hidden="1" x14ac:dyDescent="0.2">
      <c r="M14135" s="9"/>
    </row>
    <row r="14136" spans="13:13" hidden="1" x14ac:dyDescent="0.2">
      <c r="M14136" s="9"/>
    </row>
    <row r="14137" spans="13:13" hidden="1" x14ac:dyDescent="0.2">
      <c r="M14137" s="9"/>
    </row>
    <row r="14138" spans="13:13" hidden="1" x14ac:dyDescent="0.2">
      <c r="M14138" s="9"/>
    </row>
    <row r="14139" spans="13:13" hidden="1" x14ac:dyDescent="0.2">
      <c r="M14139" s="9"/>
    </row>
    <row r="14140" spans="13:13" hidden="1" x14ac:dyDescent="0.2">
      <c r="M14140" s="9"/>
    </row>
    <row r="14141" spans="13:13" hidden="1" x14ac:dyDescent="0.2">
      <c r="M14141" s="9"/>
    </row>
    <row r="14142" spans="13:13" hidden="1" x14ac:dyDescent="0.2">
      <c r="M14142" s="9"/>
    </row>
    <row r="14143" spans="13:13" hidden="1" x14ac:dyDescent="0.2">
      <c r="M14143" s="9"/>
    </row>
    <row r="14144" spans="13:13" hidden="1" x14ac:dyDescent="0.2">
      <c r="M14144" s="9"/>
    </row>
    <row r="14145" spans="13:13" hidden="1" x14ac:dyDescent="0.2">
      <c r="M14145" s="9"/>
    </row>
    <row r="14146" spans="13:13" hidden="1" x14ac:dyDescent="0.2">
      <c r="M14146" s="9"/>
    </row>
    <row r="14147" spans="13:13" hidden="1" x14ac:dyDescent="0.2">
      <c r="M14147" s="9"/>
    </row>
    <row r="14148" spans="13:13" hidden="1" x14ac:dyDescent="0.2">
      <c r="M14148" s="9"/>
    </row>
    <row r="14149" spans="13:13" hidden="1" x14ac:dyDescent="0.2">
      <c r="M14149" s="9"/>
    </row>
    <row r="14150" spans="13:13" hidden="1" x14ac:dyDescent="0.2">
      <c r="M14150" s="9"/>
    </row>
    <row r="14151" spans="13:13" hidden="1" x14ac:dyDescent="0.2">
      <c r="M14151" s="9"/>
    </row>
    <row r="14152" spans="13:13" hidden="1" x14ac:dyDescent="0.2">
      <c r="M14152" s="9"/>
    </row>
    <row r="14153" spans="13:13" hidden="1" x14ac:dyDescent="0.2">
      <c r="M14153" s="9"/>
    </row>
    <row r="14154" spans="13:13" hidden="1" x14ac:dyDescent="0.2">
      <c r="M14154" s="9"/>
    </row>
    <row r="14155" spans="13:13" hidden="1" x14ac:dyDescent="0.2">
      <c r="M14155" s="9"/>
    </row>
    <row r="14156" spans="13:13" hidden="1" x14ac:dyDescent="0.2">
      <c r="M14156" s="9"/>
    </row>
    <row r="14157" spans="13:13" hidden="1" x14ac:dyDescent="0.2">
      <c r="M14157" s="9"/>
    </row>
    <row r="14158" spans="13:13" hidden="1" x14ac:dyDescent="0.2">
      <c r="M14158" s="9"/>
    </row>
    <row r="14159" spans="13:13" hidden="1" x14ac:dyDescent="0.2">
      <c r="M14159" s="9"/>
    </row>
    <row r="14160" spans="13:13" hidden="1" x14ac:dyDescent="0.2">
      <c r="M14160" s="9"/>
    </row>
    <row r="14161" spans="13:13" hidden="1" x14ac:dyDescent="0.2">
      <c r="M14161" s="9"/>
    </row>
    <row r="14162" spans="13:13" hidden="1" x14ac:dyDescent="0.2">
      <c r="M14162" s="9"/>
    </row>
    <row r="14163" spans="13:13" hidden="1" x14ac:dyDescent="0.2">
      <c r="M14163" s="9"/>
    </row>
    <row r="14164" spans="13:13" hidden="1" x14ac:dyDescent="0.2">
      <c r="M14164" s="9"/>
    </row>
    <row r="14165" spans="13:13" hidden="1" x14ac:dyDescent="0.2">
      <c r="M14165" s="9"/>
    </row>
    <row r="14166" spans="13:13" hidden="1" x14ac:dyDescent="0.2">
      <c r="M14166" s="9"/>
    </row>
    <row r="14167" spans="13:13" hidden="1" x14ac:dyDescent="0.2">
      <c r="M14167" s="9"/>
    </row>
    <row r="14168" spans="13:13" hidden="1" x14ac:dyDescent="0.2">
      <c r="M14168" s="9"/>
    </row>
    <row r="14169" spans="13:13" hidden="1" x14ac:dyDescent="0.2">
      <c r="M14169" s="9"/>
    </row>
    <row r="14170" spans="13:13" hidden="1" x14ac:dyDescent="0.2">
      <c r="M14170" s="9"/>
    </row>
    <row r="14171" spans="13:13" hidden="1" x14ac:dyDescent="0.2">
      <c r="M14171" s="9"/>
    </row>
    <row r="14172" spans="13:13" hidden="1" x14ac:dyDescent="0.2">
      <c r="M14172" s="9"/>
    </row>
    <row r="14173" spans="13:13" hidden="1" x14ac:dyDescent="0.2">
      <c r="M14173" s="9"/>
    </row>
    <row r="14174" spans="13:13" hidden="1" x14ac:dyDescent="0.2">
      <c r="M14174" s="9"/>
    </row>
    <row r="14175" spans="13:13" hidden="1" x14ac:dyDescent="0.2">
      <c r="M14175" s="9"/>
    </row>
    <row r="14176" spans="13:13" hidden="1" x14ac:dyDescent="0.2">
      <c r="M14176" s="9"/>
    </row>
    <row r="14177" spans="13:13" hidden="1" x14ac:dyDescent="0.2">
      <c r="M14177" s="9"/>
    </row>
    <row r="14178" spans="13:13" hidden="1" x14ac:dyDescent="0.2">
      <c r="M14178" s="9"/>
    </row>
    <row r="14179" spans="13:13" hidden="1" x14ac:dyDescent="0.2">
      <c r="M14179" s="9"/>
    </row>
    <row r="14180" spans="13:13" hidden="1" x14ac:dyDescent="0.2">
      <c r="M14180" s="9"/>
    </row>
    <row r="14181" spans="13:13" hidden="1" x14ac:dyDescent="0.2">
      <c r="M14181" s="9"/>
    </row>
    <row r="14182" spans="13:13" hidden="1" x14ac:dyDescent="0.2">
      <c r="M14182" s="9"/>
    </row>
    <row r="14183" spans="13:13" hidden="1" x14ac:dyDescent="0.2">
      <c r="M14183" s="9"/>
    </row>
    <row r="14184" spans="13:13" hidden="1" x14ac:dyDescent="0.2">
      <c r="M14184" s="9"/>
    </row>
    <row r="14185" spans="13:13" hidden="1" x14ac:dyDescent="0.2">
      <c r="M14185" s="9"/>
    </row>
    <row r="14186" spans="13:13" hidden="1" x14ac:dyDescent="0.2">
      <c r="M14186" s="9"/>
    </row>
    <row r="14187" spans="13:13" hidden="1" x14ac:dyDescent="0.2">
      <c r="M14187" s="9"/>
    </row>
    <row r="14188" spans="13:13" hidden="1" x14ac:dyDescent="0.2">
      <c r="M14188" s="9"/>
    </row>
    <row r="14189" spans="13:13" hidden="1" x14ac:dyDescent="0.2">
      <c r="M14189" s="9"/>
    </row>
    <row r="14190" spans="13:13" hidden="1" x14ac:dyDescent="0.2">
      <c r="M14190" s="9"/>
    </row>
    <row r="14191" spans="13:13" hidden="1" x14ac:dyDescent="0.2">
      <c r="M14191" s="9"/>
    </row>
    <row r="14192" spans="13:13" hidden="1" x14ac:dyDescent="0.2">
      <c r="M14192" s="9"/>
    </row>
    <row r="14193" spans="13:13" hidden="1" x14ac:dyDescent="0.2">
      <c r="M14193" s="9"/>
    </row>
    <row r="14194" spans="13:13" hidden="1" x14ac:dyDescent="0.2">
      <c r="M14194" s="9"/>
    </row>
    <row r="14195" spans="13:13" hidden="1" x14ac:dyDescent="0.2">
      <c r="M14195" s="9"/>
    </row>
    <row r="14196" spans="13:13" hidden="1" x14ac:dyDescent="0.2">
      <c r="M14196" s="9"/>
    </row>
    <row r="14197" spans="13:13" hidden="1" x14ac:dyDescent="0.2">
      <c r="M14197" s="9"/>
    </row>
    <row r="14198" spans="13:13" hidden="1" x14ac:dyDescent="0.2">
      <c r="M14198" s="9"/>
    </row>
    <row r="14199" spans="13:13" hidden="1" x14ac:dyDescent="0.2">
      <c r="M14199" s="9"/>
    </row>
    <row r="14200" spans="13:13" hidden="1" x14ac:dyDescent="0.2">
      <c r="M14200" s="9"/>
    </row>
    <row r="14201" spans="13:13" hidden="1" x14ac:dyDescent="0.2">
      <c r="M14201" s="9"/>
    </row>
    <row r="14202" spans="13:13" hidden="1" x14ac:dyDescent="0.2">
      <c r="M14202" s="9"/>
    </row>
    <row r="14203" spans="13:13" hidden="1" x14ac:dyDescent="0.2">
      <c r="M14203" s="9"/>
    </row>
    <row r="14204" spans="13:13" hidden="1" x14ac:dyDescent="0.2">
      <c r="M14204" s="9"/>
    </row>
    <row r="14205" spans="13:13" hidden="1" x14ac:dyDescent="0.2">
      <c r="M14205" s="9"/>
    </row>
    <row r="14206" spans="13:13" hidden="1" x14ac:dyDescent="0.2">
      <c r="M14206" s="9"/>
    </row>
    <row r="14207" spans="13:13" hidden="1" x14ac:dyDescent="0.2">
      <c r="M14207" s="9"/>
    </row>
    <row r="14208" spans="13:13" hidden="1" x14ac:dyDescent="0.2">
      <c r="M14208" s="9"/>
    </row>
    <row r="14209" spans="13:13" hidden="1" x14ac:dyDescent="0.2">
      <c r="M14209" s="9"/>
    </row>
    <row r="14210" spans="13:13" hidden="1" x14ac:dyDescent="0.2">
      <c r="M14210" s="9"/>
    </row>
    <row r="14211" spans="13:13" hidden="1" x14ac:dyDescent="0.2">
      <c r="M14211" s="9"/>
    </row>
    <row r="14212" spans="13:13" hidden="1" x14ac:dyDescent="0.2">
      <c r="M14212" s="9"/>
    </row>
    <row r="14213" spans="13:13" hidden="1" x14ac:dyDescent="0.2">
      <c r="M14213" s="9"/>
    </row>
    <row r="14214" spans="13:13" hidden="1" x14ac:dyDescent="0.2">
      <c r="M14214" s="9"/>
    </row>
    <row r="14215" spans="13:13" hidden="1" x14ac:dyDescent="0.2">
      <c r="M14215" s="9"/>
    </row>
    <row r="14216" spans="13:13" hidden="1" x14ac:dyDescent="0.2">
      <c r="M14216" s="9"/>
    </row>
    <row r="14217" spans="13:13" hidden="1" x14ac:dyDescent="0.2">
      <c r="M14217" s="9"/>
    </row>
    <row r="14218" spans="13:13" hidden="1" x14ac:dyDescent="0.2">
      <c r="M14218" s="9"/>
    </row>
    <row r="14219" spans="13:13" hidden="1" x14ac:dyDescent="0.2">
      <c r="M14219" s="9"/>
    </row>
    <row r="14220" spans="13:13" hidden="1" x14ac:dyDescent="0.2">
      <c r="M14220" s="9"/>
    </row>
    <row r="14221" spans="13:13" hidden="1" x14ac:dyDescent="0.2">
      <c r="M14221" s="9"/>
    </row>
    <row r="14222" spans="13:13" hidden="1" x14ac:dyDescent="0.2">
      <c r="M14222" s="9"/>
    </row>
    <row r="14223" spans="13:13" hidden="1" x14ac:dyDescent="0.2">
      <c r="M14223" s="9"/>
    </row>
    <row r="14224" spans="13:13" hidden="1" x14ac:dyDescent="0.2">
      <c r="M14224" s="9"/>
    </row>
    <row r="14225" spans="13:13" hidden="1" x14ac:dyDescent="0.2">
      <c r="M14225" s="9"/>
    </row>
    <row r="14226" spans="13:13" hidden="1" x14ac:dyDescent="0.2">
      <c r="M14226" s="9"/>
    </row>
    <row r="14227" spans="13:13" hidden="1" x14ac:dyDescent="0.2">
      <c r="M14227" s="9"/>
    </row>
    <row r="14228" spans="13:13" hidden="1" x14ac:dyDescent="0.2">
      <c r="M14228" s="9"/>
    </row>
    <row r="14229" spans="13:13" hidden="1" x14ac:dyDescent="0.2">
      <c r="M14229" s="9"/>
    </row>
    <row r="14230" spans="13:13" hidden="1" x14ac:dyDescent="0.2">
      <c r="M14230" s="9"/>
    </row>
    <row r="14231" spans="13:13" hidden="1" x14ac:dyDescent="0.2">
      <c r="M14231" s="9"/>
    </row>
    <row r="14232" spans="13:13" hidden="1" x14ac:dyDescent="0.2">
      <c r="M14232" s="9"/>
    </row>
    <row r="14233" spans="13:13" hidden="1" x14ac:dyDescent="0.2">
      <c r="M14233" s="9"/>
    </row>
    <row r="14234" spans="13:13" hidden="1" x14ac:dyDescent="0.2">
      <c r="M14234" s="9"/>
    </row>
    <row r="14235" spans="13:13" hidden="1" x14ac:dyDescent="0.2">
      <c r="M14235" s="9"/>
    </row>
    <row r="14236" spans="13:13" hidden="1" x14ac:dyDescent="0.2">
      <c r="M14236" s="9"/>
    </row>
    <row r="14237" spans="13:13" hidden="1" x14ac:dyDescent="0.2">
      <c r="M14237" s="9"/>
    </row>
    <row r="14238" spans="13:13" hidden="1" x14ac:dyDescent="0.2">
      <c r="M14238" s="9"/>
    </row>
    <row r="14239" spans="13:13" hidden="1" x14ac:dyDescent="0.2">
      <c r="M14239" s="9"/>
    </row>
    <row r="14240" spans="13:13" hidden="1" x14ac:dyDescent="0.2">
      <c r="M14240" s="9"/>
    </row>
    <row r="14241" spans="13:13" hidden="1" x14ac:dyDescent="0.2">
      <c r="M14241" s="9"/>
    </row>
    <row r="14242" spans="13:13" hidden="1" x14ac:dyDescent="0.2">
      <c r="M14242" s="9"/>
    </row>
    <row r="14243" spans="13:13" hidden="1" x14ac:dyDescent="0.2">
      <c r="M14243" s="9"/>
    </row>
    <row r="14244" spans="13:13" hidden="1" x14ac:dyDescent="0.2">
      <c r="M14244" s="9"/>
    </row>
    <row r="14245" spans="13:13" hidden="1" x14ac:dyDescent="0.2">
      <c r="M14245" s="9"/>
    </row>
    <row r="14246" spans="13:13" hidden="1" x14ac:dyDescent="0.2">
      <c r="M14246" s="9"/>
    </row>
    <row r="14247" spans="13:13" hidden="1" x14ac:dyDescent="0.2">
      <c r="M14247" s="9"/>
    </row>
    <row r="14248" spans="13:13" hidden="1" x14ac:dyDescent="0.2">
      <c r="M14248" s="9"/>
    </row>
    <row r="14249" spans="13:13" hidden="1" x14ac:dyDescent="0.2">
      <c r="M14249" s="9"/>
    </row>
    <row r="14250" spans="13:13" hidden="1" x14ac:dyDescent="0.2">
      <c r="M14250" s="9"/>
    </row>
    <row r="14251" spans="13:13" hidden="1" x14ac:dyDescent="0.2">
      <c r="M14251" s="9"/>
    </row>
    <row r="14252" spans="13:13" hidden="1" x14ac:dyDescent="0.2">
      <c r="M14252" s="9"/>
    </row>
    <row r="14253" spans="13:13" hidden="1" x14ac:dyDescent="0.2">
      <c r="M14253" s="9"/>
    </row>
    <row r="14254" spans="13:13" hidden="1" x14ac:dyDescent="0.2">
      <c r="M14254" s="9"/>
    </row>
    <row r="14255" spans="13:13" hidden="1" x14ac:dyDescent="0.2">
      <c r="M14255" s="9"/>
    </row>
    <row r="14256" spans="13:13" hidden="1" x14ac:dyDescent="0.2">
      <c r="M14256" s="9"/>
    </row>
    <row r="14257" spans="13:13" hidden="1" x14ac:dyDescent="0.2">
      <c r="M14257" s="9"/>
    </row>
    <row r="14258" spans="13:13" hidden="1" x14ac:dyDescent="0.2">
      <c r="M14258" s="9"/>
    </row>
    <row r="14259" spans="13:13" hidden="1" x14ac:dyDescent="0.2">
      <c r="M14259" s="9"/>
    </row>
    <row r="14260" spans="13:13" hidden="1" x14ac:dyDescent="0.2">
      <c r="M14260" s="9"/>
    </row>
    <row r="14261" spans="13:13" hidden="1" x14ac:dyDescent="0.2">
      <c r="M14261" s="9"/>
    </row>
    <row r="14262" spans="13:13" hidden="1" x14ac:dyDescent="0.2">
      <c r="M14262" s="9"/>
    </row>
    <row r="14263" spans="13:13" hidden="1" x14ac:dyDescent="0.2">
      <c r="M14263" s="9"/>
    </row>
    <row r="14264" spans="13:13" hidden="1" x14ac:dyDescent="0.2">
      <c r="M14264" s="9"/>
    </row>
    <row r="14265" spans="13:13" hidden="1" x14ac:dyDescent="0.2">
      <c r="M14265" s="9"/>
    </row>
    <row r="14266" spans="13:13" hidden="1" x14ac:dyDescent="0.2">
      <c r="M14266" s="9"/>
    </row>
    <row r="14267" spans="13:13" hidden="1" x14ac:dyDescent="0.2">
      <c r="M14267" s="9"/>
    </row>
    <row r="14268" spans="13:13" hidden="1" x14ac:dyDescent="0.2">
      <c r="M14268" s="9"/>
    </row>
    <row r="14269" spans="13:13" hidden="1" x14ac:dyDescent="0.2">
      <c r="M14269" s="9"/>
    </row>
    <row r="14270" spans="13:13" hidden="1" x14ac:dyDescent="0.2">
      <c r="M14270" s="9"/>
    </row>
    <row r="14271" spans="13:13" hidden="1" x14ac:dyDescent="0.2">
      <c r="M14271" s="9"/>
    </row>
    <row r="14272" spans="13:13" hidden="1" x14ac:dyDescent="0.2">
      <c r="M14272" s="9"/>
    </row>
    <row r="14273" spans="13:13" hidden="1" x14ac:dyDescent="0.2">
      <c r="M14273" s="9"/>
    </row>
    <row r="14274" spans="13:13" hidden="1" x14ac:dyDescent="0.2">
      <c r="M14274" s="9"/>
    </row>
    <row r="14275" spans="13:13" hidden="1" x14ac:dyDescent="0.2">
      <c r="M14275" s="9"/>
    </row>
    <row r="14276" spans="13:13" hidden="1" x14ac:dyDescent="0.2">
      <c r="M14276" s="9"/>
    </row>
    <row r="14277" spans="13:13" hidden="1" x14ac:dyDescent="0.2">
      <c r="M14277" s="9"/>
    </row>
    <row r="14278" spans="13:13" hidden="1" x14ac:dyDescent="0.2">
      <c r="M14278" s="9"/>
    </row>
    <row r="14279" spans="13:13" hidden="1" x14ac:dyDescent="0.2">
      <c r="M14279" s="9"/>
    </row>
    <row r="14280" spans="13:13" hidden="1" x14ac:dyDescent="0.2">
      <c r="M14280" s="9"/>
    </row>
    <row r="14281" spans="13:13" hidden="1" x14ac:dyDescent="0.2">
      <c r="M14281" s="9"/>
    </row>
    <row r="14282" spans="13:13" hidden="1" x14ac:dyDescent="0.2">
      <c r="M14282" s="9"/>
    </row>
    <row r="14283" spans="13:13" hidden="1" x14ac:dyDescent="0.2">
      <c r="M14283" s="9"/>
    </row>
    <row r="14284" spans="13:13" hidden="1" x14ac:dyDescent="0.2">
      <c r="M14284" s="9"/>
    </row>
    <row r="14285" spans="13:13" hidden="1" x14ac:dyDescent="0.2">
      <c r="M14285" s="9"/>
    </row>
    <row r="14286" spans="13:13" hidden="1" x14ac:dyDescent="0.2">
      <c r="M14286" s="9"/>
    </row>
    <row r="14287" spans="13:13" hidden="1" x14ac:dyDescent="0.2">
      <c r="M14287" s="9"/>
    </row>
    <row r="14288" spans="13:13" hidden="1" x14ac:dyDescent="0.2">
      <c r="M14288" s="9"/>
    </row>
    <row r="14289" spans="13:13" hidden="1" x14ac:dyDescent="0.2">
      <c r="M14289" s="9"/>
    </row>
    <row r="14290" spans="13:13" hidden="1" x14ac:dyDescent="0.2">
      <c r="M14290" s="9"/>
    </row>
    <row r="14291" spans="13:13" hidden="1" x14ac:dyDescent="0.2">
      <c r="M14291" s="9"/>
    </row>
    <row r="14292" spans="13:13" hidden="1" x14ac:dyDescent="0.2">
      <c r="M14292" s="9"/>
    </row>
    <row r="14293" spans="13:13" hidden="1" x14ac:dyDescent="0.2">
      <c r="M14293" s="9"/>
    </row>
    <row r="14294" spans="13:13" hidden="1" x14ac:dyDescent="0.2">
      <c r="M14294" s="9"/>
    </row>
    <row r="14295" spans="13:13" hidden="1" x14ac:dyDescent="0.2">
      <c r="M14295" s="9"/>
    </row>
    <row r="14296" spans="13:13" hidden="1" x14ac:dyDescent="0.2">
      <c r="M14296" s="9"/>
    </row>
    <row r="14297" spans="13:13" hidden="1" x14ac:dyDescent="0.2">
      <c r="M14297" s="9"/>
    </row>
    <row r="14298" spans="13:13" hidden="1" x14ac:dyDescent="0.2">
      <c r="M14298" s="9"/>
    </row>
    <row r="14299" spans="13:13" hidden="1" x14ac:dyDescent="0.2">
      <c r="M14299" s="9"/>
    </row>
    <row r="14300" spans="13:13" hidden="1" x14ac:dyDescent="0.2">
      <c r="M14300" s="9"/>
    </row>
    <row r="14301" spans="13:13" hidden="1" x14ac:dyDescent="0.2">
      <c r="M14301" s="9"/>
    </row>
    <row r="14302" spans="13:13" hidden="1" x14ac:dyDescent="0.2">
      <c r="M14302" s="9"/>
    </row>
    <row r="14303" spans="13:13" hidden="1" x14ac:dyDescent="0.2">
      <c r="M14303" s="9"/>
    </row>
    <row r="14304" spans="13:13" hidden="1" x14ac:dyDescent="0.2">
      <c r="M14304" s="9"/>
    </row>
    <row r="14305" spans="13:13" hidden="1" x14ac:dyDescent="0.2">
      <c r="M14305" s="9"/>
    </row>
    <row r="14306" spans="13:13" hidden="1" x14ac:dyDescent="0.2">
      <c r="M14306" s="9"/>
    </row>
    <row r="14307" spans="13:13" hidden="1" x14ac:dyDescent="0.2">
      <c r="M14307" s="9"/>
    </row>
    <row r="14308" spans="13:13" hidden="1" x14ac:dyDescent="0.2">
      <c r="M14308" s="9"/>
    </row>
    <row r="14309" spans="13:13" hidden="1" x14ac:dyDescent="0.2">
      <c r="M14309" s="9"/>
    </row>
    <row r="14310" spans="13:13" hidden="1" x14ac:dyDescent="0.2">
      <c r="M14310" s="9"/>
    </row>
    <row r="14311" spans="13:13" hidden="1" x14ac:dyDescent="0.2">
      <c r="M14311" s="9"/>
    </row>
    <row r="14312" spans="13:13" hidden="1" x14ac:dyDescent="0.2">
      <c r="M14312" s="9"/>
    </row>
    <row r="14313" spans="13:13" hidden="1" x14ac:dyDescent="0.2">
      <c r="M14313" s="9"/>
    </row>
    <row r="14314" spans="13:13" hidden="1" x14ac:dyDescent="0.2">
      <c r="M14314" s="9"/>
    </row>
    <row r="14315" spans="13:13" hidden="1" x14ac:dyDescent="0.2">
      <c r="M14315" s="9"/>
    </row>
    <row r="14316" spans="13:13" hidden="1" x14ac:dyDescent="0.2">
      <c r="M14316" s="9"/>
    </row>
    <row r="14317" spans="13:13" hidden="1" x14ac:dyDescent="0.2">
      <c r="M14317" s="9"/>
    </row>
    <row r="14318" spans="13:13" hidden="1" x14ac:dyDescent="0.2">
      <c r="M14318" s="9"/>
    </row>
    <row r="14319" spans="13:13" hidden="1" x14ac:dyDescent="0.2">
      <c r="M14319" s="9"/>
    </row>
    <row r="14320" spans="13:13" hidden="1" x14ac:dyDescent="0.2">
      <c r="M14320" s="9"/>
    </row>
    <row r="14321" spans="13:13" hidden="1" x14ac:dyDescent="0.2">
      <c r="M14321" s="9"/>
    </row>
    <row r="14322" spans="13:13" hidden="1" x14ac:dyDescent="0.2">
      <c r="M14322" s="9"/>
    </row>
    <row r="14323" spans="13:13" hidden="1" x14ac:dyDescent="0.2">
      <c r="M14323" s="9"/>
    </row>
    <row r="14324" spans="13:13" hidden="1" x14ac:dyDescent="0.2">
      <c r="M14324" s="9"/>
    </row>
    <row r="14325" spans="13:13" hidden="1" x14ac:dyDescent="0.2">
      <c r="M14325" s="9"/>
    </row>
    <row r="14326" spans="13:13" hidden="1" x14ac:dyDescent="0.2">
      <c r="M14326" s="9"/>
    </row>
    <row r="14327" spans="13:13" hidden="1" x14ac:dyDescent="0.2">
      <c r="M14327" s="9"/>
    </row>
    <row r="14328" spans="13:13" hidden="1" x14ac:dyDescent="0.2">
      <c r="M14328" s="9"/>
    </row>
    <row r="14329" spans="13:13" hidden="1" x14ac:dyDescent="0.2">
      <c r="M14329" s="9"/>
    </row>
    <row r="14330" spans="13:13" hidden="1" x14ac:dyDescent="0.2">
      <c r="M14330" s="9"/>
    </row>
    <row r="14331" spans="13:13" hidden="1" x14ac:dyDescent="0.2">
      <c r="M14331" s="9"/>
    </row>
    <row r="14332" spans="13:13" hidden="1" x14ac:dyDescent="0.2">
      <c r="M14332" s="9"/>
    </row>
    <row r="14333" spans="13:13" hidden="1" x14ac:dyDescent="0.2">
      <c r="M14333" s="9"/>
    </row>
    <row r="14334" spans="13:13" hidden="1" x14ac:dyDescent="0.2">
      <c r="M14334" s="9"/>
    </row>
    <row r="14335" spans="13:13" hidden="1" x14ac:dyDescent="0.2">
      <c r="M14335" s="9"/>
    </row>
    <row r="14336" spans="13:13" hidden="1" x14ac:dyDescent="0.2">
      <c r="M14336" s="9"/>
    </row>
    <row r="14337" spans="13:13" hidden="1" x14ac:dyDescent="0.2">
      <c r="M14337" s="9"/>
    </row>
    <row r="14338" spans="13:13" hidden="1" x14ac:dyDescent="0.2">
      <c r="M14338" s="9"/>
    </row>
    <row r="14339" spans="13:13" hidden="1" x14ac:dyDescent="0.2">
      <c r="M14339" s="9"/>
    </row>
    <row r="14340" spans="13:13" hidden="1" x14ac:dyDescent="0.2">
      <c r="M14340" s="9"/>
    </row>
    <row r="14341" spans="13:13" hidden="1" x14ac:dyDescent="0.2">
      <c r="M14341" s="9"/>
    </row>
    <row r="14342" spans="13:13" hidden="1" x14ac:dyDescent="0.2">
      <c r="M14342" s="9"/>
    </row>
    <row r="14343" spans="13:13" hidden="1" x14ac:dyDescent="0.2">
      <c r="M14343" s="9"/>
    </row>
    <row r="14344" spans="13:13" hidden="1" x14ac:dyDescent="0.2">
      <c r="M14344" s="9"/>
    </row>
    <row r="14345" spans="13:13" hidden="1" x14ac:dyDescent="0.2">
      <c r="M14345" s="9"/>
    </row>
    <row r="14346" spans="13:13" hidden="1" x14ac:dyDescent="0.2">
      <c r="M14346" s="9"/>
    </row>
    <row r="14347" spans="13:13" hidden="1" x14ac:dyDescent="0.2">
      <c r="M14347" s="9"/>
    </row>
    <row r="14348" spans="13:13" hidden="1" x14ac:dyDescent="0.2">
      <c r="M14348" s="9"/>
    </row>
    <row r="14349" spans="13:13" hidden="1" x14ac:dyDescent="0.2">
      <c r="M14349" s="9"/>
    </row>
    <row r="14350" spans="13:13" hidden="1" x14ac:dyDescent="0.2">
      <c r="M14350" s="9"/>
    </row>
    <row r="14351" spans="13:13" hidden="1" x14ac:dyDescent="0.2">
      <c r="M14351" s="9"/>
    </row>
    <row r="14352" spans="13:13" hidden="1" x14ac:dyDescent="0.2">
      <c r="M14352" s="9"/>
    </row>
    <row r="14353" spans="13:13" hidden="1" x14ac:dyDescent="0.2">
      <c r="M14353" s="9"/>
    </row>
    <row r="14354" spans="13:13" hidden="1" x14ac:dyDescent="0.2">
      <c r="M14354" s="9"/>
    </row>
    <row r="14355" spans="13:13" hidden="1" x14ac:dyDescent="0.2">
      <c r="M14355" s="9"/>
    </row>
    <row r="14356" spans="13:13" hidden="1" x14ac:dyDescent="0.2">
      <c r="M14356" s="9"/>
    </row>
    <row r="14357" spans="13:13" hidden="1" x14ac:dyDescent="0.2">
      <c r="M14357" s="9"/>
    </row>
    <row r="14358" spans="13:13" hidden="1" x14ac:dyDescent="0.2">
      <c r="M14358" s="9"/>
    </row>
    <row r="14359" spans="13:13" hidden="1" x14ac:dyDescent="0.2">
      <c r="M14359" s="9"/>
    </row>
    <row r="14360" spans="13:13" hidden="1" x14ac:dyDescent="0.2">
      <c r="M14360" s="9"/>
    </row>
    <row r="14361" spans="13:13" hidden="1" x14ac:dyDescent="0.2">
      <c r="M14361" s="9"/>
    </row>
    <row r="14362" spans="13:13" hidden="1" x14ac:dyDescent="0.2">
      <c r="M14362" s="9"/>
    </row>
    <row r="14363" spans="13:13" hidden="1" x14ac:dyDescent="0.2">
      <c r="M14363" s="9"/>
    </row>
    <row r="14364" spans="13:13" hidden="1" x14ac:dyDescent="0.2">
      <c r="M14364" s="9"/>
    </row>
    <row r="14365" spans="13:13" hidden="1" x14ac:dyDescent="0.2">
      <c r="M14365" s="9"/>
    </row>
    <row r="14366" spans="13:13" hidden="1" x14ac:dyDescent="0.2">
      <c r="M14366" s="9"/>
    </row>
    <row r="14367" spans="13:13" hidden="1" x14ac:dyDescent="0.2">
      <c r="M14367" s="9"/>
    </row>
    <row r="14368" spans="13:13" hidden="1" x14ac:dyDescent="0.2">
      <c r="M14368" s="9"/>
    </row>
    <row r="14369" spans="13:13" hidden="1" x14ac:dyDescent="0.2">
      <c r="M14369" s="9"/>
    </row>
    <row r="14370" spans="13:13" hidden="1" x14ac:dyDescent="0.2">
      <c r="M14370" s="9"/>
    </row>
    <row r="14371" spans="13:13" hidden="1" x14ac:dyDescent="0.2">
      <c r="M14371" s="9"/>
    </row>
    <row r="14372" spans="13:13" hidden="1" x14ac:dyDescent="0.2">
      <c r="M14372" s="9"/>
    </row>
    <row r="14373" spans="13:13" hidden="1" x14ac:dyDescent="0.2">
      <c r="M14373" s="9"/>
    </row>
    <row r="14374" spans="13:13" hidden="1" x14ac:dyDescent="0.2">
      <c r="M14374" s="9"/>
    </row>
    <row r="14375" spans="13:13" hidden="1" x14ac:dyDescent="0.2">
      <c r="M14375" s="9"/>
    </row>
    <row r="14376" spans="13:13" hidden="1" x14ac:dyDescent="0.2">
      <c r="M14376" s="9"/>
    </row>
    <row r="14377" spans="13:13" hidden="1" x14ac:dyDescent="0.2">
      <c r="M14377" s="9"/>
    </row>
    <row r="14378" spans="13:13" hidden="1" x14ac:dyDescent="0.2">
      <c r="M14378" s="9"/>
    </row>
    <row r="14379" spans="13:13" hidden="1" x14ac:dyDescent="0.2">
      <c r="M14379" s="9"/>
    </row>
    <row r="14380" spans="13:13" hidden="1" x14ac:dyDescent="0.2">
      <c r="M14380" s="9"/>
    </row>
    <row r="14381" spans="13:13" hidden="1" x14ac:dyDescent="0.2">
      <c r="M14381" s="9"/>
    </row>
    <row r="14382" spans="13:13" hidden="1" x14ac:dyDescent="0.2">
      <c r="M14382" s="9"/>
    </row>
    <row r="14383" spans="13:13" hidden="1" x14ac:dyDescent="0.2">
      <c r="M14383" s="9"/>
    </row>
    <row r="14384" spans="13:13" hidden="1" x14ac:dyDescent="0.2">
      <c r="M14384" s="9"/>
    </row>
    <row r="14385" spans="13:13" hidden="1" x14ac:dyDescent="0.2">
      <c r="M14385" s="9"/>
    </row>
    <row r="14386" spans="13:13" hidden="1" x14ac:dyDescent="0.2">
      <c r="M14386" s="9"/>
    </row>
    <row r="14387" spans="13:13" hidden="1" x14ac:dyDescent="0.2">
      <c r="M14387" s="9"/>
    </row>
    <row r="14388" spans="13:13" hidden="1" x14ac:dyDescent="0.2">
      <c r="M14388" s="9"/>
    </row>
    <row r="14389" spans="13:13" hidden="1" x14ac:dyDescent="0.2">
      <c r="M14389" s="9"/>
    </row>
    <row r="14390" spans="13:13" hidden="1" x14ac:dyDescent="0.2">
      <c r="M14390" s="9"/>
    </row>
    <row r="14391" spans="13:13" hidden="1" x14ac:dyDescent="0.2">
      <c r="M14391" s="9"/>
    </row>
    <row r="14392" spans="13:13" hidden="1" x14ac:dyDescent="0.2">
      <c r="M14392" s="9"/>
    </row>
    <row r="14393" spans="13:13" hidden="1" x14ac:dyDescent="0.2">
      <c r="M14393" s="9"/>
    </row>
    <row r="14394" spans="13:13" hidden="1" x14ac:dyDescent="0.2">
      <c r="M14394" s="9"/>
    </row>
    <row r="14395" spans="13:13" hidden="1" x14ac:dyDescent="0.2">
      <c r="M14395" s="9"/>
    </row>
    <row r="14396" spans="13:13" hidden="1" x14ac:dyDescent="0.2">
      <c r="M14396" s="9"/>
    </row>
    <row r="14397" spans="13:13" hidden="1" x14ac:dyDescent="0.2">
      <c r="M14397" s="9"/>
    </row>
    <row r="14398" spans="13:13" hidden="1" x14ac:dyDescent="0.2">
      <c r="M14398" s="9"/>
    </row>
    <row r="14399" spans="13:13" hidden="1" x14ac:dyDescent="0.2">
      <c r="M14399" s="9"/>
    </row>
    <row r="14400" spans="13:13" hidden="1" x14ac:dyDescent="0.2">
      <c r="M14400" s="9"/>
    </row>
    <row r="14401" spans="13:13" hidden="1" x14ac:dyDescent="0.2">
      <c r="M14401" s="9"/>
    </row>
    <row r="14402" spans="13:13" hidden="1" x14ac:dyDescent="0.2">
      <c r="M14402" s="9"/>
    </row>
    <row r="14403" spans="13:13" hidden="1" x14ac:dyDescent="0.2">
      <c r="M14403" s="9"/>
    </row>
    <row r="14404" spans="13:13" hidden="1" x14ac:dyDescent="0.2">
      <c r="M14404" s="9"/>
    </row>
    <row r="14405" spans="13:13" hidden="1" x14ac:dyDescent="0.2">
      <c r="M14405" s="9"/>
    </row>
    <row r="14406" spans="13:13" hidden="1" x14ac:dyDescent="0.2">
      <c r="M14406" s="9"/>
    </row>
    <row r="14407" spans="13:13" hidden="1" x14ac:dyDescent="0.2">
      <c r="M14407" s="9"/>
    </row>
    <row r="14408" spans="13:13" hidden="1" x14ac:dyDescent="0.2">
      <c r="M14408" s="9"/>
    </row>
    <row r="14409" spans="13:13" hidden="1" x14ac:dyDescent="0.2">
      <c r="M14409" s="9"/>
    </row>
    <row r="14410" spans="13:13" hidden="1" x14ac:dyDescent="0.2">
      <c r="M14410" s="9"/>
    </row>
    <row r="14411" spans="13:13" hidden="1" x14ac:dyDescent="0.2">
      <c r="M14411" s="9"/>
    </row>
    <row r="14412" spans="13:13" hidden="1" x14ac:dyDescent="0.2">
      <c r="M14412" s="9"/>
    </row>
    <row r="14413" spans="13:13" hidden="1" x14ac:dyDescent="0.2">
      <c r="M14413" s="9"/>
    </row>
    <row r="14414" spans="13:13" hidden="1" x14ac:dyDescent="0.2">
      <c r="M14414" s="9"/>
    </row>
    <row r="14415" spans="13:13" hidden="1" x14ac:dyDescent="0.2">
      <c r="M14415" s="9"/>
    </row>
    <row r="14416" spans="13:13" hidden="1" x14ac:dyDescent="0.2">
      <c r="M14416" s="9"/>
    </row>
    <row r="14417" spans="13:13" hidden="1" x14ac:dyDescent="0.2">
      <c r="M14417" s="9"/>
    </row>
    <row r="14418" spans="13:13" hidden="1" x14ac:dyDescent="0.2">
      <c r="M14418" s="9"/>
    </row>
    <row r="14419" spans="13:13" hidden="1" x14ac:dyDescent="0.2">
      <c r="M14419" s="9"/>
    </row>
    <row r="14420" spans="13:13" hidden="1" x14ac:dyDescent="0.2">
      <c r="M14420" s="9"/>
    </row>
    <row r="14421" spans="13:13" hidden="1" x14ac:dyDescent="0.2">
      <c r="M14421" s="9"/>
    </row>
    <row r="14422" spans="13:13" hidden="1" x14ac:dyDescent="0.2">
      <c r="M14422" s="9"/>
    </row>
    <row r="14423" spans="13:13" hidden="1" x14ac:dyDescent="0.2">
      <c r="M14423" s="9"/>
    </row>
    <row r="14424" spans="13:13" hidden="1" x14ac:dyDescent="0.2">
      <c r="M14424" s="9"/>
    </row>
    <row r="14425" spans="13:13" hidden="1" x14ac:dyDescent="0.2">
      <c r="M14425" s="9"/>
    </row>
    <row r="14426" spans="13:13" hidden="1" x14ac:dyDescent="0.2">
      <c r="M14426" s="9"/>
    </row>
    <row r="14427" spans="13:13" hidden="1" x14ac:dyDescent="0.2">
      <c r="M14427" s="9"/>
    </row>
    <row r="14428" spans="13:13" hidden="1" x14ac:dyDescent="0.2">
      <c r="M14428" s="9"/>
    </row>
    <row r="14429" spans="13:13" hidden="1" x14ac:dyDescent="0.2">
      <c r="M14429" s="9"/>
    </row>
    <row r="14430" spans="13:13" hidden="1" x14ac:dyDescent="0.2">
      <c r="M14430" s="9"/>
    </row>
    <row r="14431" spans="13:13" hidden="1" x14ac:dyDescent="0.2">
      <c r="M14431" s="9"/>
    </row>
    <row r="14432" spans="13:13" hidden="1" x14ac:dyDescent="0.2">
      <c r="M14432" s="9"/>
    </row>
    <row r="14433" spans="13:13" hidden="1" x14ac:dyDescent="0.2">
      <c r="M14433" s="9"/>
    </row>
    <row r="14434" spans="13:13" hidden="1" x14ac:dyDescent="0.2">
      <c r="M14434" s="9"/>
    </row>
    <row r="14435" spans="13:13" hidden="1" x14ac:dyDescent="0.2">
      <c r="M14435" s="9"/>
    </row>
    <row r="14436" spans="13:13" hidden="1" x14ac:dyDescent="0.2">
      <c r="M14436" s="9"/>
    </row>
    <row r="14437" spans="13:13" hidden="1" x14ac:dyDescent="0.2">
      <c r="M14437" s="9"/>
    </row>
    <row r="14438" spans="13:13" hidden="1" x14ac:dyDescent="0.2">
      <c r="M14438" s="9"/>
    </row>
    <row r="14439" spans="13:13" hidden="1" x14ac:dyDescent="0.2">
      <c r="M14439" s="9"/>
    </row>
    <row r="14440" spans="13:13" hidden="1" x14ac:dyDescent="0.2">
      <c r="M14440" s="9"/>
    </row>
    <row r="14441" spans="13:13" hidden="1" x14ac:dyDescent="0.2">
      <c r="M14441" s="9"/>
    </row>
    <row r="14442" spans="13:13" hidden="1" x14ac:dyDescent="0.2">
      <c r="M14442" s="9"/>
    </row>
    <row r="14443" spans="13:13" hidden="1" x14ac:dyDescent="0.2">
      <c r="M14443" s="9"/>
    </row>
    <row r="14444" spans="13:13" hidden="1" x14ac:dyDescent="0.2">
      <c r="M14444" s="9"/>
    </row>
    <row r="14445" spans="13:13" hidden="1" x14ac:dyDescent="0.2">
      <c r="M14445" s="9"/>
    </row>
    <row r="14446" spans="13:13" hidden="1" x14ac:dyDescent="0.2">
      <c r="M14446" s="9"/>
    </row>
    <row r="14447" spans="13:13" hidden="1" x14ac:dyDescent="0.2">
      <c r="M14447" s="9"/>
    </row>
    <row r="14448" spans="13:13" hidden="1" x14ac:dyDescent="0.2">
      <c r="M14448" s="9"/>
    </row>
    <row r="14449" spans="13:13" hidden="1" x14ac:dyDescent="0.2">
      <c r="M14449" s="9"/>
    </row>
    <row r="14450" spans="13:13" hidden="1" x14ac:dyDescent="0.2">
      <c r="M14450" s="9"/>
    </row>
    <row r="14451" spans="13:13" hidden="1" x14ac:dyDescent="0.2">
      <c r="M14451" s="9"/>
    </row>
    <row r="14452" spans="13:13" hidden="1" x14ac:dyDescent="0.2">
      <c r="M14452" s="9"/>
    </row>
    <row r="14453" spans="13:13" hidden="1" x14ac:dyDescent="0.2">
      <c r="M14453" s="9"/>
    </row>
    <row r="14454" spans="13:13" hidden="1" x14ac:dyDescent="0.2">
      <c r="M14454" s="9"/>
    </row>
    <row r="14455" spans="13:13" hidden="1" x14ac:dyDescent="0.2">
      <c r="M14455" s="9"/>
    </row>
    <row r="14456" spans="13:13" hidden="1" x14ac:dyDescent="0.2">
      <c r="M14456" s="9"/>
    </row>
    <row r="14457" spans="13:13" hidden="1" x14ac:dyDescent="0.2">
      <c r="M14457" s="9"/>
    </row>
    <row r="14458" spans="13:13" hidden="1" x14ac:dyDescent="0.2">
      <c r="M14458" s="9"/>
    </row>
    <row r="14459" spans="13:13" hidden="1" x14ac:dyDescent="0.2">
      <c r="M14459" s="9"/>
    </row>
    <row r="14460" spans="13:13" hidden="1" x14ac:dyDescent="0.2">
      <c r="M14460" s="9"/>
    </row>
    <row r="14461" spans="13:13" hidden="1" x14ac:dyDescent="0.2">
      <c r="M14461" s="9"/>
    </row>
    <row r="14462" spans="13:13" hidden="1" x14ac:dyDescent="0.2">
      <c r="M14462" s="9"/>
    </row>
    <row r="14463" spans="13:13" hidden="1" x14ac:dyDescent="0.2">
      <c r="M14463" s="9"/>
    </row>
    <row r="14464" spans="13:13" hidden="1" x14ac:dyDescent="0.2">
      <c r="M14464" s="9"/>
    </row>
    <row r="14465" spans="13:13" hidden="1" x14ac:dyDescent="0.2">
      <c r="M14465" s="9"/>
    </row>
    <row r="14466" spans="13:13" hidden="1" x14ac:dyDescent="0.2">
      <c r="M14466" s="9"/>
    </row>
    <row r="14467" spans="13:13" hidden="1" x14ac:dyDescent="0.2">
      <c r="M14467" s="9"/>
    </row>
    <row r="14468" spans="13:13" hidden="1" x14ac:dyDescent="0.2">
      <c r="M14468" s="9"/>
    </row>
    <row r="14469" spans="13:13" hidden="1" x14ac:dyDescent="0.2">
      <c r="M14469" s="9"/>
    </row>
    <row r="14470" spans="13:13" hidden="1" x14ac:dyDescent="0.2">
      <c r="M14470" s="9"/>
    </row>
    <row r="14471" spans="13:13" hidden="1" x14ac:dyDescent="0.2">
      <c r="M14471" s="9"/>
    </row>
    <row r="14472" spans="13:13" hidden="1" x14ac:dyDescent="0.2">
      <c r="M14472" s="9"/>
    </row>
    <row r="14473" spans="13:13" hidden="1" x14ac:dyDescent="0.2">
      <c r="M14473" s="9"/>
    </row>
    <row r="14474" spans="13:13" hidden="1" x14ac:dyDescent="0.2">
      <c r="M14474" s="9"/>
    </row>
    <row r="14475" spans="13:13" hidden="1" x14ac:dyDescent="0.2">
      <c r="M14475" s="9"/>
    </row>
    <row r="14476" spans="13:13" hidden="1" x14ac:dyDescent="0.2">
      <c r="M14476" s="9"/>
    </row>
    <row r="14477" spans="13:13" hidden="1" x14ac:dyDescent="0.2">
      <c r="M14477" s="9"/>
    </row>
    <row r="14478" spans="13:13" hidden="1" x14ac:dyDescent="0.2">
      <c r="M14478" s="9"/>
    </row>
    <row r="14479" spans="13:13" hidden="1" x14ac:dyDescent="0.2">
      <c r="M14479" s="9"/>
    </row>
    <row r="14480" spans="13:13" hidden="1" x14ac:dyDescent="0.2">
      <c r="M14480" s="9"/>
    </row>
    <row r="14481" spans="13:13" hidden="1" x14ac:dyDescent="0.2">
      <c r="M14481" s="9"/>
    </row>
    <row r="14482" spans="13:13" hidden="1" x14ac:dyDescent="0.2">
      <c r="M14482" s="9"/>
    </row>
    <row r="14483" spans="13:13" hidden="1" x14ac:dyDescent="0.2">
      <c r="M14483" s="9"/>
    </row>
    <row r="14484" spans="13:13" hidden="1" x14ac:dyDescent="0.2">
      <c r="M14484" s="9"/>
    </row>
    <row r="14485" spans="13:13" hidden="1" x14ac:dyDescent="0.2">
      <c r="M14485" s="9"/>
    </row>
    <row r="14486" spans="13:13" hidden="1" x14ac:dyDescent="0.2">
      <c r="M14486" s="9"/>
    </row>
    <row r="14487" spans="13:13" hidden="1" x14ac:dyDescent="0.2">
      <c r="M14487" s="9"/>
    </row>
    <row r="14488" spans="13:13" hidden="1" x14ac:dyDescent="0.2">
      <c r="M14488" s="9"/>
    </row>
    <row r="14489" spans="13:13" hidden="1" x14ac:dyDescent="0.2">
      <c r="M14489" s="9"/>
    </row>
    <row r="14490" spans="13:13" hidden="1" x14ac:dyDescent="0.2">
      <c r="M14490" s="9"/>
    </row>
    <row r="14491" spans="13:13" hidden="1" x14ac:dyDescent="0.2">
      <c r="M14491" s="9"/>
    </row>
    <row r="14492" spans="13:13" hidden="1" x14ac:dyDescent="0.2">
      <c r="M14492" s="9"/>
    </row>
    <row r="14493" spans="13:13" hidden="1" x14ac:dyDescent="0.2">
      <c r="M14493" s="9"/>
    </row>
    <row r="14494" spans="13:13" hidden="1" x14ac:dyDescent="0.2">
      <c r="M14494" s="9"/>
    </row>
    <row r="14495" spans="13:13" hidden="1" x14ac:dyDescent="0.2">
      <c r="M14495" s="9"/>
    </row>
    <row r="14496" spans="13:13" hidden="1" x14ac:dyDescent="0.2">
      <c r="M14496" s="9"/>
    </row>
    <row r="14497" spans="13:13" hidden="1" x14ac:dyDescent="0.2">
      <c r="M14497" s="9"/>
    </row>
    <row r="14498" spans="13:13" hidden="1" x14ac:dyDescent="0.2">
      <c r="M14498" s="9"/>
    </row>
    <row r="14499" spans="13:13" hidden="1" x14ac:dyDescent="0.2">
      <c r="M14499" s="9"/>
    </row>
    <row r="14500" spans="13:13" hidden="1" x14ac:dyDescent="0.2">
      <c r="M14500" s="9"/>
    </row>
    <row r="14501" spans="13:13" hidden="1" x14ac:dyDescent="0.2">
      <c r="M14501" s="9"/>
    </row>
    <row r="14502" spans="13:13" hidden="1" x14ac:dyDescent="0.2">
      <c r="M14502" s="9"/>
    </row>
    <row r="14503" spans="13:13" hidden="1" x14ac:dyDescent="0.2">
      <c r="M14503" s="9"/>
    </row>
    <row r="14504" spans="13:13" hidden="1" x14ac:dyDescent="0.2">
      <c r="M14504" s="9"/>
    </row>
    <row r="14505" spans="13:13" hidden="1" x14ac:dyDescent="0.2">
      <c r="M14505" s="9"/>
    </row>
    <row r="14506" spans="13:13" hidden="1" x14ac:dyDescent="0.2">
      <c r="M14506" s="9"/>
    </row>
    <row r="14507" spans="13:13" hidden="1" x14ac:dyDescent="0.2">
      <c r="M14507" s="9"/>
    </row>
    <row r="14508" spans="13:13" hidden="1" x14ac:dyDescent="0.2">
      <c r="M14508" s="9"/>
    </row>
    <row r="14509" spans="13:13" hidden="1" x14ac:dyDescent="0.2">
      <c r="M14509" s="9"/>
    </row>
    <row r="14510" spans="13:13" hidden="1" x14ac:dyDescent="0.2">
      <c r="M14510" s="9"/>
    </row>
    <row r="14511" spans="13:13" hidden="1" x14ac:dyDescent="0.2">
      <c r="M14511" s="9"/>
    </row>
    <row r="14512" spans="13:13" hidden="1" x14ac:dyDescent="0.2">
      <c r="M14512" s="9"/>
    </row>
    <row r="14513" spans="13:13" hidden="1" x14ac:dyDescent="0.2">
      <c r="M14513" s="9"/>
    </row>
    <row r="14514" spans="13:13" hidden="1" x14ac:dyDescent="0.2">
      <c r="M14514" s="9"/>
    </row>
    <row r="14515" spans="13:13" hidden="1" x14ac:dyDescent="0.2">
      <c r="M14515" s="9"/>
    </row>
    <row r="14516" spans="13:13" hidden="1" x14ac:dyDescent="0.2">
      <c r="M14516" s="9"/>
    </row>
    <row r="14517" spans="13:13" hidden="1" x14ac:dyDescent="0.2">
      <c r="M14517" s="9"/>
    </row>
    <row r="14518" spans="13:13" hidden="1" x14ac:dyDescent="0.2">
      <c r="M14518" s="9"/>
    </row>
    <row r="14519" spans="13:13" hidden="1" x14ac:dyDescent="0.2">
      <c r="M14519" s="9"/>
    </row>
    <row r="14520" spans="13:13" hidden="1" x14ac:dyDescent="0.2">
      <c r="M14520" s="9"/>
    </row>
    <row r="14521" spans="13:13" hidden="1" x14ac:dyDescent="0.2">
      <c r="M14521" s="9"/>
    </row>
    <row r="14522" spans="13:13" hidden="1" x14ac:dyDescent="0.2">
      <c r="M14522" s="9"/>
    </row>
    <row r="14523" spans="13:13" hidden="1" x14ac:dyDescent="0.2">
      <c r="M14523" s="9"/>
    </row>
    <row r="14524" spans="13:13" hidden="1" x14ac:dyDescent="0.2">
      <c r="M14524" s="9"/>
    </row>
    <row r="14525" spans="13:13" hidden="1" x14ac:dyDescent="0.2">
      <c r="M14525" s="9"/>
    </row>
    <row r="14526" spans="13:13" hidden="1" x14ac:dyDescent="0.2">
      <c r="M14526" s="9"/>
    </row>
    <row r="14527" spans="13:13" hidden="1" x14ac:dyDescent="0.2">
      <c r="M14527" s="9"/>
    </row>
    <row r="14528" spans="13:13" hidden="1" x14ac:dyDescent="0.2">
      <c r="M14528" s="9"/>
    </row>
    <row r="14529" spans="13:13" hidden="1" x14ac:dyDescent="0.2">
      <c r="M14529" s="9"/>
    </row>
    <row r="14530" spans="13:13" hidden="1" x14ac:dyDescent="0.2">
      <c r="M14530" s="9"/>
    </row>
    <row r="14531" spans="13:13" hidden="1" x14ac:dyDescent="0.2">
      <c r="M14531" s="9"/>
    </row>
    <row r="14532" spans="13:13" hidden="1" x14ac:dyDescent="0.2">
      <c r="M14532" s="9"/>
    </row>
    <row r="14533" spans="13:13" hidden="1" x14ac:dyDescent="0.2">
      <c r="M14533" s="9"/>
    </row>
    <row r="14534" spans="13:13" hidden="1" x14ac:dyDescent="0.2">
      <c r="M14534" s="9"/>
    </row>
    <row r="14535" spans="13:13" hidden="1" x14ac:dyDescent="0.2">
      <c r="M14535" s="9"/>
    </row>
    <row r="14536" spans="13:13" hidden="1" x14ac:dyDescent="0.2">
      <c r="M14536" s="9"/>
    </row>
    <row r="14537" spans="13:13" hidden="1" x14ac:dyDescent="0.2">
      <c r="M14537" s="9"/>
    </row>
    <row r="14538" spans="13:13" hidden="1" x14ac:dyDescent="0.2">
      <c r="M14538" s="9"/>
    </row>
    <row r="14539" spans="13:13" hidden="1" x14ac:dyDescent="0.2">
      <c r="M14539" s="9"/>
    </row>
    <row r="14540" spans="13:13" hidden="1" x14ac:dyDescent="0.2">
      <c r="M14540" s="9"/>
    </row>
    <row r="14541" spans="13:13" hidden="1" x14ac:dyDescent="0.2">
      <c r="M14541" s="9"/>
    </row>
    <row r="14542" spans="13:13" hidden="1" x14ac:dyDescent="0.2">
      <c r="M14542" s="9"/>
    </row>
    <row r="14543" spans="13:13" hidden="1" x14ac:dyDescent="0.2">
      <c r="M14543" s="9"/>
    </row>
    <row r="14544" spans="13:13" hidden="1" x14ac:dyDescent="0.2">
      <c r="M14544" s="9"/>
    </row>
    <row r="14545" spans="13:13" hidden="1" x14ac:dyDescent="0.2">
      <c r="M14545" s="9"/>
    </row>
    <row r="14546" spans="13:13" hidden="1" x14ac:dyDescent="0.2">
      <c r="M14546" s="9"/>
    </row>
    <row r="14547" spans="13:13" hidden="1" x14ac:dyDescent="0.2">
      <c r="M14547" s="9"/>
    </row>
    <row r="14548" spans="13:13" hidden="1" x14ac:dyDescent="0.2">
      <c r="M14548" s="9"/>
    </row>
    <row r="14549" spans="13:13" hidden="1" x14ac:dyDescent="0.2">
      <c r="M14549" s="9"/>
    </row>
    <row r="14550" spans="13:13" hidden="1" x14ac:dyDescent="0.2">
      <c r="M14550" s="9"/>
    </row>
    <row r="14551" spans="13:13" hidden="1" x14ac:dyDescent="0.2">
      <c r="M14551" s="9"/>
    </row>
    <row r="14552" spans="13:13" hidden="1" x14ac:dyDescent="0.2">
      <c r="M14552" s="9"/>
    </row>
    <row r="14553" spans="13:13" hidden="1" x14ac:dyDescent="0.2">
      <c r="M14553" s="9"/>
    </row>
    <row r="14554" spans="13:13" hidden="1" x14ac:dyDescent="0.2">
      <c r="M14554" s="9"/>
    </row>
    <row r="14555" spans="13:13" hidden="1" x14ac:dyDescent="0.2">
      <c r="M14555" s="9"/>
    </row>
    <row r="14556" spans="13:13" hidden="1" x14ac:dyDescent="0.2">
      <c r="M14556" s="9"/>
    </row>
    <row r="14557" spans="13:13" hidden="1" x14ac:dyDescent="0.2">
      <c r="M14557" s="9"/>
    </row>
    <row r="14558" spans="13:13" hidden="1" x14ac:dyDescent="0.2">
      <c r="M14558" s="9"/>
    </row>
    <row r="14559" spans="13:13" hidden="1" x14ac:dyDescent="0.2">
      <c r="M14559" s="9"/>
    </row>
    <row r="14560" spans="13:13" hidden="1" x14ac:dyDescent="0.2">
      <c r="M14560" s="9"/>
    </row>
    <row r="14561" spans="13:13" hidden="1" x14ac:dyDescent="0.2">
      <c r="M14561" s="9"/>
    </row>
    <row r="14562" spans="13:13" hidden="1" x14ac:dyDescent="0.2">
      <c r="M14562" s="9"/>
    </row>
    <row r="14563" spans="13:13" hidden="1" x14ac:dyDescent="0.2">
      <c r="M14563" s="9"/>
    </row>
    <row r="14564" spans="13:13" hidden="1" x14ac:dyDescent="0.2">
      <c r="M14564" s="9"/>
    </row>
    <row r="14565" spans="13:13" hidden="1" x14ac:dyDescent="0.2">
      <c r="M14565" s="9"/>
    </row>
    <row r="14566" spans="13:13" hidden="1" x14ac:dyDescent="0.2">
      <c r="M14566" s="9"/>
    </row>
    <row r="14567" spans="13:13" hidden="1" x14ac:dyDescent="0.2">
      <c r="M14567" s="9"/>
    </row>
    <row r="14568" spans="13:13" hidden="1" x14ac:dyDescent="0.2">
      <c r="M14568" s="9"/>
    </row>
    <row r="14569" spans="13:13" hidden="1" x14ac:dyDescent="0.2">
      <c r="M14569" s="9"/>
    </row>
    <row r="14570" spans="13:13" hidden="1" x14ac:dyDescent="0.2">
      <c r="M14570" s="9"/>
    </row>
    <row r="14571" spans="13:13" hidden="1" x14ac:dyDescent="0.2">
      <c r="M14571" s="9"/>
    </row>
    <row r="14572" spans="13:13" hidden="1" x14ac:dyDescent="0.2">
      <c r="M14572" s="9"/>
    </row>
    <row r="14573" spans="13:13" hidden="1" x14ac:dyDescent="0.2">
      <c r="M14573" s="9"/>
    </row>
    <row r="14574" spans="13:13" hidden="1" x14ac:dyDescent="0.2">
      <c r="M14574" s="9"/>
    </row>
    <row r="14575" spans="13:13" hidden="1" x14ac:dyDescent="0.2">
      <c r="M14575" s="9"/>
    </row>
    <row r="14576" spans="13:13" hidden="1" x14ac:dyDescent="0.2">
      <c r="M14576" s="9"/>
    </row>
    <row r="14577" spans="13:13" hidden="1" x14ac:dyDescent="0.2">
      <c r="M14577" s="9"/>
    </row>
    <row r="14578" spans="13:13" hidden="1" x14ac:dyDescent="0.2">
      <c r="M14578" s="9"/>
    </row>
    <row r="14579" spans="13:13" hidden="1" x14ac:dyDescent="0.2">
      <c r="M14579" s="9"/>
    </row>
    <row r="14580" spans="13:13" hidden="1" x14ac:dyDescent="0.2">
      <c r="M14580" s="9"/>
    </row>
    <row r="14581" spans="13:13" hidden="1" x14ac:dyDescent="0.2">
      <c r="M14581" s="9"/>
    </row>
    <row r="14582" spans="13:13" hidden="1" x14ac:dyDescent="0.2">
      <c r="M14582" s="9"/>
    </row>
    <row r="14583" spans="13:13" hidden="1" x14ac:dyDescent="0.2">
      <c r="M14583" s="9"/>
    </row>
    <row r="14584" spans="13:13" hidden="1" x14ac:dyDescent="0.2">
      <c r="M14584" s="9"/>
    </row>
    <row r="14585" spans="13:13" hidden="1" x14ac:dyDescent="0.2">
      <c r="M14585" s="9"/>
    </row>
    <row r="14586" spans="13:13" hidden="1" x14ac:dyDescent="0.2">
      <c r="M14586" s="9"/>
    </row>
    <row r="14587" spans="13:13" hidden="1" x14ac:dyDescent="0.2">
      <c r="M14587" s="9"/>
    </row>
    <row r="14588" spans="13:13" hidden="1" x14ac:dyDescent="0.2">
      <c r="M14588" s="9"/>
    </row>
    <row r="14589" spans="13:13" hidden="1" x14ac:dyDescent="0.2">
      <c r="M14589" s="9"/>
    </row>
    <row r="14590" spans="13:13" hidden="1" x14ac:dyDescent="0.2">
      <c r="M14590" s="9"/>
    </row>
    <row r="14591" spans="13:13" hidden="1" x14ac:dyDescent="0.2">
      <c r="M14591" s="9"/>
    </row>
    <row r="14592" spans="13:13" hidden="1" x14ac:dyDescent="0.2">
      <c r="M14592" s="9"/>
    </row>
    <row r="14593" spans="13:13" hidden="1" x14ac:dyDescent="0.2">
      <c r="M14593" s="9"/>
    </row>
    <row r="14594" spans="13:13" hidden="1" x14ac:dyDescent="0.2">
      <c r="M14594" s="9"/>
    </row>
    <row r="14595" spans="13:13" hidden="1" x14ac:dyDescent="0.2">
      <c r="M14595" s="9"/>
    </row>
    <row r="14596" spans="13:13" hidden="1" x14ac:dyDescent="0.2">
      <c r="M14596" s="9"/>
    </row>
    <row r="14597" spans="13:13" hidden="1" x14ac:dyDescent="0.2">
      <c r="M14597" s="9"/>
    </row>
    <row r="14598" spans="13:13" hidden="1" x14ac:dyDescent="0.2">
      <c r="M14598" s="9"/>
    </row>
    <row r="14599" spans="13:13" hidden="1" x14ac:dyDescent="0.2">
      <c r="M14599" s="9"/>
    </row>
    <row r="14600" spans="13:13" hidden="1" x14ac:dyDescent="0.2">
      <c r="M14600" s="9"/>
    </row>
    <row r="14601" spans="13:13" hidden="1" x14ac:dyDescent="0.2">
      <c r="M14601" s="9"/>
    </row>
    <row r="14602" spans="13:13" hidden="1" x14ac:dyDescent="0.2">
      <c r="M14602" s="9"/>
    </row>
    <row r="14603" spans="13:13" hidden="1" x14ac:dyDescent="0.2">
      <c r="M14603" s="9"/>
    </row>
    <row r="14604" spans="13:13" hidden="1" x14ac:dyDescent="0.2">
      <c r="M14604" s="9"/>
    </row>
    <row r="14605" spans="13:13" hidden="1" x14ac:dyDescent="0.2">
      <c r="M14605" s="9"/>
    </row>
    <row r="14606" spans="13:13" hidden="1" x14ac:dyDescent="0.2">
      <c r="M14606" s="9"/>
    </row>
    <row r="14607" spans="13:13" hidden="1" x14ac:dyDescent="0.2">
      <c r="M14607" s="9"/>
    </row>
    <row r="14608" spans="13:13" hidden="1" x14ac:dyDescent="0.2">
      <c r="M14608" s="9"/>
    </row>
    <row r="14609" spans="13:13" hidden="1" x14ac:dyDescent="0.2">
      <c r="M14609" s="9"/>
    </row>
    <row r="14610" spans="13:13" hidden="1" x14ac:dyDescent="0.2">
      <c r="M14610" s="9"/>
    </row>
    <row r="14611" spans="13:13" hidden="1" x14ac:dyDescent="0.2">
      <c r="M14611" s="9"/>
    </row>
    <row r="14612" spans="13:13" hidden="1" x14ac:dyDescent="0.2">
      <c r="M14612" s="9"/>
    </row>
    <row r="14613" spans="13:13" hidden="1" x14ac:dyDescent="0.2">
      <c r="M14613" s="9"/>
    </row>
    <row r="14614" spans="13:13" hidden="1" x14ac:dyDescent="0.2">
      <c r="M14614" s="9"/>
    </row>
    <row r="14615" spans="13:13" hidden="1" x14ac:dyDescent="0.2">
      <c r="M14615" s="9"/>
    </row>
    <row r="14616" spans="13:13" hidden="1" x14ac:dyDescent="0.2">
      <c r="M14616" s="9"/>
    </row>
    <row r="14617" spans="13:13" hidden="1" x14ac:dyDescent="0.2">
      <c r="M14617" s="9"/>
    </row>
    <row r="14618" spans="13:13" hidden="1" x14ac:dyDescent="0.2">
      <c r="M14618" s="9"/>
    </row>
    <row r="14619" spans="13:13" hidden="1" x14ac:dyDescent="0.2">
      <c r="M14619" s="9"/>
    </row>
    <row r="14620" spans="13:13" hidden="1" x14ac:dyDescent="0.2">
      <c r="M14620" s="9"/>
    </row>
    <row r="14621" spans="13:13" hidden="1" x14ac:dyDescent="0.2">
      <c r="M14621" s="9"/>
    </row>
    <row r="14622" spans="13:13" hidden="1" x14ac:dyDescent="0.2">
      <c r="M14622" s="9"/>
    </row>
    <row r="14623" spans="13:13" hidden="1" x14ac:dyDescent="0.2">
      <c r="M14623" s="9"/>
    </row>
    <row r="14624" spans="13:13" hidden="1" x14ac:dyDescent="0.2">
      <c r="M14624" s="9"/>
    </row>
    <row r="14625" spans="13:13" hidden="1" x14ac:dyDescent="0.2">
      <c r="M14625" s="9"/>
    </row>
    <row r="14626" spans="13:13" hidden="1" x14ac:dyDescent="0.2">
      <c r="M14626" s="9"/>
    </row>
    <row r="14627" spans="13:13" hidden="1" x14ac:dyDescent="0.2">
      <c r="M14627" s="9"/>
    </row>
    <row r="14628" spans="13:13" hidden="1" x14ac:dyDescent="0.2">
      <c r="M14628" s="9"/>
    </row>
    <row r="14629" spans="13:13" hidden="1" x14ac:dyDescent="0.2">
      <c r="M14629" s="9"/>
    </row>
    <row r="14630" spans="13:13" hidden="1" x14ac:dyDescent="0.2">
      <c r="M14630" s="9"/>
    </row>
    <row r="14631" spans="13:13" hidden="1" x14ac:dyDescent="0.2">
      <c r="M14631" s="9"/>
    </row>
    <row r="14632" spans="13:13" hidden="1" x14ac:dyDescent="0.2">
      <c r="M14632" s="9"/>
    </row>
    <row r="14633" spans="13:13" hidden="1" x14ac:dyDescent="0.2">
      <c r="M14633" s="9"/>
    </row>
    <row r="14634" spans="13:13" hidden="1" x14ac:dyDescent="0.2">
      <c r="M14634" s="9"/>
    </row>
    <row r="14635" spans="13:13" hidden="1" x14ac:dyDescent="0.2">
      <c r="M14635" s="9"/>
    </row>
    <row r="14636" spans="13:13" hidden="1" x14ac:dyDescent="0.2">
      <c r="M14636" s="9"/>
    </row>
    <row r="14637" spans="13:13" hidden="1" x14ac:dyDescent="0.2">
      <c r="M14637" s="9"/>
    </row>
    <row r="14638" spans="13:13" hidden="1" x14ac:dyDescent="0.2">
      <c r="M14638" s="9"/>
    </row>
    <row r="14639" spans="13:13" hidden="1" x14ac:dyDescent="0.2">
      <c r="M14639" s="9"/>
    </row>
    <row r="14640" spans="13:13" hidden="1" x14ac:dyDescent="0.2">
      <c r="M14640" s="9"/>
    </row>
    <row r="14641" spans="13:13" hidden="1" x14ac:dyDescent="0.2">
      <c r="M14641" s="9"/>
    </row>
    <row r="14642" spans="13:13" hidden="1" x14ac:dyDescent="0.2">
      <c r="M14642" s="9"/>
    </row>
    <row r="14643" spans="13:13" hidden="1" x14ac:dyDescent="0.2">
      <c r="M14643" s="9"/>
    </row>
    <row r="14644" spans="13:13" hidden="1" x14ac:dyDescent="0.2">
      <c r="M14644" s="9"/>
    </row>
    <row r="14645" spans="13:13" hidden="1" x14ac:dyDescent="0.2">
      <c r="M14645" s="9"/>
    </row>
    <row r="14646" spans="13:13" hidden="1" x14ac:dyDescent="0.2">
      <c r="M14646" s="9"/>
    </row>
    <row r="14647" spans="13:13" hidden="1" x14ac:dyDescent="0.2">
      <c r="M14647" s="9"/>
    </row>
    <row r="14648" spans="13:13" hidden="1" x14ac:dyDescent="0.2">
      <c r="M14648" s="9"/>
    </row>
    <row r="14649" spans="13:13" hidden="1" x14ac:dyDescent="0.2">
      <c r="M14649" s="9"/>
    </row>
    <row r="14650" spans="13:13" hidden="1" x14ac:dyDescent="0.2">
      <c r="M14650" s="9"/>
    </row>
    <row r="14651" spans="13:13" hidden="1" x14ac:dyDescent="0.2">
      <c r="M14651" s="9"/>
    </row>
    <row r="14652" spans="13:13" hidden="1" x14ac:dyDescent="0.2">
      <c r="M14652" s="9"/>
    </row>
    <row r="14653" spans="13:13" hidden="1" x14ac:dyDescent="0.2">
      <c r="M14653" s="9"/>
    </row>
    <row r="14654" spans="13:13" hidden="1" x14ac:dyDescent="0.2">
      <c r="M14654" s="9"/>
    </row>
    <row r="14655" spans="13:13" hidden="1" x14ac:dyDescent="0.2">
      <c r="M14655" s="9"/>
    </row>
    <row r="14656" spans="13:13" hidden="1" x14ac:dyDescent="0.2">
      <c r="M14656" s="9"/>
    </row>
    <row r="14657" spans="13:13" hidden="1" x14ac:dyDescent="0.2">
      <c r="M14657" s="9"/>
    </row>
    <row r="14658" spans="13:13" hidden="1" x14ac:dyDescent="0.2">
      <c r="M14658" s="9"/>
    </row>
    <row r="14659" spans="13:13" hidden="1" x14ac:dyDescent="0.2">
      <c r="M14659" s="9"/>
    </row>
    <row r="14660" spans="13:13" hidden="1" x14ac:dyDescent="0.2">
      <c r="M14660" s="9"/>
    </row>
    <row r="14661" spans="13:13" hidden="1" x14ac:dyDescent="0.2">
      <c r="M14661" s="9"/>
    </row>
    <row r="14662" spans="13:13" hidden="1" x14ac:dyDescent="0.2">
      <c r="M14662" s="9"/>
    </row>
    <row r="14663" spans="13:13" hidden="1" x14ac:dyDescent="0.2">
      <c r="M14663" s="9"/>
    </row>
    <row r="14664" spans="13:13" hidden="1" x14ac:dyDescent="0.2">
      <c r="M14664" s="9"/>
    </row>
    <row r="14665" spans="13:13" hidden="1" x14ac:dyDescent="0.2">
      <c r="M14665" s="9"/>
    </row>
    <row r="14666" spans="13:13" hidden="1" x14ac:dyDescent="0.2">
      <c r="M14666" s="9"/>
    </row>
    <row r="14667" spans="13:13" hidden="1" x14ac:dyDescent="0.2">
      <c r="M14667" s="9"/>
    </row>
    <row r="14668" spans="13:13" hidden="1" x14ac:dyDescent="0.2">
      <c r="M14668" s="9"/>
    </row>
    <row r="14669" spans="13:13" hidden="1" x14ac:dyDescent="0.2">
      <c r="M14669" s="9"/>
    </row>
    <row r="14670" spans="13:13" hidden="1" x14ac:dyDescent="0.2">
      <c r="M14670" s="9"/>
    </row>
    <row r="14671" spans="13:13" hidden="1" x14ac:dyDescent="0.2">
      <c r="M14671" s="9"/>
    </row>
    <row r="14672" spans="13:13" hidden="1" x14ac:dyDescent="0.2">
      <c r="M14672" s="9"/>
    </row>
    <row r="14673" spans="13:13" hidden="1" x14ac:dyDescent="0.2">
      <c r="M14673" s="9"/>
    </row>
    <row r="14674" spans="13:13" hidden="1" x14ac:dyDescent="0.2">
      <c r="M14674" s="9"/>
    </row>
    <row r="14675" spans="13:13" hidden="1" x14ac:dyDescent="0.2">
      <c r="M14675" s="9"/>
    </row>
    <row r="14676" spans="13:13" hidden="1" x14ac:dyDescent="0.2">
      <c r="M14676" s="9"/>
    </row>
    <row r="14677" spans="13:13" hidden="1" x14ac:dyDescent="0.2">
      <c r="M14677" s="9"/>
    </row>
    <row r="14678" spans="13:13" hidden="1" x14ac:dyDescent="0.2">
      <c r="M14678" s="9"/>
    </row>
    <row r="14679" spans="13:13" hidden="1" x14ac:dyDescent="0.2">
      <c r="M14679" s="9"/>
    </row>
    <row r="14680" spans="13:13" hidden="1" x14ac:dyDescent="0.2">
      <c r="M14680" s="9"/>
    </row>
    <row r="14681" spans="13:13" hidden="1" x14ac:dyDescent="0.2">
      <c r="M14681" s="9"/>
    </row>
    <row r="14682" spans="13:13" hidden="1" x14ac:dyDescent="0.2">
      <c r="M14682" s="9"/>
    </row>
    <row r="14683" spans="13:13" hidden="1" x14ac:dyDescent="0.2">
      <c r="M14683" s="9"/>
    </row>
    <row r="14684" spans="13:13" hidden="1" x14ac:dyDescent="0.2">
      <c r="M14684" s="9"/>
    </row>
    <row r="14685" spans="13:13" hidden="1" x14ac:dyDescent="0.2">
      <c r="M14685" s="9"/>
    </row>
    <row r="14686" spans="13:13" hidden="1" x14ac:dyDescent="0.2">
      <c r="M14686" s="9"/>
    </row>
    <row r="14687" spans="13:13" hidden="1" x14ac:dyDescent="0.2">
      <c r="M14687" s="9"/>
    </row>
    <row r="14688" spans="13:13" hidden="1" x14ac:dyDescent="0.2">
      <c r="M14688" s="9"/>
    </row>
    <row r="14689" spans="13:13" hidden="1" x14ac:dyDescent="0.2">
      <c r="M14689" s="9"/>
    </row>
    <row r="14690" spans="13:13" hidden="1" x14ac:dyDescent="0.2">
      <c r="M14690" s="9"/>
    </row>
    <row r="14691" spans="13:13" hidden="1" x14ac:dyDescent="0.2">
      <c r="M14691" s="9"/>
    </row>
    <row r="14692" spans="13:13" hidden="1" x14ac:dyDescent="0.2">
      <c r="M14692" s="9"/>
    </row>
    <row r="14693" spans="13:13" hidden="1" x14ac:dyDescent="0.2">
      <c r="M14693" s="9"/>
    </row>
    <row r="14694" spans="13:13" hidden="1" x14ac:dyDescent="0.2">
      <c r="M14694" s="9"/>
    </row>
    <row r="14695" spans="13:13" hidden="1" x14ac:dyDescent="0.2">
      <c r="M14695" s="9"/>
    </row>
    <row r="14696" spans="13:13" hidden="1" x14ac:dyDescent="0.2">
      <c r="M14696" s="9"/>
    </row>
    <row r="14697" spans="13:13" hidden="1" x14ac:dyDescent="0.2">
      <c r="M14697" s="9"/>
    </row>
    <row r="14698" spans="13:13" hidden="1" x14ac:dyDescent="0.2">
      <c r="M14698" s="9"/>
    </row>
    <row r="14699" spans="13:13" hidden="1" x14ac:dyDescent="0.2">
      <c r="M14699" s="9"/>
    </row>
    <row r="14700" spans="13:13" hidden="1" x14ac:dyDescent="0.2">
      <c r="M14700" s="9"/>
    </row>
    <row r="14701" spans="13:13" hidden="1" x14ac:dyDescent="0.2">
      <c r="M14701" s="9"/>
    </row>
    <row r="14702" spans="13:13" hidden="1" x14ac:dyDescent="0.2">
      <c r="M14702" s="9"/>
    </row>
    <row r="14703" spans="13:13" hidden="1" x14ac:dyDescent="0.2">
      <c r="M14703" s="9"/>
    </row>
    <row r="14704" spans="13:13" hidden="1" x14ac:dyDescent="0.2">
      <c r="M14704" s="9"/>
    </row>
    <row r="14705" spans="13:13" hidden="1" x14ac:dyDescent="0.2">
      <c r="M14705" s="9"/>
    </row>
    <row r="14706" spans="13:13" hidden="1" x14ac:dyDescent="0.2">
      <c r="M14706" s="9"/>
    </row>
    <row r="14707" spans="13:13" hidden="1" x14ac:dyDescent="0.2">
      <c r="M14707" s="9"/>
    </row>
    <row r="14708" spans="13:13" hidden="1" x14ac:dyDescent="0.2">
      <c r="M14708" s="9"/>
    </row>
    <row r="14709" spans="13:13" hidden="1" x14ac:dyDescent="0.2">
      <c r="M14709" s="9"/>
    </row>
    <row r="14710" spans="13:13" hidden="1" x14ac:dyDescent="0.2">
      <c r="M14710" s="9"/>
    </row>
    <row r="14711" spans="13:13" hidden="1" x14ac:dyDescent="0.2">
      <c r="M14711" s="9"/>
    </row>
    <row r="14712" spans="13:13" hidden="1" x14ac:dyDescent="0.2">
      <c r="M14712" s="9"/>
    </row>
    <row r="14713" spans="13:13" hidden="1" x14ac:dyDescent="0.2">
      <c r="M14713" s="9"/>
    </row>
    <row r="14714" spans="13:13" hidden="1" x14ac:dyDescent="0.2">
      <c r="M14714" s="9"/>
    </row>
    <row r="14715" spans="13:13" hidden="1" x14ac:dyDescent="0.2">
      <c r="M14715" s="9"/>
    </row>
    <row r="14716" spans="13:13" hidden="1" x14ac:dyDescent="0.2">
      <c r="M14716" s="9"/>
    </row>
    <row r="14717" spans="13:13" hidden="1" x14ac:dyDescent="0.2">
      <c r="M14717" s="9"/>
    </row>
    <row r="14718" spans="13:13" hidden="1" x14ac:dyDescent="0.2">
      <c r="M14718" s="9"/>
    </row>
    <row r="14719" spans="13:13" hidden="1" x14ac:dyDescent="0.2">
      <c r="M14719" s="9"/>
    </row>
    <row r="14720" spans="13:13" hidden="1" x14ac:dyDescent="0.2">
      <c r="M14720" s="9"/>
    </row>
    <row r="14721" spans="13:13" hidden="1" x14ac:dyDescent="0.2">
      <c r="M14721" s="9"/>
    </row>
    <row r="14722" spans="13:13" hidden="1" x14ac:dyDescent="0.2">
      <c r="M14722" s="9"/>
    </row>
    <row r="14723" spans="13:13" hidden="1" x14ac:dyDescent="0.2">
      <c r="M14723" s="9"/>
    </row>
    <row r="14724" spans="13:13" hidden="1" x14ac:dyDescent="0.2">
      <c r="M14724" s="9"/>
    </row>
    <row r="14725" spans="13:13" hidden="1" x14ac:dyDescent="0.2">
      <c r="M14725" s="9"/>
    </row>
    <row r="14726" spans="13:13" hidden="1" x14ac:dyDescent="0.2">
      <c r="M14726" s="9"/>
    </row>
    <row r="14727" spans="13:13" hidden="1" x14ac:dyDescent="0.2">
      <c r="M14727" s="9"/>
    </row>
    <row r="14728" spans="13:13" hidden="1" x14ac:dyDescent="0.2">
      <c r="M14728" s="9"/>
    </row>
    <row r="14729" spans="13:13" hidden="1" x14ac:dyDescent="0.2">
      <c r="M14729" s="9"/>
    </row>
    <row r="14730" spans="13:13" hidden="1" x14ac:dyDescent="0.2">
      <c r="M14730" s="9"/>
    </row>
    <row r="14731" spans="13:13" hidden="1" x14ac:dyDescent="0.2">
      <c r="M14731" s="9"/>
    </row>
    <row r="14732" spans="13:13" hidden="1" x14ac:dyDescent="0.2">
      <c r="M14732" s="9"/>
    </row>
    <row r="14733" spans="13:13" hidden="1" x14ac:dyDescent="0.2">
      <c r="M14733" s="9"/>
    </row>
    <row r="14734" spans="13:13" hidden="1" x14ac:dyDescent="0.2">
      <c r="M14734" s="9"/>
    </row>
    <row r="14735" spans="13:13" hidden="1" x14ac:dyDescent="0.2">
      <c r="M14735" s="9"/>
    </row>
    <row r="14736" spans="13:13" hidden="1" x14ac:dyDescent="0.2">
      <c r="M14736" s="9"/>
    </row>
    <row r="14737" spans="13:13" hidden="1" x14ac:dyDescent="0.2">
      <c r="M14737" s="9"/>
    </row>
    <row r="14738" spans="13:13" hidden="1" x14ac:dyDescent="0.2">
      <c r="M14738" s="9"/>
    </row>
    <row r="14739" spans="13:13" hidden="1" x14ac:dyDescent="0.2">
      <c r="M14739" s="9"/>
    </row>
    <row r="14740" spans="13:13" hidden="1" x14ac:dyDescent="0.2">
      <c r="M14740" s="9"/>
    </row>
    <row r="14741" spans="13:13" hidden="1" x14ac:dyDescent="0.2">
      <c r="M14741" s="9"/>
    </row>
    <row r="14742" spans="13:13" hidden="1" x14ac:dyDescent="0.2">
      <c r="M14742" s="9"/>
    </row>
    <row r="14743" spans="13:13" hidden="1" x14ac:dyDescent="0.2">
      <c r="M14743" s="9"/>
    </row>
    <row r="14744" spans="13:13" hidden="1" x14ac:dyDescent="0.2">
      <c r="M14744" s="9"/>
    </row>
    <row r="14745" spans="13:13" hidden="1" x14ac:dyDescent="0.2">
      <c r="M14745" s="9"/>
    </row>
    <row r="14746" spans="13:13" hidden="1" x14ac:dyDescent="0.2">
      <c r="M14746" s="9"/>
    </row>
    <row r="14747" spans="13:13" hidden="1" x14ac:dyDescent="0.2">
      <c r="M14747" s="9"/>
    </row>
    <row r="14748" spans="13:13" hidden="1" x14ac:dyDescent="0.2">
      <c r="M14748" s="9"/>
    </row>
    <row r="14749" spans="13:13" hidden="1" x14ac:dyDescent="0.2">
      <c r="M14749" s="9"/>
    </row>
    <row r="14750" spans="13:13" hidden="1" x14ac:dyDescent="0.2">
      <c r="M14750" s="9"/>
    </row>
    <row r="14751" spans="13:13" hidden="1" x14ac:dyDescent="0.2">
      <c r="M14751" s="9"/>
    </row>
    <row r="14752" spans="13:13" hidden="1" x14ac:dyDescent="0.2">
      <c r="M14752" s="9"/>
    </row>
    <row r="14753" spans="13:13" hidden="1" x14ac:dyDescent="0.2">
      <c r="M14753" s="9"/>
    </row>
    <row r="14754" spans="13:13" hidden="1" x14ac:dyDescent="0.2">
      <c r="M14754" s="9"/>
    </row>
    <row r="14755" spans="13:13" hidden="1" x14ac:dyDescent="0.2">
      <c r="M14755" s="9"/>
    </row>
    <row r="14756" spans="13:13" hidden="1" x14ac:dyDescent="0.2">
      <c r="M14756" s="9"/>
    </row>
    <row r="14757" spans="13:13" hidden="1" x14ac:dyDescent="0.2">
      <c r="M14757" s="9"/>
    </row>
    <row r="14758" spans="13:13" hidden="1" x14ac:dyDescent="0.2">
      <c r="M14758" s="9"/>
    </row>
    <row r="14759" spans="13:13" hidden="1" x14ac:dyDescent="0.2">
      <c r="M14759" s="9"/>
    </row>
    <row r="14760" spans="13:13" hidden="1" x14ac:dyDescent="0.2">
      <c r="M14760" s="9"/>
    </row>
    <row r="14761" spans="13:13" hidden="1" x14ac:dyDescent="0.2">
      <c r="M14761" s="9"/>
    </row>
    <row r="14762" spans="13:13" hidden="1" x14ac:dyDescent="0.2">
      <c r="M14762" s="9"/>
    </row>
    <row r="14763" spans="13:13" hidden="1" x14ac:dyDescent="0.2">
      <c r="M14763" s="9"/>
    </row>
    <row r="14764" spans="13:13" hidden="1" x14ac:dyDescent="0.2">
      <c r="M14764" s="9"/>
    </row>
    <row r="14765" spans="13:13" hidden="1" x14ac:dyDescent="0.2">
      <c r="M14765" s="9"/>
    </row>
    <row r="14766" spans="13:13" hidden="1" x14ac:dyDescent="0.2">
      <c r="M14766" s="9"/>
    </row>
    <row r="14767" spans="13:13" hidden="1" x14ac:dyDescent="0.2">
      <c r="M14767" s="9"/>
    </row>
    <row r="14768" spans="13:13" hidden="1" x14ac:dyDescent="0.2">
      <c r="M14768" s="9"/>
    </row>
    <row r="14769" spans="13:13" hidden="1" x14ac:dyDescent="0.2">
      <c r="M14769" s="9"/>
    </row>
    <row r="14770" spans="13:13" hidden="1" x14ac:dyDescent="0.2">
      <c r="M14770" s="9"/>
    </row>
    <row r="14771" spans="13:13" hidden="1" x14ac:dyDescent="0.2">
      <c r="M14771" s="9"/>
    </row>
    <row r="14772" spans="13:13" hidden="1" x14ac:dyDescent="0.2">
      <c r="M14772" s="9"/>
    </row>
    <row r="14773" spans="13:13" hidden="1" x14ac:dyDescent="0.2">
      <c r="M14773" s="9"/>
    </row>
    <row r="14774" spans="13:13" hidden="1" x14ac:dyDescent="0.2">
      <c r="M14774" s="9"/>
    </row>
    <row r="14775" spans="13:13" hidden="1" x14ac:dyDescent="0.2">
      <c r="M14775" s="9"/>
    </row>
    <row r="14776" spans="13:13" hidden="1" x14ac:dyDescent="0.2">
      <c r="M14776" s="9"/>
    </row>
    <row r="14777" spans="13:13" hidden="1" x14ac:dyDescent="0.2">
      <c r="M14777" s="9"/>
    </row>
    <row r="14778" spans="13:13" hidden="1" x14ac:dyDescent="0.2">
      <c r="M14778" s="9"/>
    </row>
    <row r="14779" spans="13:13" hidden="1" x14ac:dyDescent="0.2">
      <c r="M14779" s="9"/>
    </row>
    <row r="14780" spans="13:13" hidden="1" x14ac:dyDescent="0.2">
      <c r="M14780" s="9"/>
    </row>
    <row r="14781" spans="13:13" hidden="1" x14ac:dyDescent="0.2">
      <c r="M14781" s="9"/>
    </row>
    <row r="14782" spans="13:13" hidden="1" x14ac:dyDescent="0.2">
      <c r="M14782" s="9"/>
    </row>
    <row r="14783" spans="13:13" hidden="1" x14ac:dyDescent="0.2">
      <c r="M14783" s="9"/>
    </row>
    <row r="14784" spans="13:13" hidden="1" x14ac:dyDescent="0.2">
      <c r="M14784" s="9"/>
    </row>
    <row r="14785" spans="13:13" hidden="1" x14ac:dyDescent="0.2">
      <c r="M14785" s="9"/>
    </row>
    <row r="14786" spans="13:13" hidden="1" x14ac:dyDescent="0.2">
      <c r="M14786" s="9"/>
    </row>
    <row r="14787" spans="13:13" hidden="1" x14ac:dyDescent="0.2">
      <c r="M14787" s="9"/>
    </row>
    <row r="14788" spans="13:13" hidden="1" x14ac:dyDescent="0.2">
      <c r="M14788" s="9"/>
    </row>
    <row r="14789" spans="13:13" hidden="1" x14ac:dyDescent="0.2">
      <c r="M14789" s="9"/>
    </row>
    <row r="14790" spans="13:13" hidden="1" x14ac:dyDescent="0.2">
      <c r="M14790" s="9"/>
    </row>
    <row r="14791" spans="13:13" hidden="1" x14ac:dyDescent="0.2">
      <c r="M14791" s="9"/>
    </row>
    <row r="14792" spans="13:13" hidden="1" x14ac:dyDescent="0.2">
      <c r="M14792" s="9"/>
    </row>
    <row r="14793" spans="13:13" hidden="1" x14ac:dyDescent="0.2">
      <c r="M14793" s="9"/>
    </row>
    <row r="14794" spans="13:13" hidden="1" x14ac:dyDescent="0.2">
      <c r="M14794" s="9"/>
    </row>
    <row r="14795" spans="13:13" hidden="1" x14ac:dyDescent="0.2">
      <c r="M14795" s="9"/>
    </row>
    <row r="14796" spans="13:13" hidden="1" x14ac:dyDescent="0.2">
      <c r="M14796" s="9"/>
    </row>
    <row r="14797" spans="13:13" hidden="1" x14ac:dyDescent="0.2">
      <c r="M14797" s="9"/>
    </row>
    <row r="14798" spans="13:13" hidden="1" x14ac:dyDescent="0.2">
      <c r="M14798" s="9"/>
    </row>
    <row r="14799" spans="13:13" hidden="1" x14ac:dyDescent="0.2">
      <c r="M14799" s="9"/>
    </row>
    <row r="14800" spans="13:13" hidden="1" x14ac:dyDescent="0.2">
      <c r="M14800" s="9"/>
    </row>
    <row r="14801" spans="13:13" hidden="1" x14ac:dyDescent="0.2">
      <c r="M14801" s="9"/>
    </row>
    <row r="14802" spans="13:13" hidden="1" x14ac:dyDescent="0.2">
      <c r="M14802" s="9"/>
    </row>
    <row r="14803" spans="13:13" hidden="1" x14ac:dyDescent="0.2">
      <c r="M14803" s="9"/>
    </row>
    <row r="14804" spans="13:13" hidden="1" x14ac:dyDescent="0.2">
      <c r="M14804" s="9"/>
    </row>
    <row r="14805" spans="13:13" hidden="1" x14ac:dyDescent="0.2">
      <c r="M14805" s="9"/>
    </row>
    <row r="14806" spans="13:13" hidden="1" x14ac:dyDescent="0.2">
      <c r="M14806" s="9"/>
    </row>
    <row r="14807" spans="13:13" hidden="1" x14ac:dyDescent="0.2">
      <c r="M14807" s="9"/>
    </row>
    <row r="14808" spans="13:13" hidden="1" x14ac:dyDescent="0.2">
      <c r="M14808" s="9"/>
    </row>
    <row r="14809" spans="13:13" hidden="1" x14ac:dyDescent="0.2">
      <c r="M14809" s="9"/>
    </row>
    <row r="14810" spans="13:13" hidden="1" x14ac:dyDescent="0.2">
      <c r="M14810" s="9"/>
    </row>
    <row r="14811" spans="13:13" hidden="1" x14ac:dyDescent="0.2">
      <c r="M14811" s="9"/>
    </row>
    <row r="14812" spans="13:13" hidden="1" x14ac:dyDescent="0.2">
      <c r="M14812" s="9"/>
    </row>
    <row r="14813" spans="13:13" hidden="1" x14ac:dyDescent="0.2">
      <c r="M14813" s="9"/>
    </row>
    <row r="14814" spans="13:13" hidden="1" x14ac:dyDescent="0.2">
      <c r="M14814" s="9"/>
    </row>
    <row r="14815" spans="13:13" hidden="1" x14ac:dyDescent="0.2">
      <c r="M14815" s="9"/>
    </row>
    <row r="14816" spans="13:13" hidden="1" x14ac:dyDescent="0.2">
      <c r="M14816" s="9"/>
    </row>
    <row r="14817" spans="13:13" hidden="1" x14ac:dyDescent="0.2">
      <c r="M14817" s="9"/>
    </row>
    <row r="14818" spans="13:13" hidden="1" x14ac:dyDescent="0.2">
      <c r="M14818" s="9"/>
    </row>
    <row r="14819" spans="13:13" hidden="1" x14ac:dyDescent="0.2">
      <c r="M14819" s="9"/>
    </row>
    <row r="14820" spans="13:13" hidden="1" x14ac:dyDescent="0.2">
      <c r="M14820" s="9"/>
    </row>
    <row r="14821" spans="13:13" hidden="1" x14ac:dyDescent="0.2">
      <c r="M14821" s="9"/>
    </row>
    <row r="14822" spans="13:13" hidden="1" x14ac:dyDescent="0.2">
      <c r="M14822" s="9"/>
    </row>
    <row r="14823" spans="13:13" hidden="1" x14ac:dyDescent="0.2">
      <c r="M14823" s="9"/>
    </row>
    <row r="14824" spans="13:13" hidden="1" x14ac:dyDescent="0.2">
      <c r="M14824" s="9"/>
    </row>
    <row r="14825" spans="13:13" hidden="1" x14ac:dyDescent="0.2">
      <c r="M14825" s="9"/>
    </row>
    <row r="14826" spans="13:13" hidden="1" x14ac:dyDescent="0.2">
      <c r="M14826" s="9"/>
    </row>
    <row r="14827" spans="13:13" hidden="1" x14ac:dyDescent="0.2">
      <c r="M14827" s="9"/>
    </row>
    <row r="14828" spans="13:13" hidden="1" x14ac:dyDescent="0.2">
      <c r="M14828" s="9"/>
    </row>
    <row r="14829" spans="13:13" hidden="1" x14ac:dyDescent="0.2">
      <c r="M14829" s="9"/>
    </row>
    <row r="14830" spans="13:13" hidden="1" x14ac:dyDescent="0.2">
      <c r="M14830" s="9"/>
    </row>
    <row r="14831" spans="13:13" hidden="1" x14ac:dyDescent="0.2">
      <c r="M14831" s="9"/>
    </row>
    <row r="14832" spans="13:13" hidden="1" x14ac:dyDescent="0.2">
      <c r="M14832" s="9"/>
    </row>
    <row r="14833" spans="13:13" hidden="1" x14ac:dyDescent="0.2">
      <c r="M14833" s="9"/>
    </row>
    <row r="14834" spans="13:13" hidden="1" x14ac:dyDescent="0.2">
      <c r="M14834" s="9"/>
    </row>
    <row r="14835" spans="13:13" hidden="1" x14ac:dyDescent="0.2">
      <c r="M14835" s="9"/>
    </row>
    <row r="14836" spans="13:13" hidden="1" x14ac:dyDescent="0.2">
      <c r="M14836" s="9"/>
    </row>
    <row r="14837" spans="13:13" hidden="1" x14ac:dyDescent="0.2">
      <c r="M14837" s="9"/>
    </row>
    <row r="14838" spans="13:13" hidden="1" x14ac:dyDescent="0.2">
      <c r="M14838" s="9"/>
    </row>
    <row r="14839" spans="13:13" hidden="1" x14ac:dyDescent="0.2">
      <c r="M14839" s="9"/>
    </row>
    <row r="14840" spans="13:13" hidden="1" x14ac:dyDescent="0.2">
      <c r="M14840" s="9"/>
    </row>
    <row r="14841" spans="13:13" hidden="1" x14ac:dyDescent="0.2">
      <c r="M14841" s="9"/>
    </row>
    <row r="14842" spans="13:13" hidden="1" x14ac:dyDescent="0.2">
      <c r="M14842" s="9"/>
    </row>
    <row r="14843" spans="13:13" hidden="1" x14ac:dyDescent="0.2">
      <c r="M14843" s="9"/>
    </row>
    <row r="14844" spans="13:13" hidden="1" x14ac:dyDescent="0.2">
      <c r="M14844" s="9"/>
    </row>
    <row r="14845" spans="13:13" hidden="1" x14ac:dyDescent="0.2">
      <c r="M14845" s="9"/>
    </row>
    <row r="14846" spans="13:13" hidden="1" x14ac:dyDescent="0.2">
      <c r="M14846" s="9"/>
    </row>
    <row r="14847" spans="13:13" hidden="1" x14ac:dyDescent="0.2">
      <c r="M14847" s="9"/>
    </row>
    <row r="14848" spans="13:13" hidden="1" x14ac:dyDescent="0.2">
      <c r="M14848" s="9"/>
    </row>
    <row r="14849" spans="13:13" hidden="1" x14ac:dyDescent="0.2">
      <c r="M14849" s="9"/>
    </row>
    <row r="14850" spans="13:13" hidden="1" x14ac:dyDescent="0.2">
      <c r="M14850" s="9"/>
    </row>
    <row r="14851" spans="13:13" hidden="1" x14ac:dyDescent="0.2">
      <c r="M14851" s="9"/>
    </row>
    <row r="14852" spans="13:13" hidden="1" x14ac:dyDescent="0.2">
      <c r="M14852" s="9"/>
    </row>
    <row r="14853" spans="13:13" hidden="1" x14ac:dyDescent="0.2">
      <c r="M14853" s="9"/>
    </row>
    <row r="14854" spans="13:13" hidden="1" x14ac:dyDescent="0.2">
      <c r="M14854" s="9"/>
    </row>
    <row r="14855" spans="13:13" hidden="1" x14ac:dyDescent="0.2">
      <c r="M14855" s="9"/>
    </row>
    <row r="14856" spans="13:13" hidden="1" x14ac:dyDescent="0.2">
      <c r="M14856" s="9"/>
    </row>
    <row r="14857" spans="13:13" hidden="1" x14ac:dyDescent="0.2">
      <c r="M14857" s="9"/>
    </row>
    <row r="14858" spans="13:13" hidden="1" x14ac:dyDescent="0.2">
      <c r="M14858" s="9"/>
    </row>
    <row r="14859" spans="13:13" hidden="1" x14ac:dyDescent="0.2">
      <c r="M14859" s="9"/>
    </row>
    <row r="14860" spans="13:13" hidden="1" x14ac:dyDescent="0.2">
      <c r="M14860" s="9"/>
    </row>
    <row r="14861" spans="13:13" hidden="1" x14ac:dyDescent="0.2">
      <c r="M14861" s="9"/>
    </row>
    <row r="14862" spans="13:13" hidden="1" x14ac:dyDescent="0.2">
      <c r="M14862" s="9"/>
    </row>
    <row r="14863" spans="13:13" hidden="1" x14ac:dyDescent="0.2">
      <c r="M14863" s="9"/>
    </row>
    <row r="14864" spans="13:13" hidden="1" x14ac:dyDescent="0.2">
      <c r="M14864" s="9"/>
    </row>
    <row r="14865" spans="13:13" hidden="1" x14ac:dyDescent="0.2">
      <c r="M14865" s="9"/>
    </row>
    <row r="14866" spans="13:13" hidden="1" x14ac:dyDescent="0.2">
      <c r="M14866" s="9"/>
    </row>
    <row r="14867" spans="13:13" hidden="1" x14ac:dyDescent="0.2">
      <c r="M14867" s="9"/>
    </row>
    <row r="14868" spans="13:13" hidden="1" x14ac:dyDescent="0.2">
      <c r="M14868" s="9"/>
    </row>
    <row r="14869" spans="13:13" hidden="1" x14ac:dyDescent="0.2">
      <c r="M14869" s="9"/>
    </row>
    <row r="14870" spans="13:13" hidden="1" x14ac:dyDescent="0.2">
      <c r="M14870" s="9"/>
    </row>
    <row r="14871" spans="13:13" hidden="1" x14ac:dyDescent="0.2">
      <c r="M14871" s="9"/>
    </row>
    <row r="14872" spans="13:13" hidden="1" x14ac:dyDescent="0.2">
      <c r="M14872" s="9"/>
    </row>
    <row r="14873" spans="13:13" hidden="1" x14ac:dyDescent="0.2">
      <c r="M14873" s="9"/>
    </row>
    <row r="14874" spans="13:13" hidden="1" x14ac:dyDescent="0.2">
      <c r="M14874" s="9"/>
    </row>
    <row r="14875" spans="13:13" hidden="1" x14ac:dyDescent="0.2">
      <c r="M14875" s="9"/>
    </row>
    <row r="14876" spans="13:13" hidden="1" x14ac:dyDescent="0.2">
      <c r="M14876" s="9"/>
    </row>
    <row r="14877" spans="13:13" hidden="1" x14ac:dyDescent="0.2">
      <c r="M14877" s="9"/>
    </row>
    <row r="14878" spans="13:13" hidden="1" x14ac:dyDescent="0.2">
      <c r="M14878" s="9"/>
    </row>
    <row r="14879" spans="13:13" hidden="1" x14ac:dyDescent="0.2">
      <c r="M14879" s="9"/>
    </row>
    <row r="14880" spans="13:13" hidden="1" x14ac:dyDescent="0.2">
      <c r="M14880" s="9"/>
    </row>
    <row r="14881" spans="13:13" hidden="1" x14ac:dyDescent="0.2">
      <c r="M14881" s="9"/>
    </row>
    <row r="14882" spans="13:13" hidden="1" x14ac:dyDescent="0.2">
      <c r="M14882" s="9"/>
    </row>
    <row r="14883" spans="13:13" hidden="1" x14ac:dyDescent="0.2">
      <c r="M14883" s="9"/>
    </row>
    <row r="14884" spans="13:13" hidden="1" x14ac:dyDescent="0.2">
      <c r="M14884" s="9"/>
    </row>
    <row r="14885" spans="13:13" hidden="1" x14ac:dyDescent="0.2">
      <c r="M14885" s="9"/>
    </row>
    <row r="14886" spans="13:13" hidden="1" x14ac:dyDescent="0.2">
      <c r="M14886" s="9"/>
    </row>
    <row r="14887" spans="13:13" hidden="1" x14ac:dyDescent="0.2">
      <c r="M14887" s="9"/>
    </row>
    <row r="14888" spans="13:13" hidden="1" x14ac:dyDescent="0.2">
      <c r="M14888" s="9"/>
    </row>
    <row r="14889" spans="13:13" hidden="1" x14ac:dyDescent="0.2">
      <c r="M14889" s="9"/>
    </row>
    <row r="14890" spans="13:13" hidden="1" x14ac:dyDescent="0.2">
      <c r="M14890" s="9"/>
    </row>
    <row r="14891" spans="13:13" hidden="1" x14ac:dyDescent="0.2">
      <c r="M14891" s="9"/>
    </row>
    <row r="14892" spans="13:13" hidden="1" x14ac:dyDescent="0.2">
      <c r="M14892" s="9"/>
    </row>
    <row r="14893" spans="13:13" hidden="1" x14ac:dyDescent="0.2">
      <c r="M14893" s="9"/>
    </row>
    <row r="14894" spans="13:13" hidden="1" x14ac:dyDescent="0.2">
      <c r="M14894" s="9"/>
    </row>
    <row r="14895" spans="13:13" hidden="1" x14ac:dyDescent="0.2">
      <c r="M14895" s="9"/>
    </row>
    <row r="14896" spans="13:13" hidden="1" x14ac:dyDescent="0.2">
      <c r="M14896" s="9"/>
    </row>
    <row r="14897" spans="13:13" hidden="1" x14ac:dyDescent="0.2">
      <c r="M14897" s="9"/>
    </row>
    <row r="14898" spans="13:13" hidden="1" x14ac:dyDescent="0.2">
      <c r="M14898" s="9"/>
    </row>
    <row r="14899" spans="13:13" hidden="1" x14ac:dyDescent="0.2">
      <c r="M14899" s="9"/>
    </row>
    <row r="14900" spans="13:13" hidden="1" x14ac:dyDescent="0.2">
      <c r="M14900" s="9"/>
    </row>
    <row r="14901" spans="13:13" hidden="1" x14ac:dyDescent="0.2">
      <c r="M14901" s="9"/>
    </row>
    <row r="14902" spans="13:13" hidden="1" x14ac:dyDescent="0.2">
      <c r="M14902" s="9"/>
    </row>
    <row r="14903" spans="13:13" hidden="1" x14ac:dyDescent="0.2">
      <c r="M14903" s="9"/>
    </row>
    <row r="14904" spans="13:13" hidden="1" x14ac:dyDescent="0.2">
      <c r="M14904" s="9"/>
    </row>
    <row r="14905" spans="13:13" hidden="1" x14ac:dyDescent="0.2">
      <c r="M14905" s="9"/>
    </row>
    <row r="14906" spans="13:13" hidden="1" x14ac:dyDescent="0.2">
      <c r="M14906" s="9"/>
    </row>
    <row r="14907" spans="13:13" hidden="1" x14ac:dyDescent="0.2">
      <c r="M14907" s="9"/>
    </row>
    <row r="14908" spans="13:13" hidden="1" x14ac:dyDescent="0.2">
      <c r="M14908" s="9"/>
    </row>
    <row r="14909" spans="13:13" hidden="1" x14ac:dyDescent="0.2">
      <c r="M14909" s="9"/>
    </row>
    <row r="14910" spans="13:13" hidden="1" x14ac:dyDescent="0.2">
      <c r="M14910" s="9"/>
    </row>
    <row r="14911" spans="13:13" hidden="1" x14ac:dyDescent="0.2">
      <c r="M14911" s="9"/>
    </row>
    <row r="14912" spans="13:13" hidden="1" x14ac:dyDescent="0.2">
      <c r="M14912" s="9"/>
    </row>
    <row r="14913" spans="13:13" hidden="1" x14ac:dyDescent="0.2">
      <c r="M14913" s="9"/>
    </row>
    <row r="14914" spans="13:13" hidden="1" x14ac:dyDescent="0.2">
      <c r="M14914" s="9"/>
    </row>
    <row r="14915" spans="13:13" hidden="1" x14ac:dyDescent="0.2">
      <c r="M14915" s="9"/>
    </row>
    <row r="14916" spans="13:13" hidden="1" x14ac:dyDescent="0.2">
      <c r="M14916" s="9"/>
    </row>
    <row r="14917" spans="13:13" hidden="1" x14ac:dyDescent="0.2">
      <c r="M14917" s="9"/>
    </row>
    <row r="14918" spans="13:13" hidden="1" x14ac:dyDescent="0.2">
      <c r="M14918" s="9"/>
    </row>
    <row r="14919" spans="13:13" hidden="1" x14ac:dyDescent="0.2">
      <c r="M14919" s="9"/>
    </row>
    <row r="14920" spans="13:13" hidden="1" x14ac:dyDescent="0.2">
      <c r="M14920" s="9"/>
    </row>
    <row r="14921" spans="13:13" hidden="1" x14ac:dyDescent="0.2">
      <c r="M14921" s="9"/>
    </row>
    <row r="14922" spans="13:13" hidden="1" x14ac:dyDescent="0.2">
      <c r="M14922" s="9"/>
    </row>
    <row r="14923" spans="13:13" hidden="1" x14ac:dyDescent="0.2">
      <c r="M14923" s="9"/>
    </row>
    <row r="14924" spans="13:13" hidden="1" x14ac:dyDescent="0.2">
      <c r="M14924" s="9"/>
    </row>
    <row r="14925" spans="13:13" hidden="1" x14ac:dyDescent="0.2">
      <c r="M14925" s="9"/>
    </row>
    <row r="14926" spans="13:13" hidden="1" x14ac:dyDescent="0.2">
      <c r="M14926" s="9"/>
    </row>
    <row r="14927" spans="13:13" hidden="1" x14ac:dyDescent="0.2">
      <c r="M14927" s="9"/>
    </row>
    <row r="14928" spans="13:13" hidden="1" x14ac:dyDescent="0.2">
      <c r="M14928" s="9"/>
    </row>
    <row r="14929" spans="13:13" hidden="1" x14ac:dyDescent="0.2">
      <c r="M14929" s="9"/>
    </row>
    <row r="14930" spans="13:13" hidden="1" x14ac:dyDescent="0.2">
      <c r="M14930" s="9"/>
    </row>
    <row r="14931" spans="13:13" hidden="1" x14ac:dyDescent="0.2">
      <c r="M14931" s="9"/>
    </row>
    <row r="14932" spans="13:13" hidden="1" x14ac:dyDescent="0.2">
      <c r="M14932" s="9"/>
    </row>
    <row r="14933" spans="13:13" hidden="1" x14ac:dyDescent="0.2">
      <c r="M14933" s="9"/>
    </row>
    <row r="14934" spans="13:13" hidden="1" x14ac:dyDescent="0.2">
      <c r="M14934" s="9"/>
    </row>
    <row r="14935" spans="13:13" hidden="1" x14ac:dyDescent="0.2">
      <c r="M14935" s="9"/>
    </row>
    <row r="14936" spans="13:13" hidden="1" x14ac:dyDescent="0.2">
      <c r="M14936" s="9"/>
    </row>
    <row r="14937" spans="13:13" hidden="1" x14ac:dyDescent="0.2">
      <c r="M14937" s="9"/>
    </row>
    <row r="14938" spans="13:13" hidden="1" x14ac:dyDescent="0.2">
      <c r="M14938" s="9"/>
    </row>
    <row r="14939" spans="13:13" hidden="1" x14ac:dyDescent="0.2">
      <c r="M14939" s="9"/>
    </row>
    <row r="14940" spans="13:13" hidden="1" x14ac:dyDescent="0.2">
      <c r="M14940" s="9"/>
    </row>
    <row r="14941" spans="13:13" hidden="1" x14ac:dyDescent="0.2">
      <c r="M14941" s="9"/>
    </row>
    <row r="14942" spans="13:13" hidden="1" x14ac:dyDescent="0.2">
      <c r="M14942" s="9"/>
    </row>
    <row r="14943" spans="13:13" hidden="1" x14ac:dyDescent="0.2">
      <c r="M14943" s="9"/>
    </row>
    <row r="14944" spans="13:13" hidden="1" x14ac:dyDescent="0.2">
      <c r="M14944" s="9"/>
    </row>
    <row r="14945" spans="13:13" hidden="1" x14ac:dyDescent="0.2">
      <c r="M14945" s="9"/>
    </row>
    <row r="14946" spans="13:13" hidden="1" x14ac:dyDescent="0.2">
      <c r="M14946" s="9"/>
    </row>
    <row r="14947" spans="13:13" hidden="1" x14ac:dyDescent="0.2">
      <c r="M14947" s="9"/>
    </row>
    <row r="14948" spans="13:13" hidden="1" x14ac:dyDescent="0.2">
      <c r="M14948" s="9"/>
    </row>
    <row r="14949" spans="13:13" hidden="1" x14ac:dyDescent="0.2">
      <c r="M14949" s="9"/>
    </row>
    <row r="14950" spans="13:13" hidden="1" x14ac:dyDescent="0.2">
      <c r="M14950" s="9"/>
    </row>
    <row r="14951" spans="13:13" hidden="1" x14ac:dyDescent="0.2">
      <c r="M14951" s="9"/>
    </row>
    <row r="14952" spans="13:13" hidden="1" x14ac:dyDescent="0.2">
      <c r="M14952" s="9"/>
    </row>
    <row r="14953" spans="13:13" hidden="1" x14ac:dyDescent="0.2">
      <c r="M14953" s="9"/>
    </row>
    <row r="14954" spans="13:13" hidden="1" x14ac:dyDescent="0.2">
      <c r="M14954" s="9"/>
    </row>
    <row r="14955" spans="13:13" hidden="1" x14ac:dyDescent="0.2">
      <c r="M14955" s="9"/>
    </row>
    <row r="14956" spans="13:13" hidden="1" x14ac:dyDescent="0.2">
      <c r="M14956" s="9"/>
    </row>
    <row r="14957" spans="13:13" hidden="1" x14ac:dyDescent="0.2">
      <c r="M14957" s="9"/>
    </row>
    <row r="14958" spans="13:13" hidden="1" x14ac:dyDescent="0.2">
      <c r="M14958" s="9"/>
    </row>
    <row r="14959" spans="13:13" hidden="1" x14ac:dyDescent="0.2">
      <c r="M14959" s="9"/>
    </row>
    <row r="14960" spans="13:13" hidden="1" x14ac:dyDescent="0.2">
      <c r="M14960" s="9"/>
    </row>
    <row r="14961" spans="13:13" hidden="1" x14ac:dyDescent="0.2">
      <c r="M14961" s="9"/>
    </row>
    <row r="14962" spans="13:13" hidden="1" x14ac:dyDescent="0.2">
      <c r="M14962" s="9"/>
    </row>
    <row r="14963" spans="13:13" hidden="1" x14ac:dyDescent="0.2">
      <c r="M14963" s="9"/>
    </row>
    <row r="14964" spans="13:13" hidden="1" x14ac:dyDescent="0.2">
      <c r="M14964" s="9"/>
    </row>
    <row r="14965" spans="13:13" hidden="1" x14ac:dyDescent="0.2">
      <c r="M14965" s="9"/>
    </row>
    <row r="14966" spans="13:13" hidden="1" x14ac:dyDescent="0.2">
      <c r="M14966" s="9"/>
    </row>
    <row r="14967" spans="13:13" hidden="1" x14ac:dyDescent="0.2">
      <c r="M14967" s="9"/>
    </row>
    <row r="14968" spans="13:13" hidden="1" x14ac:dyDescent="0.2">
      <c r="M14968" s="9"/>
    </row>
    <row r="14969" spans="13:13" hidden="1" x14ac:dyDescent="0.2">
      <c r="M14969" s="9"/>
    </row>
    <row r="14970" spans="13:13" hidden="1" x14ac:dyDescent="0.2">
      <c r="M14970" s="9"/>
    </row>
    <row r="14971" spans="13:13" hidden="1" x14ac:dyDescent="0.2">
      <c r="M14971" s="9"/>
    </row>
    <row r="14972" spans="13:13" hidden="1" x14ac:dyDescent="0.2">
      <c r="M14972" s="9"/>
    </row>
    <row r="14973" spans="13:13" hidden="1" x14ac:dyDescent="0.2">
      <c r="M14973" s="9"/>
    </row>
    <row r="14974" spans="13:13" hidden="1" x14ac:dyDescent="0.2">
      <c r="M14974" s="9"/>
    </row>
    <row r="14975" spans="13:13" hidden="1" x14ac:dyDescent="0.2">
      <c r="M14975" s="9"/>
    </row>
    <row r="14976" spans="13:13" hidden="1" x14ac:dyDescent="0.2">
      <c r="M14976" s="9"/>
    </row>
    <row r="14977" spans="13:13" hidden="1" x14ac:dyDescent="0.2">
      <c r="M14977" s="9"/>
    </row>
    <row r="14978" spans="13:13" hidden="1" x14ac:dyDescent="0.2">
      <c r="M14978" s="9"/>
    </row>
    <row r="14979" spans="13:13" hidden="1" x14ac:dyDescent="0.2">
      <c r="M14979" s="9"/>
    </row>
    <row r="14980" spans="13:13" hidden="1" x14ac:dyDescent="0.2">
      <c r="M14980" s="9"/>
    </row>
    <row r="14981" spans="13:13" hidden="1" x14ac:dyDescent="0.2">
      <c r="M14981" s="9"/>
    </row>
    <row r="14982" spans="13:13" hidden="1" x14ac:dyDescent="0.2">
      <c r="M14982" s="9"/>
    </row>
    <row r="14983" spans="13:13" hidden="1" x14ac:dyDescent="0.2">
      <c r="M14983" s="9"/>
    </row>
    <row r="14984" spans="13:13" hidden="1" x14ac:dyDescent="0.2">
      <c r="M14984" s="9"/>
    </row>
    <row r="14985" spans="13:13" hidden="1" x14ac:dyDescent="0.2">
      <c r="M14985" s="9"/>
    </row>
    <row r="14986" spans="13:13" hidden="1" x14ac:dyDescent="0.2">
      <c r="M14986" s="9"/>
    </row>
    <row r="14987" spans="13:13" hidden="1" x14ac:dyDescent="0.2">
      <c r="M14987" s="9"/>
    </row>
    <row r="14988" spans="13:13" hidden="1" x14ac:dyDescent="0.2">
      <c r="M14988" s="9"/>
    </row>
    <row r="14989" spans="13:13" hidden="1" x14ac:dyDescent="0.2">
      <c r="M14989" s="9"/>
    </row>
    <row r="14990" spans="13:13" hidden="1" x14ac:dyDescent="0.2">
      <c r="M14990" s="9"/>
    </row>
    <row r="14991" spans="13:13" hidden="1" x14ac:dyDescent="0.2">
      <c r="M14991" s="9"/>
    </row>
    <row r="14992" spans="13:13" hidden="1" x14ac:dyDescent="0.2">
      <c r="M14992" s="9"/>
    </row>
    <row r="14993" spans="13:13" hidden="1" x14ac:dyDescent="0.2">
      <c r="M14993" s="9"/>
    </row>
    <row r="14994" spans="13:13" hidden="1" x14ac:dyDescent="0.2">
      <c r="M14994" s="9"/>
    </row>
    <row r="14995" spans="13:13" hidden="1" x14ac:dyDescent="0.2">
      <c r="M14995" s="9"/>
    </row>
    <row r="14996" spans="13:13" hidden="1" x14ac:dyDescent="0.2">
      <c r="M14996" s="9"/>
    </row>
    <row r="14997" spans="13:13" hidden="1" x14ac:dyDescent="0.2">
      <c r="M14997" s="9"/>
    </row>
    <row r="14998" spans="13:13" hidden="1" x14ac:dyDescent="0.2">
      <c r="M14998" s="9"/>
    </row>
    <row r="14999" spans="13:13" hidden="1" x14ac:dyDescent="0.2">
      <c r="M14999" s="9"/>
    </row>
    <row r="15000" spans="13:13" hidden="1" x14ac:dyDescent="0.2">
      <c r="M15000" s="9"/>
    </row>
    <row r="15001" spans="13:13" hidden="1" x14ac:dyDescent="0.2">
      <c r="M15001" s="9"/>
    </row>
    <row r="15002" spans="13:13" hidden="1" x14ac:dyDescent="0.2">
      <c r="M15002" s="9"/>
    </row>
    <row r="15003" spans="13:13" hidden="1" x14ac:dyDescent="0.2">
      <c r="M15003" s="9"/>
    </row>
    <row r="15004" spans="13:13" hidden="1" x14ac:dyDescent="0.2">
      <c r="M15004" s="9"/>
    </row>
    <row r="15005" spans="13:13" hidden="1" x14ac:dyDescent="0.2">
      <c r="M15005" s="9"/>
    </row>
    <row r="15006" spans="13:13" hidden="1" x14ac:dyDescent="0.2">
      <c r="M15006" s="9"/>
    </row>
    <row r="15007" spans="13:13" hidden="1" x14ac:dyDescent="0.2">
      <c r="M15007" s="9"/>
    </row>
    <row r="15008" spans="13:13" hidden="1" x14ac:dyDescent="0.2">
      <c r="M15008" s="9"/>
    </row>
    <row r="15009" spans="13:13" hidden="1" x14ac:dyDescent="0.2">
      <c r="M15009" s="9"/>
    </row>
    <row r="15010" spans="13:13" hidden="1" x14ac:dyDescent="0.2">
      <c r="M15010" s="9"/>
    </row>
    <row r="15011" spans="13:13" hidden="1" x14ac:dyDescent="0.2">
      <c r="M15011" s="9"/>
    </row>
    <row r="15012" spans="13:13" hidden="1" x14ac:dyDescent="0.2">
      <c r="M15012" s="9"/>
    </row>
    <row r="15013" spans="13:13" hidden="1" x14ac:dyDescent="0.2">
      <c r="M15013" s="9"/>
    </row>
    <row r="15014" spans="13:13" hidden="1" x14ac:dyDescent="0.2">
      <c r="M15014" s="9"/>
    </row>
    <row r="15015" spans="13:13" hidden="1" x14ac:dyDescent="0.2">
      <c r="M15015" s="9"/>
    </row>
    <row r="15016" spans="13:13" hidden="1" x14ac:dyDescent="0.2">
      <c r="M15016" s="9"/>
    </row>
    <row r="15017" spans="13:13" hidden="1" x14ac:dyDescent="0.2">
      <c r="M15017" s="9"/>
    </row>
    <row r="15018" spans="13:13" hidden="1" x14ac:dyDescent="0.2">
      <c r="M15018" s="9"/>
    </row>
    <row r="15019" spans="13:13" hidden="1" x14ac:dyDescent="0.2">
      <c r="M15019" s="9"/>
    </row>
    <row r="15020" spans="13:13" hidden="1" x14ac:dyDescent="0.2">
      <c r="M15020" s="9"/>
    </row>
    <row r="15021" spans="13:13" hidden="1" x14ac:dyDescent="0.2">
      <c r="M15021" s="9"/>
    </row>
    <row r="15022" spans="13:13" hidden="1" x14ac:dyDescent="0.2">
      <c r="M15022" s="9"/>
    </row>
    <row r="15023" spans="13:13" hidden="1" x14ac:dyDescent="0.2">
      <c r="M15023" s="9"/>
    </row>
    <row r="15024" spans="13:13" hidden="1" x14ac:dyDescent="0.2">
      <c r="M15024" s="9"/>
    </row>
    <row r="15025" spans="13:13" hidden="1" x14ac:dyDescent="0.2">
      <c r="M15025" s="9"/>
    </row>
    <row r="15026" spans="13:13" hidden="1" x14ac:dyDescent="0.2">
      <c r="M15026" s="9"/>
    </row>
    <row r="15027" spans="13:13" hidden="1" x14ac:dyDescent="0.2">
      <c r="M15027" s="9"/>
    </row>
    <row r="15028" spans="13:13" hidden="1" x14ac:dyDescent="0.2">
      <c r="M15028" s="9"/>
    </row>
    <row r="15029" spans="13:13" hidden="1" x14ac:dyDescent="0.2">
      <c r="M15029" s="9"/>
    </row>
    <row r="15030" spans="13:13" hidden="1" x14ac:dyDescent="0.2">
      <c r="M15030" s="9"/>
    </row>
    <row r="15031" spans="13:13" hidden="1" x14ac:dyDescent="0.2">
      <c r="M15031" s="9"/>
    </row>
    <row r="15032" spans="13:13" hidden="1" x14ac:dyDescent="0.2">
      <c r="M15032" s="9"/>
    </row>
    <row r="15033" spans="13:13" hidden="1" x14ac:dyDescent="0.2">
      <c r="M15033" s="9"/>
    </row>
    <row r="15034" spans="13:13" hidden="1" x14ac:dyDescent="0.2">
      <c r="M15034" s="9"/>
    </row>
    <row r="15035" spans="13:13" hidden="1" x14ac:dyDescent="0.2">
      <c r="M15035" s="9"/>
    </row>
    <row r="15036" spans="13:13" hidden="1" x14ac:dyDescent="0.2">
      <c r="M15036" s="9"/>
    </row>
    <row r="15037" spans="13:13" hidden="1" x14ac:dyDescent="0.2">
      <c r="M15037" s="9"/>
    </row>
    <row r="15038" spans="13:13" hidden="1" x14ac:dyDescent="0.2">
      <c r="M15038" s="9"/>
    </row>
    <row r="15039" spans="13:13" hidden="1" x14ac:dyDescent="0.2">
      <c r="M15039" s="9"/>
    </row>
    <row r="15040" spans="13:13" hidden="1" x14ac:dyDescent="0.2">
      <c r="M15040" s="9"/>
    </row>
    <row r="15041" spans="13:13" hidden="1" x14ac:dyDescent="0.2">
      <c r="M15041" s="9"/>
    </row>
    <row r="15042" spans="13:13" hidden="1" x14ac:dyDescent="0.2">
      <c r="M15042" s="9"/>
    </row>
    <row r="15043" spans="13:13" hidden="1" x14ac:dyDescent="0.2">
      <c r="M15043" s="9"/>
    </row>
    <row r="15044" spans="13:13" hidden="1" x14ac:dyDescent="0.2">
      <c r="M15044" s="9"/>
    </row>
    <row r="15045" spans="13:13" hidden="1" x14ac:dyDescent="0.2">
      <c r="M15045" s="9"/>
    </row>
    <row r="15046" spans="13:13" hidden="1" x14ac:dyDescent="0.2">
      <c r="M15046" s="9"/>
    </row>
    <row r="15047" spans="13:13" hidden="1" x14ac:dyDescent="0.2">
      <c r="M15047" s="9"/>
    </row>
    <row r="15048" spans="13:13" hidden="1" x14ac:dyDescent="0.2">
      <c r="M15048" s="9"/>
    </row>
    <row r="15049" spans="13:13" hidden="1" x14ac:dyDescent="0.2">
      <c r="M15049" s="9"/>
    </row>
    <row r="15050" spans="13:13" hidden="1" x14ac:dyDescent="0.2">
      <c r="M15050" s="9"/>
    </row>
    <row r="15051" spans="13:13" hidden="1" x14ac:dyDescent="0.2">
      <c r="M15051" s="9"/>
    </row>
    <row r="15052" spans="13:13" hidden="1" x14ac:dyDescent="0.2">
      <c r="M15052" s="9"/>
    </row>
    <row r="15053" spans="13:13" hidden="1" x14ac:dyDescent="0.2">
      <c r="M15053" s="9"/>
    </row>
    <row r="15054" spans="13:13" hidden="1" x14ac:dyDescent="0.2">
      <c r="M15054" s="9"/>
    </row>
    <row r="15055" spans="13:13" hidden="1" x14ac:dyDescent="0.2">
      <c r="M15055" s="9"/>
    </row>
    <row r="15056" spans="13:13" hidden="1" x14ac:dyDescent="0.2">
      <c r="M15056" s="9"/>
    </row>
    <row r="15057" spans="13:13" hidden="1" x14ac:dyDescent="0.2">
      <c r="M15057" s="9"/>
    </row>
    <row r="15058" spans="13:13" hidden="1" x14ac:dyDescent="0.2">
      <c r="M15058" s="9"/>
    </row>
    <row r="15059" spans="13:13" hidden="1" x14ac:dyDescent="0.2">
      <c r="M15059" s="9"/>
    </row>
    <row r="15060" spans="13:13" hidden="1" x14ac:dyDescent="0.2">
      <c r="M15060" s="9"/>
    </row>
    <row r="15061" spans="13:13" hidden="1" x14ac:dyDescent="0.2">
      <c r="M15061" s="9"/>
    </row>
    <row r="15062" spans="13:13" hidden="1" x14ac:dyDescent="0.2">
      <c r="M15062" s="9"/>
    </row>
    <row r="15063" spans="13:13" hidden="1" x14ac:dyDescent="0.2">
      <c r="M15063" s="9"/>
    </row>
    <row r="15064" spans="13:13" hidden="1" x14ac:dyDescent="0.2">
      <c r="M15064" s="9"/>
    </row>
    <row r="15065" spans="13:13" hidden="1" x14ac:dyDescent="0.2">
      <c r="M15065" s="9"/>
    </row>
    <row r="15066" spans="13:13" hidden="1" x14ac:dyDescent="0.2">
      <c r="M15066" s="9"/>
    </row>
    <row r="15067" spans="13:13" hidden="1" x14ac:dyDescent="0.2">
      <c r="M15067" s="9"/>
    </row>
    <row r="15068" spans="13:13" hidden="1" x14ac:dyDescent="0.2">
      <c r="M15068" s="9"/>
    </row>
    <row r="15069" spans="13:13" hidden="1" x14ac:dyDescent="0.2">
      <c r="M15069" s="9"/>
    </row>
    <row r="15070" spans="13:13" hidden="1" x14ac:dyDescent="0.2">
      <c r="M15070" s="9"/>
    </row>
    <row r="15071" spans="13:13" hidden="1" x14ac:dyDescent="0.2">
      <c r="M15071" s="9"/>
    </row>
    <row r="15072" spans="13:13" hidden="1" x14ac:dyDescent="0.2">
      <c r="M15072" s="9"/>
    </row>
    <row r="15073" spans="13:13" hidden="1" x14ac:dyDescent="0.2">
      <c r="M15073" s="9"/>
    </row>
    <row r="15074" spans="13:13" hidden="1" x14ac:dyDescent="0.2">
      <c r="M15074" s="9"/>
    </row>
    <row r="15075" spans="13:13" hidden="1" x14ac:dyDescent="0.2">
      <c r="M15075" s="9"/>
    </row>
    <row r="15076" spans="13:13" hidden="1" x14ac:dyDescent="0.2">
      <c r="M15076" s="9"/>
    </row>
    <row r="15077" spans="13:13" hidden="1" x14ac:dyDescent="0.2">
      <c r="M15077" s="9"/>
    </row>
    <row r="15078" spans="13:13" hidden="1" x14ac:dyDescent="0.2">
      <c r="M15078" s="9"/>
    </row>
    <row r="15079" spans="13:13" hidden="1" x14ac:dyDescent="0.2">
      <c r="M15079" s="9"/>
    </row>
    <row r="15080" spans="13:13" hidden="1" x14ac:dyDescent="0.2">
      <c r="M15080" s="9"/>
    </row>
    <row r="15081" spans="13:13" hidden="1" x14ac:dyDescent="0.2">
      <c r="M15081" s="9"/>
    </row>
    <row r="15082" spans="13:13" hidden="1" x14ac:dyDescent="0.2">
      <c r="M15082" s="9"/>
    </row>
    <row r="15083" spans="13:13" hidden="1" x14ac:dyDescent="0.2">
      <c r="M15083" s="9"/>
    </row>
    <row r="15084" spans="13:13" hidden="1" x14ac:dyDescent="0.2">
      <c r="M15084" s="9"/>
    </row>
    <row r="15085" spans="13:13" hidden="1" x14ac:dyDescent="0.2">
      <c r="M15085" s="9"/>
    </row>
    <row r="15086" spans="13:13" hidden="1" x14ac:dyDescent="0.2">
      <c r="M15086" s="9"/>
    </row>
    <row r="15087" spans="13:13" hidden="1" x14ac:dyDescent="0.2">
      <c r="M15087" s="9"/>
    </row>
    <row r="15088" spans="13:13" hidden="1" x14ac:dyDescent="0.2">
      <c r="M15088" s="9"/>
    </row>
    <row r="15089" spans="13:13" hidden="1" x14ac:dyDescent="0.2">
      <c r="M15089" s="9"/>
    </row>
    <row r="15090" spans="13:13" hidden="1" x14ac:dyDescent="0.2">
      <c r="M15090" s="9"/>
    </row>
    <row r="15091" spans="13:13" hidden="1" x14ac:dyDescent="0.2">
      <c r="M15091" s="9"/>
    </row>
    <row r="15092" spans="13:13" hidden="1" x14ac:dyDescent="0.2">
      <c r="M15092" s="9"/>
    </row>
    <row r="15093" spans="13:13" hidden="1" x14ac:dyDescent="0.2">
      <c r="M15093" s="9"/>
    </row>
    <row r="15094" spans="13:13" hidden="1" x14ac:dyDescent="0.2">
      <c r="M15094" s="9"/>
    </row>
    <row r="15095" spans="13:13" hidden="1" x14ac:dyDescent="0.2">
      <c r="M15095" s="9"/>
    </row>
    <row r="15096" spans="13:13" hidden="1" x14ac:dyDescent="0.2">
      <c r="M15096" s="9"/>
    </row>
    <row r="15097" spans="13:13" hidden="1" x14ac:dyDescent="0.2">
      <c r="M15097" s="9"/>
    </row>
    <row r="15098" spans="13:13" hidden="1" x14ac:dyDescent="0.2">
      <c r="M15098" s="9"/>
    </row>
    <row r="15099" spans="13:13" hidden="1" x14ac:dyDescent="0.2">
      <c r="M15099" s="9"/>
    </row>
    <row r="15100" spans="13:13" hidden="1" x14ac:dyDescent="0.2">
      <c r="M15100" s="9"/>
    </row>
    <row r="15101" spans="13:13" hidden="1" x14ac:dyDescent="0.2">
      <c r="M15101" s="9"/>
    </row>
    <row r="15102" spans="13:13" hidden="1" x14ac:dyDescent="0.2">
      <c r="M15102" s="9"/>
    </row>
    <row r="15103" spans="13:13" hidden="1" x14ac:dyDescent="0.2">
      <c r="M15103" s="9"/>
    </row>
    <row r="15104" spans="13:13" hidden="1" x14ac:dyDescent="0.2">
      <c r="M15104" s="9"/>
    </row>
    <row r="15105" spans="13:13" hidden="1" x14ac:dyDescent="0.2">
      <c r="M15105" s="9"/>
    </row>
    <row r="15106" spans="13:13" hidden="1" x14ac:dyDescent="0.2">
      <c r="M15106" s="9"/>
    </row>
    <row r="15107" spans="13:13" hidden="1" x14ac:dyDescent="0.2">
      <c r="M15107" s="9"/>
    </row>
    <row r="15108" spans="13:13" hidden="1" x14ac:dyDescent="0.2">
      <c r="M15108" s="9"/>
    </row>
    <row r="15109" spans="13:13" hidden="1" x14ac:dyDescent="0.2">
      <c r="M15109" s="9"/>
    </row>
    <row r="15110" spans="13:13" hidden="1" x14ac:dyDescent="0.2">
      <c r="M15110" s="9"/>
    </row>
    <row r="15111" spans="13:13" hidden="1" x14ac:dyDescent="0.2">
      <c r="M15111" s="9"/>
    </row>
    <row r="15112" spans="13:13" hidden="1" x14ac:dyDescent="0.2">
      <c r="M15112" s="9"/>
    </row>
    <row r="15113" spans="13:13" hidden="1" x14ac:dyDescent="0.2">
      <c r="M15113" s="9"/>
    </row>
    <row r="15114" spans="13:13" hidden="1" x14ac:dyDescent="0.2">
      <c r="M15114" s="9"/>
    </row>
    <row r="15115" spans="13:13" hidden="1" x14ac:dyDescent="0.2">
      <c r="M15115" s="9"/>
    </row>
    <row r="15116" spans="13:13" hidden="1" x14ac:dyDescent="0.2">
      <c r="M15116" s="9"/>
    </row>
    <row r="15117" spans="13:13" hidden="1" x14ac:dyDescent="0.2">
      <c r="M15117" s="9"/>
    </row>
    <row r="15118" spans="13:13" hidden="1" x14ac:dyDescent="0.2">
      <c r="M15118" s="9"/>
    </row>
    <row r="15119" spans="13:13" hidden="1" x14ac:dyDescent="0.2">
      <c r="M15119" s="9"/>
    </row>
    <row r="15120" spans="13:13" hidden="1" x14ac:dyDescent="0.2">
      <c r="M15120" s="9"/>
    </row>
    <row r="15121" spans="13:13" hidden="1" x14ac:dyDescent="0.2">
      <c r="M15121" s="9"/>
    </row>
    <row r="15122" spans="13:13" hidden="1" x14ac:dyDescent="0.2">
      <c r="M15122" s="9"/>
    </row>
    <row r="15123" spans="13:13" hidden="1" x14ac:dyDescent="0.2">
      <c r="M15123" s="9"/>
    </row>
    <row r="15124" spans="13:13" hidden="1" x14ac:dyDescent="0.2">
      <c r="M15124" s="9"/>
    </row>
    <row r="15125" spans="13:13" hidden="1" x14ac:dyDescent="0.2">
      <c r="M15125" s="9"/>
    </row>
    <row r="15126" spans="13:13" hidden="1" x14ac:dyDescent="0.2">
      <c r="M15126" s="9"/>
    </row>
    <row r="15127" spans="13:13" hidden="1" x14ac:dyDescent="0.2">
      <c r="M15127" s="9"/>
    </row>
    <row r="15128" spans="13:13" hidden="1" x14ac:dyDescent="0.2">
      <c r="M15128" s="9"/>
    </row>
    <row r="15129" spans="13:13" hidden="1" x14ac:dyDescent="0.2">
      <c r="M15129" s="9"/>
    </row>
    <row r="15130" spans="13:13" hidden="1" x14ac:dyDescent="0.2">
      <c r="M15130" s="9"/>
    </row>
    <row r="15131" spans="13:13" hidden="1" x14ac:dyDescent="0.2">
      <c r="M15131" s="9"/>
    </row>
    <row r="15132" spans="13:13" hidden="1" x14ac:dyDescent="0.2">
      <c r="M15132" s="9"/>
    </row>
    <row r="15133" spans="13:13" hidden="1" x14ac:dyDescent="0.2">
      <c r="M15133" s="9"/>
    </row>
    <row r="15134" spans="13:13" hidden="1" x14ac:dyDescent="0.2">
      <c r="M15134" s="9"/>
    </row>
    <row r="15135" spans="13:13" hidden="1" x14ac:dyDescent="0.2">
      <c r="M15135" s="9"/>
    </row>
    <row r="15136" spans="13:13" hidden="1" x14ac:dyDescent="0.2">
      <c r="M15136" s="9"/>
    </row>
    <row r="15137" spans="13:13" hidden="1" x14ac:dyDescent="0.2">
      <c r="M15137" s="9"/>
    </row>
    <row r="15138" spans="13:13" hidden="1" x14ac:dyDescent="0.2">
      <c r="M15138" s="9"/>
    </row>
    <row r="15139" spans="13:13" hidden="1" x14ac:dyDescent="0.2">
      <c r="M15139" s="9"/>
    </row>
    <row r="15140" spans="13:13" hidden="1" x14ac:dyDescent="0.2">
      <c r="M15140" s="9"/>
    </row>
    <row r="15141" spans="13:13" hidden="1" x14ac:dyDescent="0.2">
      <c r="M15141" s="9"/>
    </row>
    <row r="15142" spans="13:13" hidden="1" x14ac:dyDescent="0.2">
      <c r="M15142" s="9"/>
    </row>
    <row r="15143" spans="13:13" hidden="1" x14ac:dyDescent="0.2">
      <c r="M15143" s="9"/>
    </row>
    <row r="15144" spans="13:13" hidden="1" x14ac:dyDescent="0.2">
      <c r="M15144" s="9"/>
    </row>
    <row r="15145" spans="13:13" hidden="1" x14ac:dyDescent="0.2">
      <c r="M15145" s="9"/>
    </row>
    <row r="15146" spans="13:13" hidden="1" x14ac:dyDescent="0.2">
      <c r="M15146" s="9"/>
    </row>
    <row r="15147" spans="13:13" hidden="1" x14ac:dyDescent="0.2">
      <c r="M15147" s="9"/>
    </row>
    <row r="15148" spans="13:13" hidden="1" x14ac:dyDescent="0.2">
      <c r="M15148" s="9"/>
    </row>
    <row r="15149" spans="13:13" hidden="1" x14ac:dyDescent="0.2">
      <c r="M15149" s="9"/>
    </row>
    <row r="15150" spans="13:13" hidden="1" x14ac:dyDescent="0.2">
      <c r="M15150" s="9"/>
    </row>
    <row r="15151" spans="13:13" hidden="1" x14ac:dyDescent="0.2">
      <c r="M15151" s="9"/>
    </row>
    <row r="15152" spans="13:13" hidden="1" x14ac:dyDescent="0.2">
      <c r="M15152" s="9"/>
    </row>
    <row r="15153" spans="13:13" hidden="1" x14ac:dyDescent="0.2">
      <c r="M15153" s="9"/>
    </row>
    <row r="15154" spans="13:13" hidden="1" x14ac:dyDescent="0.2">
      <c r="M15154" s="9"/>
    </row>
    <row r="15155" spans="13:13" hidden="1" x14ac:dyDescent="0.2">
      <c r="M15155" s="9"/>
    </row>
    <row r="15156" spans="13:13" hidden="1" x14ac:dyDescent="0.2">
      <c r="M15156" s="9"/>
    </row>
    <row r="15157" spans="13:13" hidden="1" x14ac:dyDescent="0.2">
      <c r="M15157" s="9"/>
    </row>
    <row r="15158" spans="13:13" hidden="1" x14ac:dyDescent="0.2">
      <c r="M15158" s="9"/>
    </row>
    <row r="15159" spans="13:13" hidden="1" x14ac:dyDescent="0.2">
      <c r="M15159" s="9"/>
    </row>
    <row r="15160" spans="13:13" hidden="1" x14ac:dyDescent="0.2">
      <c r="M15160" s="9"/>
    </row>
    <row r="15161" spans="13:13" hidden="1" x14ac:dyDescent="0.2">
      <c r="M15161" s="9"/>
    </row>
    <row r="15162" spans="13:13" hidden="1" x14ac:dyDescent="0.2">
      <c r="M15162" s="9"/>
    </row>
    <row r="15163" spans="13:13" hidden="1" x14ac:dyDescent="0.2">
      <c r="M15163" s="9"/>
    </row>
    <row r="15164" spans="13:13" hidden="1" x14ac:dyDescent="0.2">
      <c r="M15164" s="9"/>
    </row>
    <row r="15165" spans="13:13" hidden="1" x14ac:dyDescent="0.2">
      <c r="M15165" s="9"/>
    </row>
    <row r="15166" spans="13:13" hidden="1" x14ac:dyDescent="0.2">
      <c r="M15166" s="9"/>
    </row>
    <row r="15167" spans="13:13" hidden="1" x14ac:dyDescent="0.2">
      <c r="M15167" s="9"/>
    </row>
    <row r="15168" spans="13:13" hidden="1" x14ac:dyDescent="0.2">
      <c r="M15168" s="9"/>
    </row>
    <row r="15169" spans="13:13" hidden="1" x14ac:dyDescent="0.2">
      <c r="M15169" s="9"/>
    </row>
    <row r="15170" spans="13:13" hidden="1" x14ac:dyDescent="0.2">
      <c r="M15170" s="9"/>
    </row>
    <row r="15171" spans="13:13" hidden="1" x14ac:dyDescent="0.2">
      <c r="M15171" s="9"/>
    </row>
    <row r="15172" spans="13:13" hidden="1" x14ac:dyDescent="0.2">
      <c r="M15172" s="9"/>
    </row>
    <row r="15173" spans="13:13" hidden="1" x14ac:dyDescent="0.2">
      <c r="M15173" s="9"/>
    </row>
    <row r="15174" spans="13:13" hidden="1" x14ac:dyDescent="0.2">
      <c r="M15174" s="9"/>
    </row>
    <row r="15175" spans="13:13" hidden="1" x14ac:dyDescent="0.2">
      <c r="M15175" s="9"/>
    </row>
    <row r="15176" spans="13:13" hidden="1" x14ac:dyDescent="0.2">
      <c r="M15176" s="9"/>
    </row>
    <row r="15177" spans="13:13" hidden="1" x14ac:dyDescent="0.2">
      <c r="M15177" s="9"/>
    </row>
    <row r="15178" spans="13:13" hidden="1" x14ac:dyDescent="0.2">
      <c r="M15178" s="9"/>
    </row>
    <row r="15179" spans="13:13" hidden="1" x14ac:dyDescent="0.2">
      <c r="M15179" s="9"/>
    </row>
    <row r="15180" spans="13:13" hidden="1" x14ac:dyDescent="0.2">
      <c r="M15180" s="9"/>
    </row>
    <row r="15181" spans="13:13" hidden="1" x14ac:dyDescent="0.2">
      <c r="M15181" s="9"/>
    </row>
    <row r="15182" spans="13:13" hidden="1" x14ac:dyDescent="0.2">
      <c r="M15182" s="9"/>
    </row>
    <row r="15183" spans="13:13" hidden="1" x14ac:dyDescent="0.2">
      <c r="M15183" s="9"/>
    </row>
    <row r="15184" spans="13:13" hidden="1" x14ac:dyDescent="0.2">
      <c r="M15184" s="9"/>
    </row>
    <row r="15185" spans="13:13" hidden="1" x14ac:dyDescent="0.2">
      <c r="M15185" s="9"/>
    </row>
    <row r="15186" spans="13:13" hidden="1" x14ac:dyDescent="0.2">
      <c r="M15186" s="9"/>
    </row>
    <row r="15187" spans="13:13" hidden="1" x14ac:dyDescent="0.2">
      <c r="M15187" s="9"/>
    </row>
    <row r="15188" spans="13:13" hidden="1" x14ac:dyDescent="0.2">
      <c r="M15188" s="9"/>
    </row>
    <row r="15189" spans="13:13" hidden="1" x14ac:dyDescent="0.2">
      <c r="M15189" s="9"/>
    </row>
    <row r="15190" spans="13:13" hidden="1" x14ac:dyDescent="0.2">
      <c r="M15190" s="9"/>
    </row>
    <row r="15191" spans="13:13" hidden="1" x14ac:dyDescent="0.2">
      <c r="M15191" s="9"/>
    </row>
    <row r="15192" spans="13:13" hidden="1" x14ac:dyDescent="0.2">
      <c r="M15192" s="9"/>
    </row>
    <row r="15193" spans="13:13" hidden="1" x14ac:dyDescent="0.2">
      <c r="M15193" s="9"/>
    </row>
    <row r="15194" spans="13:13" hidden="1" x14ac:dyDescent="0.2">
      <c r="M15194" s="9"/>
    </row>
    <row r="15195" spans="13:13" hidden="1" x14ac:dyDescent="0.2">
      <c r="M15195" s="9"/>
    </row>
    <row r="15196" spans="13:13" hidden="1" x14ac:dyDescent="0.2">
      <c r="M15196" s="9"/>
    </row>
    <row r="15197" spans="13:13" hidden="1" x14ac:dyDescent="0.2">
      <c r="M15197" s="9"/>
    </row>
    <row r="15198" spans="13:13" hidden="1" x14ac:dyDescent="0.2">
      <c r="M15198" s="9"/>
    </row>
    <row r="15199" spans="13:13" hidden="1" x14ac:dyDescent="0.2">
      <c r="M15199" s="9"/>
    </row>
    <row r="15200" spans="13:13" hidden="1" x14ac:dyDescent="0.2">
      <c r="M15200" s="9"/>
    </row>
    <row r="15201" spans="13:13" hidden="1" x14ac:dyDescent="0.2">
      <c r="M15201" s="9"/>
    </row>
    <row r="15202" spans="13:13" hidden="1" x14ac:dyDescent="0.2">
      <c r="M15202" s="9"/>
    </row>
    <row r="15203" spans="13:13" hidden="1" x14ac:dyDescent="0.2">
      <c r="M15203" s="9"/>
    </row>
    <row r="15204" spans="13:13" hidden="1" x14ac:dyDescent="0.2">
      <c r="M15204" s="9"/>
    </row>
    <row r="15205" spans="13:13" hidden="1" x14ac:dyDescent="0.2">
      <c r="M15205" s="9"/>
    </row>
    <row r="15206" spans="13:13" hidden="1" x14ac:dyDescent="0.2">
      <c r="M15206" s="9"/>
    </row>
    <row r="15207" spans="13:13" hidden="1" x14ac:dyDescent="0.2">
      <c r="M15207" s="9"/>
    </row>
    <row r="15208" spans="13:13" hidden="1" x14ac:dyDescent="0.2">
      <c r="M15208" s="9"/>
    </row>
    <row r="15209" spans="13:13" hidden="1" x14ac:dyDescent="0.2">
      <c r="M15209" s="9"/>
    </row>
    <row r="15210" spans="13:13" hidden="1" x14ac:dyDescent="0.2">
      <c r="M15210" s="9"/>
    </row>
    <row r="15211" spans="13:13" hidden="1" x14ac:dyDescent="0.2">
      <c r="M15211" s="9"/>
    </row>
    <row r="15212" spans="13:13" hidden="1" x14ac:dyDescent="0.2">
      <c r="M15212" s="9"/>
    </row>
    <row r="15213" spans="13:13" hidden="1" x14ac:dyDescent="0.2">
      <c r="M15213" s="9"/>
    </row>
    <row r="15214" spans="13:13" hidden="1" x14ac:dyDescent="0.2">
      <c r="M15214" s="9"/>
    </row>
    <row r="15215" spans="13:13" hidden="1" x14ac:dyDescent="0.2">
      <c r="M15215" s="9"/>
    </row>
    <row r="15216" spans="13:13" hidden="1" x14ac:dyDescent="0.2">
      <c r="M15216" s="9"/>
    </row>
    <row r="15217" spans="13:13" hidden="1" x14ac:dyDescent="0.2">
      <c r="M15217" s="9"/>
    </row>
    <row r="15218" spans="13:13" hidden="1" x14ac:dyDescent="0.2">
      <c r="M15218" s="9"/>
    </row>
    <row r="15219" spans="13:13" hidden="1" x14ac:dyDescent="0.2">
      <c r="M15219" s="9"/>
    </row>
    <row r="15220" spans="13:13" hidden="1" x14ac:dyDescent="0.2">
      <c r="M15220" s="9"/>
    </row>
    <row r="15221" spans="13:13" hidden="1" x14ac:dyDescent="0.2">
      <c r="M15221" s="9"/>
    </row>
    <row r="15222" spans="13:13" hidden="1" x14ac:dyDescent="0.2">
      <c r="M15222" s="9"/>
    </row>
    <row r="15223" spans="13:13" hidden="1" x14ac:dyDescent="0.2">
      <c r="M15223" s="9"/>
    </row>
    <row r="15224" spans="13:13" hidden="1" x14ac:dyDescent="0.2">
      <c r="M15224" s="9"/>
    </row>
    <row r="15225" spans="13:13" hidden="1" x14ac:dyDescent="0.2">
      <c r="M15225" s="9"/>
    </row>
    <row r="15226" spans="13:13" hidden="1" x14ac:dyDescent="0.2">
      <c r="M15226" s="9"/>
    </row>
    <row r="15227" spans="13:13" hidden="1" x14ac:dyDescent="0.2">
      <c r="M15227" s="9"/>
    </row>
    <row r="15228" spans="13:13" hidden="1" x14ac:dyDescent="0.2">
      <c r="M15228" s="9"/>
    </row>
    <row r="15229" spans="13:13" hidden="1" x14ac:dyDescent="0.2">
      <c r="M15229" s="9"/>
    </row>
    <row r="15230" spans="13:13" hidden="1" x14ac:dyDescent="0.2">
      <c r="M15230" s="9"/>
    </row>
    <row r="15231" spans="13:13" hidden="1" x14ac:dyDescent="0.2">
      <c r="M15231" s="9"/>
    </row>
    <row r="15232" spans="13:13" hidden="1" x14ac:dyDescent="0.2">
      <c r="M15232" s="9"/>
    </row>
    <row r="15233" spans="13:13" hidden="1" x14ac:dyDescent="0.2">
      <c r="M15233" s="9"/>
    </row>
    <row r="15234" spans="13:13" hidden="1" x14ac:dyDescent="0.2">
      <c r="M15234" s="9"/>
    </row>
    <row r="15235" spans="13:13" hidden="1" x14ac:dyDescent="0.2">
      <c r="M15235" s="9"/>
    </row>
    <row r="15236" spans="13:13" hidden="1" x14ac:dyDescent="0.2">
      <c r="M15236" s="9"/>
    </row>
    <row r="15237" spans="13:13" hidden="1" x14ac:dyDescent="0.2">
      <c r="M15237" s="9"/>
    </row>
    <row r="15238" spans="13:13" hidden="1" x14ac:dyDescent="0.2">
      <c r="M15238" s="9"/>
    </row>
    <row r="15239" spans="13:13" hidden="1" x14ac:dyDescent="0.2">
      <c r="M15239" s="9"/>
    </row>
    <row r="15240" spans="13:13" hidden="1" x14ac:dyDescent="0.2">
      <c r="M15240" s="9"/>
    </row>
    <row r="15241" spans="13:13" hidden="1" x14ac:dyDescent="0.2">
      <c r="M15241" s="9"/>
    </row>
    <row r="15242" spans="13:13" hidden="1" x14ac:dyDescent="0.2">
      <c r="M15242" s="9"/>
    </row>
    <row r="15243" spans="13:13" hidden="1" x14ac:dyDescent="0.2">
      <c r="M15243" s="9"/>
    </row>
    <row r="15244" spans="13:13" hidden="1" x14ac:dyDescent="0.2">
      <c r="M15244" s="9"/>
    </row>
    <row r="15245" spans="13:13" hidden="1" x14ac:dyDescent="0.2">
      <c r="M15245" s="9"/>
    </row>
    <row r="15246" spans="13:13" hidden="1" x14ac:dyDescent="0.2">
      <c r="M15246" s="9"/>
    </row>
    <row r="15247" spans="13:13" hidden="1" x14ac:dyDescent="0.2">
      <c r="M15247" s="9"/>
    </row>
    <row r="15248" spans="13:13" hidden="1" x14ac:dyDescent="0.2">
      <c r="M15248" s="9"/>
    </row>
    <row r="15249" spans="13:13" hidden="1" x14ac:dyDescent="0.2">
      <c r="M15249" s="9"/>
    </row>
    <row r="15250" spans="13:13" hidden="1" x14ac:dyDescent="0.2">
      <c r="M15250" s="9"/>
    </row>
    <row r="15251" spans="13:13" hidden="1" x14ac:dyDescent="0.2">
      <c r="M15251" s="9"/>
    </row>
    <row r="15252" spans="13:13" hidden="1" x14ac:dyDescent="0.2">
      <c r="M15252" s="9"/>
    </row>
    <row r="15253" spans="13:13" hidden="1" x14ac:dyDescent="0.2">
      <c r="M15253" s="9"/>
    </row>
    <row r="15254" spans="13:13" hidden="1" x14ac:dyDescent="0.2">
      <c r="M15254" s="9"/>
    </row>
    <row r="15255" spans="13:13" hidden="1" x14ac:dyDescent="0.2">
      <c r="M15255" s="9"/>
    </row>
    <row r="15256" spans="13:13" hidden="1" x14ac:dyDescent="0.2">
      <c r="M15256" s="9"/>
    </row>
    <row r="15257" spans="13:13" hidden="1" x14ac:dyDescent="0.2">
      <c r="M15257" s="9"/>
    </row>
    <row r="15258" spans="13:13" hidden="1" x14ac:dyDescent="0.2">
      <c r="M15258" s="9"/>
    </row>
    <row r="15259" spans="13:13" hidden="1" x14ac:dyDescent="0.2">
      <c r="M15259" s="9"/>
    </row>
    <row r="15260" spans="13:13" hidden="1" x14ac:dyDescent="0.2">
      <c r="M15260" s="9"/>
    </row>
    <row r="15261" spans="13:13" hidden="1" x14ac:dyDescent="0.2">
      <c r="M15261" s="9"/>
    </row>
    <row r="15262" spans="13:13" hidden="1" x14ac:dyDescent="0.2">
      <c r="M15262" s="9"/>
    </row>
    <row r="15263" spans="13:13" hidden="1" x14ac:dyDescent="0.2">
      <c r="M15263" s="9"/>
    </row>
    <row r="15264" spans="13:13" hidden="1" x14ac:dyDescent="0.2">
      <c r="M15264" s="9"/>
    </row>
    <row r="15265" spans="13:13" hidden="1" x14ac:dyDescent="0.2">
      <c r="M15265" s="9"/>
    </row>
    <row r="15266" spans="13:13" hidden="1" x14ac:dyDescent="0.2">
      <c r="M15266" s="9"/>
    </row>
    <row r="15267" spans="13:13" hidden="1" x14ac:dyDescent="0.2">
      <c r="M15267" s="9"/>
    </row>
    <row r="15268" spans="13:13" hidden="1" x14ac:dyDescent="0.2">
      <c r="M15268" s="9"/>
    </row>
    <row r="15269" spans="13:13" hidden="1" x14ac:dyDescent="0.2">
      <c r="M15269" s="9"/>
    </row>
    <row r="15270" spans="13:13" hidden="1" x14ac:dyDescent="0.2">
      <c r="M15270" s="9"/>
    </row>
    <row r="15271" spans="13:13" hidden="1" x14ac:dyDescent="0.2">
      <c r="M15271" s="9"/>
    </row>
    <row r="15272" spans="13:13" hidden="1" x14ac:dyDescent="0.2">
      <c r="M15272" s="9"/>
    </row>
    <row r="15273" spans="13:13" hidden="1" x14ac:dyDescent="0.2">
      <c r="M15273" s="9"/>
    </row>
    <row r="15274" spans="13:13" hidden="1" x14ac:dyDescent="0.2">
      <c r="M15274" s="9"/>
    </row>
    <row r="15275" spans="13:13" hidden="1" x14ac:dyDescent="0.2">
      <c r="M15275" s="9"/>
    </row>
    <row r="15276" spans="13:13" hidden="1" x14ac:dyDescent="0.2">
      <c r="M15276" s="9"/>
    </row>
    <row r="15277" spans="13:13" hidden="1" x14ac:dyDescent="0.2">
      <c r="M15277" s="9"/>
    </row>
    <row r="15278" spans="13:13" hidden="1" x14ac:dyDescent="0.2">
      <c r="M15278" s="9"/>
    </row>
    <row r="15279" spans="13:13" hidden="1" x14ac:dyDescent="0.2">
      <c r="M15279" s="9"/>
    </row>
    <row r="15280" spans="13:13" hidden="1" x14ac:dyDescent="0.2">
      <c r="M15280" s="9"/>
    </row>
    <row r="15281" spans="13:13" hidden="1" x14ac:dyDescent="0.2">
      <c r="M15281" s="9"/>
    </row>
    <row r="15282" spans="13:13" hidden="1" x14ac:dyDescent="0.2">
      <c r="M15282" s="9"/>
    </row>
    <row r="15283" spans="13:13" hidden="1" x14ac:dyDescent="0.2">
      <c r="M15283" s="9"/>
    </row>
    <row r="15284" spans="13:13" hidden="1" x14ac:dyDescent="0.2">
      <c r="M15284" s="9"/>
    </row>
    <row r="15285" spans="13:13" hidden="1" x14ac:dyDescent="0.2">
      <c r="M15285" s="9"/>
    </row>
    <row r="15286" spans="13:13" hidden="1" x14ac:dyDescent="0.2">
      <c r="M15286" s="9"/>
    </row>
    <row r="15287" spans="13:13" hidden="1" x14ac:dyDescent="0.2">
      <c r="M15287" s="9"/>
    </row>
    <row r="15288" spans="13:13" hidden="1" x14ac:dyDescent="0.2">
      <c r="M15288" s="9"/>
    </row>
    <row r="15289" spans="13:13" hidden="1" x14ac:dyDescent="0.2">
      <c r="M15289" s="9"/>
    </row>
    <row r="15290" spans="13:13" hidden="1" x14ac:dyDescent="0.2">
      <c r="M15290" s="9"/>
    </row>
    <row r="15291" spans="13:13" hidden="1" x14ac:dyDescent="0.2">
      <c r="M15291" s="9"/>
    </row>
    <row r="15292" spans="13:13" hidden="1" x14ac:dyDescent="0.2">
      <c r="M15292" s="9"/>
    </row>
    <row r="15293" spans="13:13" hidden="1" x14ac:dyDescent="0.2">
      <c r="M15293" s="9"/>
    </row>
    <row r="15294" spans="13:13" hidden="1" x14ac:dyDescent="0.2">
      <c r="M15294" s="9"/>
    </row>
    <row r="15295" spans="13:13" hidden="1" x14ac:dyDescent="0.2">
      <c r="M15295" s="9"/>
    </row>
    <row r="15296" spans="13:13" hidden="1" x14ac:dyDescent="0.2">
      <c r="M15296" s="9"/>
    </row>
    <row r="15297" spans="13:13" hidden="1" x14ac:dyDescent="0.2">
      <c r="M15297" s="9"/>
    </row>
    <row r="15298" spans="13:13" hidden="1" x14ac:dyDescent="0.2">
      <c r="M15298" s="9"/>
    </row>
    <row r="15299" spans="13:13" hidden="1" x14ac:dyDescent="0.2">
      <c r="M15299" s="9"/>
    </row>
    <row r="15300" spans="13:13" hidden="1" x14ac:dyDescent="0.2">
      <c r="M15300" s="9"/>
    </row>
    <row r="15301" spans="13:13" hidden="1" x14ac:dyDescent="0.2">
      <c r="M15301" s="9"/>
    </row>
    <row r="15302" spans="13:13" hidden="1" x14ac:dyDescent="0.2">
      <c r="M15302" s="9"/>
    </row>
    <row r="15303" spans="13:13" hidden="1" x14ac:dyDescent="0.2">
      <c r="M15303" s="9"/>
    </row>
    <row r="15304" spans="13:13" hidden="1" x14ac:dyDescent="0.2">
      <c r="M15304" s="9"/>
    </row>
    <row r="15305" spans="13:13" hidden="1" x14ac:dyDescent="0.2">
      <c r="M15305" s="9"/>
    </row>
    <row r="15306" spans="13:13" hidden="1" x14ac:dyDescent="0.2">
      <c r="M15306" s="9"/>
    </row>
    <row r="15307" spans="13:13" hidden="1" x14ac:dyDescent="0.2">
      <c r="M15307" s="9"/>
    </row>
    <row r="15308" spans="13:13" hidden="1" x14ac:dyDescent="0.2">
      <c r="M15308" s="9"/>
    </row>
    <row r="15309" spans="13:13" hidden="1" x14ac:dyDescent="0.2">
      <c r="M15309" s="9"/>
    </row>
    <row r="15310" spans="13:13" hidden="1" x14ac:dyDescent="0.2">
      <c r="M15310" s="9"/>
    </row>
    <row r="15311" spans="13:13" hidden="1" x14ac:dyDescent="0.2">
      <c r="M15311" s="9"/>
    </row>
    <row r="15312" spans="13:13" hidden="1" x14ac:dyDescent="0.2">
      <c r="M15312" s="9"/>
    </row>
    <row r="15313" spans="13:13" hidden="1" x14ac:dyDescent="0.2">
      <c r="M15313" s="9"/>
    </row>
    <row r="15314" spans="13:13" hidden="1" x14ac:dyDescent="0.2">
      <c r="M15314" s="9"/>
    </row>
    <row r="15315" spans="13:13" hidden="1" x14ac:dyDescent="0.2">
      <c r="M15315" s="9"/>
    </row>
    <row r="15316" spans="13:13" hidden="1" x14ac:dyDescent="0.2">
      <c r="M15316" s="9"/>
    </row>
    <row r="15317" spans="13:13" hidden="1" x14ac:dyDescent="0.2">
      <c r="M15317" s="9"/>
    </row>
    <row r="15318" spans="13:13" hidden="1" x14ac:dyDescent="0.2">
      <c r="M15318" s="9"/>
    </row>
    <row r="15319" spans="13:13" hidden="1" x14ac:dyDescent="0.2">
      <c r="M15319" s="9"/>
    </row>
    <row r="15320" spans="13:13" hidden="1" x14ac:dyDescent="0.2">
      <c r="M15320" s="9"/>
    </row>
    <row r="15321" spans="13:13" hidden="1" x14ac:dyDescent="0.2">
      <c r="M15321" s="9"/>
    </row>
    <row r="15322" spans="13:13" hidden="1" x14ac:dyDescent="0.2">
      <c r="M15322" s="9"/>
    </row>
    <row r="15323" spans="13:13" hidden="1" x14ac:dyDescent="0.2">
      <c r="M15323" s="9"/>
    </row>
    <row r="15324" spans="13:13" hidden="1" x14ac:dyDescent="0.2">
      <c r="M15324" s="9"/>
    </row>
    <row r="15325" spans="13:13" hidden="1" x14ac:dyDescent="0.2">
      <c r="M15325" s="9"/>
    </row>
    <row r="15326" spans="13:13" hidden="1" x14ac:dyDescent="0.2">
      <c r="M15326" s="9"/>
    </row>
    <row r="15327" spans="13:13" hidden="1" x14ac:dyDescent="0.2">
      <c r="M15327" s="9"/>
    </row>
    <row r="15328" spans="13:13" hidden="1" x14ac:dyDescent="0.2">
      <c r="M15328" s="9"/>
    </row>
    <row r="15329" spans="13:13" hidden="1" x14ac:dyDescent="0.2">
      <c r="M15329" s="9"/>
    </row>
    <row r="15330" spans="13:13" hidden="1" x14ac:dyDescent="0.2">
      <c r="M15330" s="9"/>
    </row>
    <row r="15331" spans="13:13" hidden="1" x14ac:dyDescent="0.2">
      <c r="M15331" s="9"/>
    </row>
    <row r="15332" spans="13:13" hidden="1" x14ac:dyDescent="0.2">
      <c r="M15332" s="9"/>
    </row>
    <row r="15333" spans="13:13" hidden="1" x14ac:dyDescent="0.2">
      <c r="M15333" s="9"/>
    </row>
    <row r="15334" spans="13:13" hidden="1" x14ac:dyDescent="0.2">
      <c r="M15334" s="9"/>
    </row>
    <row r="15335" spans="13:13" hidden="1" x14ac:dyDescent="0.2">
      <c r="M15335" s="9"/>
    </row>
    <row r="15336" spans="13:13" hidden="1" x14ac:dyDescent="0.2">
      <c r="M15336" s="9"/>
    </row>
    <row r="15337" spans="13:13" hidden="1" x14ac:dyDescent="0.2">
      <c r="M15337" s="9"/>
    </row>
    <row r="15338" spans="13:13" hidden="1" x14ac:dyDescent="0.2">
      <c r="M15338" s="9"/>
    </row>
    <row r="15339" spans="13:13" hidden="1" x14ac:dyDescent="0.2">
      <c r="M15339" s="9"/>
    </row>
    <row r="15340" spans="13:13" hidden="1" x14ac:dyDescent="0.2">
      <c r="M15340" s="9"/>
    </row>
    <row r="15341" spans="13:13" hidden="1" x14ac:dyDescent="0.2">
      <c r="M15341" s="9"/>
    </row>
    <row r="15342" spans="13:13" hidden="1" x14ac:dyDescent="0.2">
      <c r="M15342" s="9"/>
    </row>
    <row r="15343" spans="13:13" hidden="1" x14ac:dyDescent="0.2">
      <c r="M15343" s="9"/>
    </row>
    <row r="15344" spans="13:13" hidden="1" x14ac:dyDescent="0.2">
      <c r="M15344" s="9"/>
    </row>
    <row r="15345" spans="13:13" hidden="1" x14ac:dyDescent="0.2">
      <c r="M15345" s="9"/>
    </row>
    <row r="15346" spans="13:13" hidden="1" x14ac:dyDescent="0.2">
      <c r="M15346" s="9"/>
    </row>
    <row r="15347" spans="13:13" hidden="1" x14ac:dyDescent="0.2">
      <c r="M15347" s="9"/>
    </row>
    <row r="15348" spans="13:13" hidden="1" x14ac:dyDescent="0.2">
      <c r="M15348" s="9"/>
    </row>
    <row r="15349" spans="13:13" hidden="1" x14ac:dyDescent="0.2">
      <c r="M15349" s="9"/>
    </row>
    <row r="15350" spans="13:13" hidden="1" x14ac:dyDescent="0.2">
      <c r="M15350" s="9"/>
    </row>
    <row r="15351" spans="13:13" hidden="1" x14ac:dyDescent="0.2">
      <c r="M15351" s="9"/>
    </row>
    <row r="15352" spans="13:13" hidden="1" x14ac:dyDescent="0.2">
      <c r="M15352" s="9"/>
    </row>
    <row r="15353" spans="13:13" hidden="1" x14ac:dyDescent="0.2">
      <c r="M15353" s="9"/>
    </row>
    <row r="15354" spans="13:13" hidden="1" x14ac:dyDescent="0.2">
      <c r="M15354" s="9"/>
    </row>
    <row r="15355" spans="13:13" hidden="1" x14ac:dyDescent="0.2">
      <c r="M15355" s="9"/>
    </row>
    <row r="15356" spans="13:13" hidden="1" x14ac:dyDescent="0.2">
      <c r="M15356" s="9"/>
    </row>
    <row r="15357" spans="13:13" hidden="1" x14ac:dyDescent="0.2">
      <c r="M15357" s="9"/>
    </row>
    <row r="15358" spans="13:13" hidden="1" x14ac:dyDescent="0.2">
      <c r="M15358" s="9"/>
    </row>
    <row r="15359" spans="13:13" hidden="1" x14ac:dyDescent="0.2">
      <c r="M15359" s="9"/>
    </row>
    <row r="15360" spans="13:13" hidden="1" x14ac:dyDescent="0.2">
      <c r="M15360" s="9"/>
    </row>
    <row r="15361" spans="13:13" hidden="1" x14ac:dyDescent="0.2">
      <c r="M15361" s="9"/>
    </row>
    <row r="15362" spans="13:13" hidden="1" x14ac:dyDescent="0.2">
      <c r="M15362" s="9"/>
    </row>
    <row r="15363" spans="13:13" hidden="1" x14ac:dyDescent="0.2">
      <c r="M15363" s="9"/>
    </row>
    <row r="15364" spans="13:13" hidden="1" x14ac:dyDescent="0.2">
      <c r="M15364" s="9"/>
    </row>
    <row r="15365" spans="13:13" hidden="1" x14ac:dyDescent="0.2">
      <c r="M15365" s="9"/>
    </row>
    <row r="15366" spans="13:13" hidden="1" x14ac:dyDescent="0.2">
      <c r="M15366" s="9"/>
    </row>
    <row r="15367" spans="13:13" hidden="1" x14ac:dyDescent="0.2">
      <c r="M15367" s="9"/>
    </row>
    <row r="15368" spans="13:13" hidden="1" x14ac:dyDescent="0.2">
      <c r="M15368" s="9"/>
    </row>
    <row r="15369" spans="13:13" hidden="1" x14ac:dyDescent="0.2">
      <c r="M15369" s="9"/>
    </row>
    <row r="15370" spans="13:13" hidden="1" x14ac:dyDescent="0.2">
      <c r="M15370" s="9"/>
    </row>
    <row r="15371" spans="13:13" hidden="1" x14ac:dyDescent="0.2">
      <c r="M15371" s="9"/>
    </row>
    <row r="15372" spans="13:13" hidden="1" x14ac:dyDescent="0.2">
      <c r="M15372" s="9"/>
    </row>
    <row r="15373" spans="13:13" hidden="1" x14ac:dyDescent="0.2">
      <c r="M15373" s="9"/>
    </row>
    <row r="15374" spans="13:13" hidden="1" x14ac:dyDescent="0.2">
      <c r="M15374" s="9"/>
    </row>
    <row r="15375" spans="13:13" hidden="1" x14ac:dyDescent="0.2">
      <c r="M15375" s="9"/>
    </row>
    <row r="15376" spans="13:13" hidden="1" x14ac:dyDescent="0.2">
      <c r="M15376" s="9"/>
    </row>
    <row r="15377" spans="13:13" hidden="1" x14ac:dyDescent="0.2">
      <c r="M15377" s="9"/>
    </row>
    <row r="15378" spans="13:13" hidden="1" x14ac:dyDescent="0.2">
      <c r="M15378" s="9"/>
    </row>
    <row r="15379" spans="13:13" hidden="1" x14ac:dyDescent="0.2">
      <c r="M15379" s="9"/>
    </row>
    <row r="15380" spans="13:13" hidden="1" x14ac:dyDescent="0.2">
      <c r="M15380" s="9"/>
    </row>
    <row r="15381" spans="13:13" hidden="1" x14ac:dyDescent="0.2">
      <c r="M15381" s="9"/>
    </row>
    <row r="15382" spans="13:13" hidden="1" x14ac:dyDescent="0.2">
      <c r="M15382" s="9"/>
    </row>
    <row r="15383" spans="13:13" hidden="1" x14ac:dyDescent="0.2">
      <c r="M15383" s="9"/>
    </row>
    <row r="15384" spans="13:13" hidden="1" x14ac:dyDescent="0.2">
      <c r="M15384" s="9"/>
    </row>
    <row r="15385" spans="13:13" hidden="1" x14ac:dyDescent="0.2">
      <c r="M15385" s="9"/>
    </row>
    <row r="15386" spans="13:13" hidden="1" x14ac:dyDescent="0.2">
      <c r="M15386" s="9"/>
    </row>
    <row r="15387" spans="13:13" hidden="1" x14ac:dyDescent="0.2">
      <c r="M15387" s="9"/>
    </row>
    <row r="15388" spans="13:13" hidden="1" x14ac:dyDescent="0.2">
      <c r="M15388" s="9"/>
    </row>
    <row r="15389" spans="13:13" hidden="1" x14ac:dyDescent="0.2">
      <c r="M15389" s="9"/>
    </row>
    <row r="15390" spans="13:13" hidden="1" x14ac:dyDescent="0.2">
      <c r="M15390" s="9"/>
    </row>
    <row r="15391" spans="13:13" hidden="1" x14ac:dyDescent="0.2">
      <c r="M15391" s="9"/>
    </row>
    <row r="15392" spans="13:13" hidden="1" x14ac:dyDescent="0.2">
      <c r="M15392" s="9"/>
    </row>
    <row r="15393" spans="13:13" hidden="1" x14ac:dyDescent="0.2">
      <c r="M15393" s="9"/>
    </row>
    <row r="15394" spans="13:13" hidden="1" x14ac:dyDescent="0.2">
      <c r="M15394" s="9"/>
    </row>
    <row r="15395" spans="13:13" hidden="1" x14ac:dyDescent="0.2">
      <c r="M15395" s="9"/>
    </row>
    <row r="15396" spans="13:13" hidden="1" x14ac:dyDescent="0.2">
      <c r="M15396" s="9"/>
    </row>
    <row r="15397" spans="13:13" hidden="1" x14ac:dyDescent="0.2">
      <c r="M15397" s="9"/>
    </row>
    <row r="15398" spans="13:13" hidden="1" x14ac:dyDescent="0.2">
      <c r="M15398" s="9"/>
    </row>
    <row r="15399" spans="13:13" hidden="1" x14ac:dyDescent="0.2">
      <c r="M15399" s="9"/>
    </row>
    <row r="15400" spans="13:13" hidden="1" x14ac:dyDescent="0.2">
      <c r="M15400" s="9"/>
    </row>
    <row r="15401" spans="13:13" hidden="1" x14ac:dyDescent="0.2">
      <c r="M15401" s="9"/>
    </row>
    <row r="15402" spans="13:13" hidden="1" x14ac:dyDescent="0.2">
      <c r="M15402" s="9"/>
    </row>
    <row r="15403" spans="13:13" hidden="1" x14ac:dyDescent="0.2">
      <c r="M15403" s="9"/>
    </row>
    <row r="15404" spans="13:13" hidden="1" x14ac:dyDescent="0.2">
      <c r="M15404" s="9"/>
    </row>
    <row r="15405" spans="13:13" hidden="1" x14ac:dyDescent="0.2">
      <c r="M15405" s="9"/>
    </row>
    <row r="15406" spans="13:13" hidden="1" x14ac:dyDescent="0.2">
      <c r="M15406" s="9"/>
    </row>
    <row r="15407" spans="13:13" hidden="1" x14ac:dyDescent="0.2">
      <c r="M15407" s="9"/>
    </row>
    <row r="15408" spans="13:13" hidden="1" x14ac:dyDescent="0.2">
      <c r="M15408" s="9"/>
    </row>
    <row r="15409" spans="13:13" hidden="1" x14ac:dyDescent="0.2">
      <c r="M15409" s="9"/>
    </row>
    <row r="15410" spans="13:13" hidden="1" x14ac:dyDescent="0.2">
      <c r="M15410" s="9"/>
    </row>
    <row r="15411" spans="13:13" hidden="1" x14ac:dyDescent="0.2">
      <c r="M15411" s="9"/>
    </row>
    <row r="15412" spans="13:13" hidden="1" x14ac:dyDescent="0.2">
      <c r="M15412" s="9"/>
    </row>
    <row r="15413" spans="13:13" hidden="1" x14ac:dyDescent="0.2">
      <c r="M15413" s="9"/>
    </row>
    <row r="15414" spans="13:13" hidden="1" x14ac:dyDescent="0.2">
      <c r="M15414" s="9"/>
    </row>
    <row r="15415" spans="13:13" hidden="1" x14ac:dyDescent="0.2">
      <c r="M15415" s="9"/>
    </row>
    <row r="15416" spans="13:13" hidden="1" x14ac:dyDescent="0.2">
      <c r="M15416" s="9"/>
    </row>
    <row r="15417" spans="13:13" hidden="1" x14ac:dyDescent="0.2">
      <c r="M15417" s="9"/>
    </row>
    <row r="15418" spans="13:13" hidden="1" x14ac:dyDescent="0.2">
      <c r="M15418" s="9"/>
    </row>
    <row r="15419" spans="13:13" hidden="1" x14ac:dyDescent="0.2">
      <c r="M15419" s="9"/>
    </row>
    <row r="15420" spans="13:13" hidden="1" x14ac:dyDescent="0.2">
      <c r="M15420" s="9"/>
    </row>
    <row r="15421" spans="13:13" hidden="1" x14ac:dyDescent="0.2">
      <c r="M15421" s="9"/>
    </row>
    <row r="15422" spans="13:13" hidden="1" x14ac:dyDescent="0.2">
      <c r="M15422" s="9"/>
    </row>
    <row r="15423" spans="13:13" hidden="1" x14ac:dyDescent="0.2">
      <c r="M15423" s="9"/>
    </row>
    <row r="15424" spans="13:13" hidden="1" x14ac:dyDescent="0.2">
      <c r="M15424" s="9"/>
    </row>
    <row r="15425" spans="13:13" hidden="1" x14ac:dyDescent="0.2">
      <c r="M15425" s="9"/>
    </row>
    <row r="15426" spans="13:13" hidden="1" x14ac:dyDescent="0.2">
      <c r="M15426" s="9"/>
    </row>
    <row r="15427" spans="13:13" hidden="1" x14ac:dyDescent="0.2">
      <c r="M15427" s="9"/>
    </row>
    <row r="15428" spans="13:13" hidden="1" x14ac:dyDescent="0.2">
      <c r="M15428" s="9"/>
    </row>
    <row r="15429" spans="13:13" hidden="1" x14ac:dyDescent="0.2">
      <c r="M15429" s="9"/>
    </row>
    <row r="15430" spans="13:13" hidden="1" x14ac:dyDescent="0.2">
      <c r="M15430" s="9"/>
    </row>
    <row r="15431" spans="13:13" hidden="1" x14ac:dyDescent="0.2">
      <c r="M15431" s="9"/>
    </row>
    <row r="15432" spans="13:13" hidden="1" x14ac:dyDescent="0.2">
      <c r="M15432" s="9"/>
    </row>
    <row r="15433" spans="13:13" hidden="1" x14ac:dyDescent="0.2">
      <c r="M15433" s="9"/>
    </row>
    <row r="15434" spans="13:13" hidden="1" x14ac:dyDescent="0.2">
      <c r="M15434" s="9"/>
    </row>
    <row r="15435" spans="13:13" hidden="1" x14ac:dyDescent="0.2">
      <c r="M15435" s="9"/>
    </row>
    <row r="15436" spans="13:13" hidden="1" x14ac:dyDescent="0.2">
      <c r="M15436" s="9"/>
    </row>
    <row r="15437" spans="13:13" hidden="1" x14ac:dyDescent="0.2">
      <c r="M15437" s="9"/>
    </row>
    <row r="15438" spans="13:13" hidden="1" x14ac:dyDescent="0.2">
      <c r="M15438" s="9"/>
    </row>
    <row r="15439" spans="13:13" hidden="1" x14ac:dyDescent="0.2">
      <c r="M15439" s="9"/>
    </row>
    <row r="15440" spans="13:13" hidden="1" x14ac:dyDescent="0.2">
      <c r="M15440" s="9"/>
    </row>
    <row r="15441" spans="13:13" hidden="1" x14ac:dyDescent="0.2">
      <c r="M15441" s="9"/>
    </row>
    <row r="15442" spans="13:13" hidden="1" x14ac:dyDescent="0.2">
      <c r="M15442" s="9"/>
    </row>
    <row r="15443" spans="13:13" hidden="1" x14ac:dyDescent="0.2">
      <c r="M15443" s="9"/>
    </row>
    <row r="15444" spans="13:13" hidden="1" x14ac:dyDescent="0.2">
      <c r="M15444" s="9"/>
    </row>
    <row r="15445" spans="13:13" hidden="1" x14ac:dyDescent="0.2">
      <c r="M15445" s="9"/>
    </row>
    <row r="15446" spans="13:13" hidden="1" x14ac:dyDescent="0.2">
      <c r="M15446" s="9"/>
    </row>
    <row r="15447" spans="13:13" hidden="1" x14ac:dyDescent="0.2">
      <c r="M15447" s="9"/>
    </row>
    <row r="15448" spans="13:13" hidden="1" x14ac:dyDescent="0.2">
      <c r="M15448" s="9"/>
    </row>
    <row r="15449" spans="13:13" hidden="1" x14ac:dyDescent="0.2">
      <c r="M15449" s="9"/>
    </row>
    <row r="15450" spans="13:13" hidden="1" x14ac:dyDescent="0.2">
      <c r="M15450" s="9"/>
    </row>
    <row r="15451" spans="13:13" hidden="1" x14ac:dyDescent="0.2">
      <c r="M15451" s="9"/>
    </row>
    <row r="15452" spans="13:13" hidden="1" x14ac:dyDescent="0.2">
      <c r="M15452" s="9"/>
    </row>
    <row r="15453" spans="13:13" hidden="1" x14ac:dyDescent="0.2">
      <c r="M15453" s="9"/>
    </row>
    <row r="15454" spans="13:13" hidden="1" x14ac:dyDescent="0.2">
      <c r="M15454" s="9"/>
    </row>
    <row r="15455" spans="13:13" hidden="1" x14ac:dyDescent="0.2">
      <c r="M15455" s="9"/>
    </row>
    <row r="15456" spans="13:13" hidden="1" x14ac:dyDescent="0.2">
      <c r="M15456" s="9"/>
    </row>
    <row r="15457" spans="13:13" hidden="1" x14ac:dyDescent="0.2">
      <c r="M15457" s="9"/>
    </row>
    <row r="15458" spans="13:13" hidden="1" x14ac:dyDescent="0.2">
      <c r="M15458" s="9"/>
    </row>
    <row r="15459" spans="13:13" hidden="1" x14ac:dyDescent="0.2">
      <c r="M15459" s="9"/>
    </row>
    <row r="15460" spans="13:13" hidden="1" x14ac:dyDescent="0.2">
      <c r="M15460" s="9"/>
    </row>
    <row r="15461" spans="13:13" hidden="1" x14ac:dyDescent="0.2">
      <c r="M15461" s="9"/>
    </row>
    <row r="15462" spans="13:13" hidden="1" x14ac:dyDescent="0.2">
      <c r="M15462" s="9"/>
    </row>
    <row r="15463" spans="13:13" hidden="1" x14ac:dyDescent="0.2">
      <c r="M15463" s="9"/>
    </row>
    <row r="15464" spans="13:13" hidden="1" x14ac:dyDescent="0.2">
      <c r="M15464" s="9"/>
    </row>
    <row r="15465" spans="13:13" hidden="1" x14ac:dyDescent="0.2">
      <c r="M15465" s="9"/>
    </row>
    <row r="15466" spans="13:13" hidden="1" x14ac:dyDescent="0.2">
      <c r="M15466" s="9"/>
    </row>
    <row r="15467" spans="13:13" hidden="1" x14ac:dyDescent="0.2">
      <c r="M15467" s="9"/>
    </row>
    <row r="15468" spans="13:13" hidden="1" x14ac:dyDescent="0.2">
      <c r="M15468" s="9"/>
    </row>
    <row r="15469" spans="13:13" hidden="1" x14ac:dyDescent="0.2">
      <c r="M15469" s="9"/>
    </row>
    <row r="15470" spans="13:13" hidden="1" x14ac:dyDescent="0.2">
      <c r="M15470" s="9"/>
    </row>
    <row r="15471" spans="13:13" hidden="1" x14ac:dyDescent="0.2">
      <c r="M15471" s="9"/>
    </row>
    <row r="15472" spans="13:13" hidden="1" x14ac:dyDescent="0.2">
      <c r="M15472" s="9"/>
    </row>
    <row r="15473" spans="13:13" hidden="1" x14ac:dyDescent="0.2">
      <c r="M15473" s="9"/>
    </row>
    <row r="15474" spans="13:13" hidden="1" x14ac:dyDescent="0.2">
      <c r="M15474" s="9"/>
    </row>
    <row r="15475" spans="13:13" hidden="1" x14ac:dyDescent="0.2">
      <c r="M15475" s="9"/>
    </row>
    <row r="15476" spans="13:13" hidden="1" x14ac:dyDescent="0.2">
      <c r="M15476" s="9"/>
    </row>
    <row r="15477" spans="13:13" hidden="1" x14ac:dyDescent="0.2">
      <c r="M15477" s="9"/>
    </row>
    <row r="15478" spans="13:13" hidden="1" x14ac:dyDescent="0.2">
      <c r="M15478" s="9"/>
    </row>
    <row r="15479" spans="13:13" hidden="1" x14ac:dyDescent="0.2">
      <c r="M15479" s="9"/>
    </row>
    <row r="15480" spans="13:13" hidden="1" x14ac:dyDescent="0.2">
      <c r="M15480" s="9"/>
    </row>
    <row r="15481" spans="13:13" hidden="1" x14ac:dyDescent="0.2">
      <c r="M15481" s="9"/>
    </row>
    <row r="15482" spans="13:13" hidden="1" x14ac:dyDescent="0.2">
      <c r="M15482" s="9"/>
    </row>
    <row r="15483" spans="13:13" hidden="1" x14ac:dyDescent="0.2">
      <c r="M15483" s="9"/>
    </row>
    <row r="15484" spans="13:13" hidden="1" x14ac:dyDescent="0.2">
      <c r="M15484" s="9"/>
    </row>
    <row r="15485" spans="13:13" hidden="1" x14ac:dyDescent="0.2">
      <c r="M15485" s="9"/>
    </row>
    <row r="15486" spans="13:13" hidden="1" x14ac:dyDescent="0.2">
      <c r="M15486" s="9"/>
    </row>
    <row r="15487" spans="13:13" hidden="1" x14ac:dyDescent="0.2">
      <c r="M15487" s="9"/>
    </row>
    <row r="15488" spans="13:13" hidden="1" x14ac:dyDescent="0.2">
      <c r="M15488" s="9"/>
    </row>
    <row r="15489" spans="13:13" hidden="1" x14ac:dyDescent="0.2">
      <c r="M15489" s="9"/>
    </row>
    <row r="15490" spans="13:13" hidden="1" x14ac:dyDescent="0.2">
      <c r="M15490" s="9"/>
    </row>
    <row r="15491" spans="13:13" hidden="1" x14ac:dyDescent="0.2">
      <c r="M15491" s="9"/>
    </row>
    <row r="15492" spans="13:13" hidden="1" x14ac:dyDescent="0.2">
      <c r="M15492" s="9"/>
    </row>
    <row r="15493" spans="13:13" hidden="1" x14ac:dyDescent="0.2">
      <c r="M15493" s="9"/>
    </row>
    <row r="15494" spans="13:13" hidden="1" x14ac:dyDescent="0.2">
      <c r="M15494" s="9"/>
    </row>
    <row r="15495" spans="13:13" hidden="1" x14ac:dyDescent="0.2">
      <c r="M15495" s="9"/>
    </row>
    <row r="15496" spans="13:13" hidden="1" x14ac:dyDescent="0.2">
      <c r="M15496" s="9"/>
    </row>
    <row r="15497" spans="13:13" hidden="1" x14ac:dyDescent="0.2">
      <c r="M15497" s="9"/>
    </row>
    <row r="15498" spans="13:13" hidden="1" x14ac:dyDescent="0.2">
      <c r="M15498" s="9"/>
    </row>
    <row r="15499" spans="13:13" hidden="1" x14ac:dyDescent="0.2">
      <c r="M15499" s="9"/>
    </row>
    <row r="15500" spans="13:13" hidden="1" x14ac:dyDescent="0.2">
      <c r="M15500" s="9"/>
    </row>
    <row r="15501" spans="13:13" hidden="1" x14ac:dyDescent="0.2">
      <c r="M15501" s="9"/>
    </row>
    <row r="15502" spans="13:13" hidden="1" x14ac:dyDescent="0.2">
      <c r="M15502" s="9"/>
    </row>
    <row r="15503" spans="13:13" hidden="1" x14ac:dyDescent="0.2">
      <c r="M15503" s="9"/>
    </row>
    <row r="15504" spans="13:13" hidden="1" x14ac:dyDescent="0.2">
      <c r="M15504" s="9"/>
    </row>
    <row r="15505" spans="13:13" hidden="1" x14ac:dyDescent="0.2">
      <c r="M15505" s="9"/>
    </row>
    <row r="15506" spans="13:13" hidden="1" x14ac:dyDescent="0.2">
      <c r="M15506" s="9"/>
    </row>
    <row r="15507" spans="13:13" hidden="1" x14ac:dyDescent="0.2">
      <c r="M15507" s="9"/>
    </row>
    <row r="15508" spans="13:13" hidden="1" x14ac:dyDescent="0.2">
      <c r="M15508" s="9"/>
    </row>
    <row r="15509" spans="13:13" hidden="1" x14ac:dyDescent="0.2">
      <c r="M15509" s="9"/>
    </row>
    <row r="15510" spans="13:13" hidden="1" x14ac:dyDescent="0.2">
      <c r="M15510" s="9"/>
    </row>
    <row r="15511" spans="13:13" hidden="1" x14ac:dyDescent="0.2">
      <c r="M15511" s="9"/>
    </row>
    <row r="15512" spans="13:13" hidden="1" x14ac:dyDescent="0.2">
      <c r="M15512" s="9"/>
    </row>
    <row r="15513" spans="13:13" hidden="1" x14ac:dyDescent="0.2">
      <c r="M15513" s="9"/>
    </row>
    <row r="15514" spans="13:13" hidden="1" x14ac:dyDescent="0.2">
      <c r="M15514" s="9"/>
    </row>
    <row r="15515" spans="13:13" hidden="1" x14ac:dyDescent="0.2">
      <c r="M15515" s="9"/>
    </row>
    <row r="15516" spans="13:13" hidden="1" x14ac:dyDescent="0.2">
      <c r="M15516" s="9"/>
    </row>
    <row r="15517" spans="13:13" hidden="1" x14ac:dyDescent="0.2">
      <c r="M15517" s="9"/>
    </row>
    <row r="15518" spans="13:13" hidden="1" x14ac:dyDescent="0.2">
      <c r="M15518" s="9"/>
    </row>
    <row r="15519" spans="13:13" hidden="1" x14ac:dyDescent="0.2">
      <c r="M15519" s="9"/>
    </row>
    <row r="15520" spans="13:13" hidden="1" x14ac:dyDescent="0.2">
      <c r="M15520" s="9"/>
    </row>
    <row r="15521" spans="13:13" hidden="1" x14ac:dyDescent="0.2">
      <c r="M15521" s="9"/>
    </row>
    <row r="15522" spans="13:13" hidden="1" x14ac:dyDescent="0.2">
      <c r="M15522" s="9"/>
    </row>
    <row r="15523" spans="13:13" hidden="1" x14ac:dyDescent="0.2">
      <c r="M15523" s="9"/>
    </row>
    <row r="15524" spans="13:13" hidden="1" x14ac:dyDescent="0.2">
      <c r="M15524" s="9"/>
    </row>
    <row r="15525" spans="13:13" hidden="1" x14ac:dyDescent="0.2">
      <c r="M15525" s="9"/>
    </row>
    <row r="15526" spans="13:13" hidden="1" x14ac:dyDescent="0.2">
      <c r="M15526" s="9"/>
    </row>
    <row r="15527" spans="13:13" hidden="1" x14ac:dyDescent="0.2">
      <c r="M15527" s="9"/>
    </row>
    <row r="15528" spans="13:13" hidden="1" x14ac:dyDescent="0.2">
      <c r="M15528" s="9"/>
    </row>
    <row r="15529" spans="13:13" hidden="1" x14ac:dyDescent="0.2">
      <c r="M15529" s="9"/>
    </row>
    <row r="15530" spans="13:13" hidden="1" x14ac:dyDescent="0.2">
      <c r="M15530" s="9"/>
    </row>
    <row r="15531" spans="13:13" hidden="1" x14ac:dyDescent="0.2">
      <c r="M15531" s="9"/>
    </row>
    <row r="15532" spans="13:13" hidden="1" x14ac:dyDescent="0.2">
      <c r="M15532" s="9"/>
    </row>
    <row r="15533" spans="13:13" hidden="1" x14ac:dyDescent="0.2">
      <c r="M15533" s="9"/>
    </row>
    <row r="15534" spans="13:13" hidden="1" x14ac:dyDescent="0.2">
      <c r="M15534" s="9"/>
    </row>
    <row r="15535" spans="13:13" hidden="1" x14ac:dyDescent="0.2">
      <c r="M15535" s="9"/>
    </row>
    <row r="15536" spans="13:13" hidden="1" x14ac:dyDescent="0.2">
      <c r="M15536" s="9"/>
    </row>
    <row r="15537" spans="13:13" hidden="1" x14ac:dyDescent="0.2">
      <c r="M15537" s="9"/>
    </row>
    <row r="15538" spans="13:13" hidden="1" x14ac:dyDescent="0.2">
      <c r="M15538" s="9"/>
    </row>
    <row r="15539" spans="13:13" hidden="1" x14ac:dyDescent="0.2">
      <c r="M15539" s="9"/>
    </row>
    <row r="15540" spans="13:13" hidden="1" x14ac:dyDescent="0.2">
      <c r="M15540" s="9"/>
    </row>
    <row r="15541" spans="13:13" hidden="1" x14ac:dyDescent="0.2">
      <c r="M15541" s="9"/>
    </row>
    <row r="15542" spans="13:13" hidden="1" x14ac:dyDescent="0.2">
      <c r="M15542" s="9"/>
    </row>
    <row r="15543" spans="13:13" hidden="1" x14ac:dyDescent="0.2">
      <c r="M15543" s="9"/>
    </row>
    <row r="15544" spans="13:13" hidden="1" x14ac:dyDescent="0.2">
      <c r="M15544" s="9"/>
    </row>
    <row r="15545" spans="13:13" hidden="1" x14ac:dyDescent="0.2">
      <c r="M15545" s="9"/>
    </row>
    <row r="15546" spans="13:13" hidden="1" x14ac:dyDescent="0.2">
      <c r="M15546" s="9"/>
    </row>
    <row r="15547" spans="13:13" hidden="1" x14ac:dyDescent="0.2">
      <c r="M15547" s="9"/>
    </row>
    <row r="15548" spans="13:13" hidden="1" x14ac:dyDescent="0.2">
      <c r="M15548" s="9"/>
    </row>
    <row r="15549" spans="13:13" hidden="1" x14ac:dyDescent="0.2">
      <c r="M15549" s="9"/>
    </row>
    <row r="15550" spans="13:13" hidden="1" x14ac:dyDescent="0.2">
      <c r="M15550" s="9"/>
    </row>
    <row r="15551" spans="13:13" hidden="1" x14ac:dyDescent="0.2">
      <c r="M15551" s="9"/>
    </row>
    <row r="15552" spans="13:13" hidden="1" x14ac:dyDescent="0.2">
      <c r="M15552" s="9"/>
    </row>
    <row r="15553" spans="13:13" hidden="1" x14ac:dyDescent="0.2">
      <c r="M15553" s="9"/>
    </row>
    <row r="15554" spans="13:13" hidden="1" x14ac:dyDescent="0.2">
      <c r="M15554" s="9"/>
    </row>
    <row r="15555" spans="13:13" hidden="1" x14ac:dyDescent="0.2">
      <c r="M15555" s="9"/>
    </row>
    <row r="15556" spans="13:13" hidden="1" x14ac:dyDescent="0.2">
      <c r="M15556" s="9"/>
    </row>
    <row r="15557" spans="13:13" hidden="1" x14ac:dyDescent="0.2">
      <c r="M15557" s="9"/>
    </row>
    <row r="15558" spans="13:13" hidden="1" x14ac:dyDescent="0.2">
      <c r="M15558" s="9"/>
    </row>
    <row r="15559" spans="13:13" hidden="1" x14ac:dyDescent="0.2">
      <c r="M15559" s="9"/>
    </row>
    <row r="15560" spans="13:13" hidden="1" x14ac:dyDescent="0.2">
      <c r="M15560" s="9"/>
    </row>
    <row r="15561" spans="13:13" hidden="1" x14ac:dyDescent="0.2">
      <c r="M15561" s="9"/>
    </row>
    <row r="15562" spans="13:13" hidden="1" x14ac:dyDescent="0.2">
      <c r="M15562" s="9"/>
    </row>
    <row r="15563" spans="13:13" hidden="1" x14ac:dyDescent="0.2">
      <c r="M15563" s="9"/>
    </row>
    <row r="15564" spans="13:13" hidden="1" x14ac:dyDescent="0.2">
      <c r="M15564" s="9"/>
    </row>
    <row r="15565" spans="13:13" hidden="1" x14ac:dyDescent="0.2">
      <c r="M15565" s="9"/>
    </row>
    <row r="15566" spans="13:13" hidden="1" x14ac:dyDescent="0.2">
      <c r="M15566" s="9"/>
    </row>
    <row r="15567" spans="13:13" hidden="1" x14ac:dyDescent="0.2">
      <c r="M15567" s="9"/>
    </row>
    <row r="15568" spans="13:13" hidden="1" x14ac:dyDescent="0.2">
      <c r="M15568" s="9"/>
    </row>
    <row r="15569" spans="13:13" hidden="1" x14ac:dyDescent="0.2">
      <c r="M15569" s="9"/>
    </row>
    <row r="15570" spans="13:13" hidden="1" x14ac:dyDescent="0.2">
      <c r="M15570" s="9"/>
    </row>
    <row r="15571" spans="13:13" hidden="1" x14ac:dyDescent="0.2">
      <c r="M15571" s="9"/>
    </row>
    <row r="15572" spans="13:13" hidden="1" x14ac:dyDescent="0.2">
      <c r="M15572" s="9"/>
    </row>
    <row r="15573" spans="13:13" hidden="1" x14ac:dyDescent="0.2">
      <c r="M15573" s="9"/>
    </row>
    <row r="15574" spans="13:13" hidden="1" x14ac:dyDescent="0.2">
      <c r="M15574" s="9"/>
    </row>
    <row r="15575" spans="13:13" hidden="1" x14ac:dyDescent="0.2">
      <c r="M15575" s="9"/>
    </row>
    <row r="15576" spans="13:13" hidden="1" x14ac:dyDescent="0.2">
      <c r="M15576" s="9"/>
    </row>
    <row r="15577" spans="13:13" hidden="1" x14ac:dyDescent="0.2">
      <c r="M15577" s="9"/>
    </row>
    <row r="15578" spans="13:13" hidden="1" x14ac:dyDescent="0.2">
      <c r="M15578" s="9"/>
    </row>
    <row r="15579" spans="13:13" hidden="1" x14ac:dyDescent="0.2">
      <c r="M15579" s="9"/>
    </row>
    <row r="15580" spans="13:13" hidden="1" x14ac:dyDescent="0.2">
      <c r="M15580" s="9"/>
    </row>
    <row r="15581" spans="13:13" hidden="1" x14ac:dyDescent="0.2">
      <c r="M15581" s="9"/>
    </row>
    <row r="15582" spans="13:13" hidden="1" x14ac:dyDescent="0.2">
      <c r="M15582" s="9"/>
    </row>
    <row r="15583" spans="13:13" hidden="1" x14ac:dyDescent="0.2">
      <c r="M15583" s="9"/>
    </row>
    <row r="15584" spans="13:13" hidden="1" x14ac:dyDescent="0.2">
      <c r="M15584" s="9"/>
    </row>
    <row r="15585" spans="13:13" hidden="1" x14ac:dyDescent="0.2">
      <c r="M15585" s="9"/>
    </row>
    <row r="15586" spans="13:13" hidden="1" x14ac:dyDescent="0.2">
      <c r="M15586" s="9"/>
    </row>
    <row r="15587" spans="13:13" hidden="1" x14ac:dyDescent="0.2">
      <c r="M15587" s="9"/>
    </row>
    <row r="15588" spans="13:13" hidden="1" x14ac:dyDescent="0.2">
      <c r="M15588" s="9"/>
    </row>
    <row r="15589" spans="13:13" hidden="1" x14ac:dyDescent="0.2">
      <c r="M15589" s="9"/>
    </row>
    <row r="15590" spans="13:13" hidden="1" x14ac:dyDescent="0.2">
      <c r="M15590" s="9"/>
    </row>
    <row r="15591" spans="13:13" hidden="1" x14ac:dyDescent="0.2">
      <c r="M15591" s="9"/>
    </row>
    <row r="15592" spans="13:13" hidden="1" x14ac:dyDescent="0.2">
      <c r="M15592" s="9"/>
    </row>
    <row r="15593" spans="13:13" hidden="1" x14ac:dyDescent="0.2">
      <c r="M15593" s="9"/>
    </row>
    <row r="15594" spans="13:13" hidden="1" x14ac:dyDescent="0.2">
      <c r="M15594" s="9"/>
    </row>
    <row r="15595" spans="13:13" hidden="1" x14ac:dyDescent="0.2">
      <c r="M15595" s="9"/>
    </row>
    <row r="15596" spans="13:13" hidden="1" x14ac:dyDescent="0.2">
      <c r="M15596" s="9"/>
    </row>
    <row r="15597" spans="13:13" hidden="1" x14ac:dyDescent="0.2">
      <c r="M15597" s="9"/>
    </row>
    <row r="15598" spans="13:13" hidden="1" x14ac:dyDescent="0.2">
      <c r="M15598" s="9"/>
    </row>
    <row r="15599" spans="13:13" hidden="1" x14ac:dyDescent="0.2">
      <c r="M15599" s="9"/>
    </row>
    <row r="15600" spans="13:13" hidden="1" x14ac:dyDescent="0.2">
      <c r="M15600" s="9"/>
    </row>
    <row r="15601" spans="13:13" hidden="1" x14ac:dyDescent="0.2">
      <c r="M15601" s="9"/>
    </row>
    <row r="15602" spans="13:13" hidden="1" x14ac:dyDescent="0.2">
      <c r="M15602" s="9"/>
    </row>
    <row r="15603" spans="13:13" hidden="1" x14ac:dyDescent="0.2">
      <c r="M15603" s="9"/>
    </row>
    <row r="15604" spans="13:13" hidden="1" x14ac:dyDescent="0.2">
      <c r="M15604" s="9"/>
    </row>
    <row r="15605" spans="13:13" hidden="1" x14ac:dyDescent="0.2">
      <c r="M15605" s="9"/>
    </row>
    <row r="15606" spans="13:13" hidden="1" x14ac:dyDescent="0.2">
      <c r="M15606" s="9"/>
    </row>
    <row r="15607" spans="13:13" hidden="1" x14ac:dyDescent="0.2">
      <c r="M15607" s="9"/>
    </row>
    <row r="15608" spans="13:13" hidden="1" x14ac:dyDescent="0.2">
      <c r="M15608" s="9"/>
    </row>
    <row r="15609" spans="13:13" hidden="1" x14ac:dyDescent="0.2">
      <c r="M15609" s="9"/>
    </row>
    <row r="15610" spans="13:13" hidden="1" x14ac:dyDescent="0.2">
      <c r="M15610" s="9"/>
    </row>
    <row r="15611" spans="13:13" hidden="1" x14ac:dyDescent="0.2">
      <c r="M15611" s="9"/>
    </row>
    <row r="15612" spans="13:13" hidden="1" x14ac:dyDescent="0.2">
      <c r="M15612" s="9"/>
    </row>
    <row r="15613" spans="13:13" hidden="1" x14ac:dyDescent="0.2">
      <c r="M15613" s="9"/>
    </row>
    <row r="15614" spans="13:13" hidden="1" x14ac:dyDescent="0.2">
      <c r="M15614" s="9"/>
    </row>
    <row r="15615" spans="13:13" hidden="1" x14ac:dyDescent="0.2">
      <c r="M15615" s="9"/>
    </row>
    <row r="15616" spans="13:13" hidden="1" x14ac:dyDescent="0.2">
      <c r="M15616" s="9"/>
    </row>
    <row r="15617" spans="13:13" hidden="1" x14ac:dyDescent="0.2">
      <c r="M15617" s="9"/>
    </row>
    <row r="15618" spans="13:13" hidden="1" x14ac:dyDescent="0.2">
      <c r="M15618" s="9"/>
    </row>
    <row r="15619" spans="13:13" hidden="1" x14ac:dyDescent="0.2">
      <c r="M15619" s="9"/>
    </row>
    <row r="15620" spans="13:13" hidden="1" x14ac:dyDescent="0.2">
      <c r="M15620" s="9"/>
    </row>
    <row r="15621" spans="13:13" hidden="1" x14ac:dyDescent="0.2">
      <c r="M15621" s="9"/>
    </row>
    <row r="15622" spans="13:13" hidden="1" x14ac:dyDescent="0.2">
      <c r="M15622" s="9"/>
    </row>
    <row r="15623" spans="13:13" hidden="1" x14ac:dyDescent="0.2">
      <c r="M15623" s="9"/>
    </row>
    <row r="15624" spans="13:13" hidden="1" x14ac:dyDescent="0.2">
      <c r="M15624" s="9"/>
    </row>
    <row r="15625" spans="13:13" hidden="1" x14ac:dyDescent="0.2">
      <c r="M15625" s="9"/>
    </row>
    <row r="15626" spans="13:13" hidden="1" x14ac:dyDescent="0.2">
      <c r="M15626" s="9"/>
    </row>
    <row r="15627" spans="13:13" hidden="1" x14ac:dyDescent="0.2">
      <c r="M15627" s="9"/>
    </row>
    <row r="15628" spans="13:13" hidden="1" x14ac:dyDescent="0.2">
      <c r="M15628" s="9"/>
    </row>
    <row r="15629" spans="13:13" hidden="1" x14ac:dyDescent="0.2">
      <c r="M15629" s="9"/>
    </row>
    <row r="15630" spans="13:13" hidden="1" x14ac:dyDescent="0.2">
      <c r="M15630" s="9"/>
    </row>
    <row r="15631" spans="13:13" hidden="1" x14ac:dyDescent="0.2">
      <c r="M15631" s="9"/>
    </row>
    <row r="15632" spans="13:13" hidden="1" x14ac:dyDescent="0.2">
      <c r="M15632" s="9"/>
    </row>
    <row r="15633" spans="13:13" hidden="1" x14ac:dyDescent="0.2">
      <c r="M15633" s="9"/>
    </row>
    <row r="15634" spans="13:13" hidden="1" x14ac:dyDescent="0.2">
      <c r="M15634" s="9"/>
    </row>
    <row r="15635" spans="13:13" hidden="1" x14ac:dyDescent="0.2">
      <c r="M15635" s="9"/>
    </row>
    <row r="15636" spans="13:13" hidden="1" x14ac:dyDescent="0.2">
      <c r="M15636" s="9"/>
    </row>
    <row r="15637" spans="13:13" hidden="1" x14ac:dyDescent="0.2">
      <c r="M15637" s="9"/>
    </row>
    <row r="15638" spans="13:13" hidden="1" x14ac:dyDescent="0.2">
      <c r="M15638" s="9"/>
    </row>
    <row r="15639" spans="13:13" hidden="1" x14ac:dyDescent="0.2">
      <c r="M15639" s="9"/>
    </row>
    <row r="15640" spans="13:13" hidden="1" x14ac:dyDescent="0.2">
      <c r="M15640" s="9"/>
    </row>
    <row r="15641" spans="13:13" hidden="1" x14ac:dyDescent="0.2">
      <c r="M15641" s="9"/>
    </row>
    <row r="15642" spans="13:13" hidden="1" x14ac:dyDescent="0.2">
      <c r="M15642" s="9"/>
    </row>
    <row r="15643" spans="13:13" hidden="1" x14ac:dyDescent="0.2">
      <c r="M15643" s="9"/>
    </row>
    <row r="15644" spans="13:13" hidden="1" x14ac:dyDescent="0.2">
      <c r="M15644" s="9"/>
    </row>
    <row r="15645" spans="13:13" hidden="1" x14ac:dyDescent="0.2">
      <c r="M15645" s="9"/>
    </row>
    <row r="15646" spans="13:13" hidden="1" x14ac:dyDescent="0.2">
      <c r="M15646" s="9"/>
    </row>
    <row r="15647" spans="13:13" hidden="1" x14ac:dyDescent="0.2">
      <c r="M15647" s="9"/>
    </row>
    <row r="15648" spans="13:13" hidden="1" x14ac:dyDescent="0.2">
      <c r="M15648" s="9"/>
    </row>
    <row r="15649" spans="13:13" hidden="1" x14ac:dyDescent="0.2">
      <c r="M15649" s="9"/>
    </row>
    <row r="15650" spans="13:13" hidden="1" x14ac:dyDescent="0.2">
      <c r="M15650" s="9"/>
    </row>
    <row r="15651" spans="13:13" hidden="1" x14ac:dyDescent="0.2">
      <c r="M15651" s="9"/>
    </row>
    <row r="15652" spans="13:13" hidden="1" x14ac:dyDescent="0.2">
      <c r="M15652" s="9"/>
    </row>
    <row r="15653" spans="13:13" hidden="1" x14ac:dyDescent="0.2">
      <c r="M15653" s="9"/>
    </row>
    <row r="15654" spans="13:13" hidden="1" x14ac:dyDescent="0.2">
      <c r="M15654" s="9"/>
    </row>
    <row r="15655" spans="13:13" hidden="1" x14ac:dyDescent="0.2">
      <c r="M15655" s="9"/>
    </row>
    <row r="15656" spans="13:13" hidden="1" x14ac:dyDescent="0.2">
      <c r="M15656" s="9"/>
    </row>
    <row r="15657" spans="13:13" hidden="1" x14ac:dyDescent="0.2">
      <c r="M15657" s="9"/>
    </row>
    <row r="15658" spans="13:13" hidden="1" x14ac:dyDescent="0.2">
      <c r="M15658" s="9"/>
    </row>
    <row r="15659" spans="13:13" hidden="1" x14ac:dyDescent="0.2">
      <c r="M15659" s="9"/>
    </row>
    <row r="15660" spans="13:13" hidden="1" x14ac:dyDescent="0.2">
      <c r="M15660" s="9"/>
    </row>
    <row r="15661" spans="13:13" hidden="1" x14ac:dyDescent="0.2">
      <c r="M15661" s="9"/>
    </row>
    <row r="15662" spans="13:13" hidden="1" x14ac:dyDescent="0.2">
      <c r="M15662" s="9"/>
    </row>
    <row r="15663" spans="13:13" hidden="1" x14ac:dyDescent="0.2">
      <c r="M15663" s="9"/>
    </row>
    <row r="15664" spans="13:13" hidden="1" x14ac:dyDescent="0.2">
      <c r="M15664" s="9"/>
    </row>
    <row r="15665" spans="13:13" hidden="1" x14ac:dyDescent="0.2">
      <c r="M15665" s="9"/>
    </row>
    <row r="15666" spans="13:13" hidden="1" x14ac:dyDescent="0.2">
      <c r="M15666" s="9"/>
    </row>
    <row r="15667" spans="13:13" hidden="1" x14ac:dyDescent="0.2">
      <c r="M15667" s="9"/>
    </row>
    <row r="15668" spans="13:13" hidden="1" x14ac:dyDescent="0.2">
      <c r="M15668" s="9"/>
    </row>
    <row r="15669" spans="13:13" hidden="1" x14ac:dyDescent="0.2">
      <c r="M15669" s="9"/>
    </row>
    <row r="15670" spans="13:13" hidden="1" x14ac:dyDescent="0.2">
      <c r="M15670" s="9"/>
    </row>
    <row r="15671" spans="13:13" hidden="1" x14ac:dyDescent="0.2">
      <c r="M15671" s="9"/>
    </row>
    <row r="15672" spans="13:13" hidden="1" x14ac:dyDescent="0.2">
      <c r="M15672" s="9"/>
    </row>
    <row r="15673" spans="13:13" hidden="1" x14ac:dyDescent="0.2">
      <c r="M15673" s="9"/>
    </row>
    <row r="15674" spans="13:13" hidden="1" x14ac:dyDescent="0.2">
      <c r="M15674" s="9"/>
    </row>
    <row r="15675" spans="13:13" hidden="1" x14ac:dyDescent="0.2">
      <c r="M15675" s="9"/>
    </row>
    <row r="15676" spans="13:13" hidden="1" x14ac:dyDescent="0.2">
      <c r="M15676" s="9"/>
    </row>
    <row r="15677" spans="13:13" hidden="1" x14ac:dyDescent="0.2">
      <c r="M15677" s="9"/>
    </row>
    <row r="15678" spans="13:13" hidden="1" x14ac:dyDescent="0.2">
      <c r="M15678" s="9"/>
    </row>
    <row r="15679" spans="13:13" hidden="1" x14ac:dyDescent="0.2">
      <c r="M15679" s="9"/>
    </row>
    <row r="15680" spans="13:13" hidden="1" x14ac:dyDescent="0.2">
      <c r="M15680" s="9"/>
    </row>
    <row r="15681" spans="13:13" hidden="1" x14ac:dyDescent="0.2">
      <c r="M15681" s="9"/>
    </row>
    <row r="15682" spans="13:13" hidden="1" x14ac:dyDescent="0.2">
      <c r="M15682" s="9"/>
    </row>
    <row r="15683" spans="13:13" hidden="1" x14ac:dyDescent="0.2">
      <c r="M15683" s="9"/>
    </row>
    <row r="15684" spans="13:13" hidden="1" x14ac:dyDescent="0.2">
      <c r="M15684" s="9"/>
    </row>
    <row r="15685" spans="13:13" hidden="1" x14ac:dyDescent="0.2">
      <c r="M15685" s="9"/>
    </row>
    <row r="15686" spans="13:13" hidden="1" x14ac:dyDescent="0.2">
      <c r="M15686" s="9"/>
    </row>
    <row r="15687" spans="13:13" hidden="1" x14ac:dyDescent="0.2">
      <c r="M15687" s="9"/>
    </row>
    <row r="15688" spans="13:13" hidden="1" x14ac:dyDescent="0.2">
      <c r="M15688" s="9"/>
    </row>
    <row r="15689" spans="13:13" hidden="1" x14ac:dyDescent="0.2">
      <c r="M15689" s="9"/>
    </row>
    <row r="15690" spans="13:13" hidden="1" x14ac:dyDescent="0.2">
      <c r="M15690" s="9"/>
    </row>
    <row r="15691" spans="13:13" hidden="1" x14ac:dyDescent="0.2">
      <c r="M15691" s="9"/>
    </row>
    <row r="15692" spans="13:13" hidden="1" x14ac:dyDescent="0.2">
      <c r="M15692" s="9"/>
    </row>
    <row r="15693" spans="13:13" hidden="1" x14ac:dyDescent="0.2">
      <c r="M15693" s="9"/>
    </row>
    <row r="15694" spans="13:13" hidden="1" x14ac:dyDescent="0.2">
      <c r="M15694" s="9"/>
    </row>
    <row r="15695" spans="13:13" hidden="1" x14ac:dyDescent="0.2">
      <c r="M15695" s="9"/>
    </row>
    <row r="15696" spans="13:13" hidden="1" x14ac:dyDescent="0.2">
      <c r="M15696" s="9"/>
    </row>
    <row r="15697" spans="13:13" hidden="1" x14ac:dyDescent="0.2">
      <c r="M15697" s="9"/>
    </row>
    <row r="15698" spans="13:13" hidden="1" x14ac:dyDescent="0.2">
      <c r="M15698" s="9"/>
    </row>
    <row r="15699" spans="13:13" hidden="1" x14ac:dyDescent="0.2">
      <c r="M15699" s="9"/>
    </row>
    <row r="15700" spans="13:13" hidden="1" x14ac:dyDescent="0.2">
      <c r="M15700" s="9"/>
    </row>
    <row r="15701" spans="13:13" hidden="1" x14ac:dyDescent="0.2">
      <c r="M15701" s="9"/>
    </row>
    <row r="15702" spans="13:13" hidden="1" x14ac:dyDescent="0.2">
      <c r="M15702" s="9"/>
    </row>
    <row r="15703" spans="13:13" hidden="1" x14ac:dyDescent="0.2">
      <c r="M15703" s="9"/>
    </row>
    <row r="15704" spans="13:13" hidden="1" x14ac:dyDescent="0.2">
      <c r="M15704" s="9"/>
    </row>
    <row r="15705" spans="13:13" hidden="1" x14ac:dyDescent="0.2">
      <c r="M15705" s="9"/>
    </row>
    <row r="15706" spans="13:13" hidden="1" x14ac:dyDescent="0.2">
      <c r="M15706" s="9"/>
    </row>
    <row r="15707" spans="13:13" hidden="1" x14ac:dyDescent="0.2">
      <c r="M15707" s="9"/>
    </row>
    <row r="15708" spans="13:13" hidden="1" x14ac:dyDescent="0.2">
      <c r="M15708" s="9"/>
    </row>
    <row r="15709" spans="13:13" hidden="1" x14ac:dyDescent="0.2">
      <c r="M15709" s="9"/>
    </row>
    <row r="15710" spans="13:13" hidden="1" x14ac:dyDescent="0.2">
      <c r="M15710" s="9"/>
    </row>
    <row r="15711" spans="13:13" hidden="1" x14ac:dyDescent="0.2">
      <c r="M15711" s="9"/>
    </row>
    <row r="15712" spans="13:13" hidden="1" x14ac:dyDescent="0.2">
      <c r="M15712" s="9"/>
    </row>
    <row r="15713" spans="13:13" hidden="1" x14ac:dyDescent="0.2">
      <c r="M15713" s="9"/>
    </row>
    <row r="15714" spans="13:13" hidden="1" x14ac:dyDescent="0.2">
      <c r="M15714" s="9"/>
    </row>
    <row r="15715" spans="13:13" hidden="1" x14ac:dyDescent="0.2">
      <c r="M15715" s="9"/>
    </row>
    <row r="15716" spans="13:13" hidden="1" x14ac:dyDescent="0.2">
      <c r="M15716" s="9"/>
    </row>
    <row r="15717" spans="13:13" hidden="1" x14ac:dyDescent="0.2">
      <c r="M15717" s="9"/>
    </row>
    <row r="15718" spans="13:13" hidden="1" x14ac:dyDescent="0.2">
      <c r="M15718" s="9"/>
    </row>
    <row r="15719" spans="13:13" hidden="1" x14ac:dyDescent="0.2">
      <c r="M15719" s="9"/>
    </row>
    <row r="15720" spans="13:13" hidden="1" x14ac:dyDescent="0.2">
      <c r="M15720" s="9"/>
    </row>
    <row r="15721" spans="13:13" hidden="1" x14ac:dyDescent="0.2">
      <c r="M15721" s="9"/>
    </row>
    <row r="15722" spans="13:13" hidden="1" x14ac:dyDescent="0.2">
      <c r="M15722" s="9"/>
    </row>
    <row r="15723" spans="13:13" hidden="1" x14ac:dyDescent="0.2">
      <c r="M15723" s="9"/>
    </row>
    <row r="15724" spans="13:13" hidden="1" x14ac:dyDescent="0.2">
      <c r="M15724" s="9"/>
    </row>
    <row r="15725" spans="13:13" hidden="1" x14ac:dyDescent="0.2">
      <c r="M15725" s="9"/>
    </row>
    <row r="15726" spans="13:13" hidden="1" x14ac:dyDescent="0.2">
      <c r="M15726" s="9"/>
    </row>
    <row r="15727" spans="13:13" hidden="1" x14ac:dyDescent="0.2">
      <c r="M15727" s="9"/>
    </row>
    <row r="15728" spans="13:13" hidden="1" x14ac:dyDescent="0.2">
      <c r="M15728" s="9"/>
    </row>
    <row r="15729" spans="13:13" hidden="1" x14ac:dyDescent="0.2">
      <c r="M15729" s="9"/>
    </row>
    <row r="15730" spans="13:13" hidden="1" x14ac:dyDescent="0.2">
      <c r="M15730" s="9"/>
    </row>
    <row r="15731" spans="13:13" hidden="1" x14ac:dyDescent="0.2">
      <c r="M15731" s="9"/>
    </row>
    <row r="15732" spans="13:13" hidden="1" x14ac:dyDescent="0.2">
      <c r="M15732" s="9"/>
    </row>
    <row r="15733" spans="13:13" hidden="1" x14ac:dyDescent="0.2">
      <c r="M15733" s="9"/>
    </row>
    <row r="15734" spans="13:13" hidden="1" x14ac:dyDescent="0.2">
      <c r="M15734" s="9"/>
    </row>
    <row r="15735" spans="13:13" hidden="1" x14ac:dyDescent="0.2">
      <c r="M15735" s="9"/>
    </row>
    <row r="15736" spans="13:13" hidden="1" x14ac:dyDescent="0.2">
      <c r="M15736" s="9"/>
    </row>
    <row r="15737" spans="13:13" hidden="1" x14ac:dyDescent="0.2">
      <c r="M15737" s="9"/>
    </row>
    <row r="15738" spans="13:13" hidden="1" x14ac:dyDescent="0.2">
      <c r="M15738" s="9"/>
    </row>
    <row r="15739" spans="13:13" hidden="1" x14ac:dyDescent="0.2">
      <c r="M15739" s="9"/>
    </row>
    <row r="15740" spans="13:13" hidden="1" x14ac:dyDescent="0.2">
      <c r="M15740" s="9"/>
    </row>
    <row r="15741" spans="13:13" hidden="1" x14ac:dyDescent="0.2">
      <c r="M15741" s="9"/>
    </row>
    <row r="15742" spans="13:13" hidden="1" x14ac:dyDescent="0.2">
      <c r="M15742" s="9"/>
    </row>
    <row r="15743" spans="13:13" hidden="1" x14ac:dyDescent="0.2">
      <c r="M15743" s="9"/>
    </row>
    <row r="15744" spans="13:13" hidden="1" x14ac:dyDescent="0.2">
      <c r="M15744" s="9"/>
    </row>
    <row r="15745" spans="13:13" hidden="1" x14ac:dyDescent="0.2">
      <c r="M15745" s="9"/>
    </row>
    <row r="15746" spans="13:13" hidden="1" x14ac:dyDescent="0.2">
      <c r="M15746" s="9"/>
    </row>
    <row r="15747" spans="13:13" hidden="1" x14ac:dyDescent="0.2">
      <c r="M15747" s="9"/>
    </row>
    <row r="15748" spans="13:13" hidden="1" x14ac:dyDescent="0.2">
      <c r="M15748" s="9"/>
    </row>
    <row r="15749" spans="13:13" hidden="1" x14ac:dyDescent="0.2">
      <c r="M15749" s="9"/>
    </row>
    <row r="15750" spans="13:13" hidden="1" x14ac:dyDescent="0.2">
      <c r="M15750" s="9"/>
    </row>
    <row r="15751" spans="13:13" hidden="1" x14ac:dyDescent="0.2">
      <c r="M15751" s="9"/>
    </row>
    <row r="15752" spans="13:13" hidden="1" x14ac:dyDescent="0.2">
      <c r="M15752" s="9"/>
    </row>
    <row r="15753" spans="13:13" hidden="1" x14ac:dyDescent="0.2">
      <c r="M15753" s="9"/>
    </row>
    <row r="15754" spans="13:13" hidden="1" x14ac:dyDescent="0.2">
      <c r="M15754" s="9"/>
    </row>
    <row r="15755" spans="13:13" hidden="1" x14ac:dyDescent="0.2">
      <c r="M15755" s="9"/>
    </row>
    <row r="15756" spans="13:13" hidden="1" x14ac:dyDescent="0.2">
      <c r="M15756" s="9"/>
    </row>
    <row r="15757" spans="13:13" hidden="1" x14ac:dyDescent="0.2">
      <c r="M15757" s="9"/>
    </row>
    <row r="15758" spans="13:13" hidden="1" x14ac:dyDescent="0.2">
      <c r="M15758" s="9"/>
    </row>
    <row r="15759" spans="13:13" hidden="1" x14ac:dyDescent="0.2">
      <c r="M15759" s="9"/>
    </row>
    <row r="15760" spans="13:13" hidden="1" x14ac:dyDescent="0.2">
      <c r="M15760" s="9"/>
    </row>
    <row r="15761" spans="13:13" hidden="1" x14ac:dyDescent="0.2">
      <c r="M15761" s="9"/>
    </row>
    <row r="15762" spans="13:13" hidden="1" x14ac:dyDescent="0.2">
      <c r="M15762" s="9"/>
    </row>
    <row r="15763" spans="13:13" hidden="1" x14ac:dyDescent="0.2">
      <c r="M15763" s="9"/>
    </row>
    <row r="15764" spans="13:13" hidden="1" x14ac:dyDescent="0.2">
      <c r="M15764" s="9"/>
    </row>
    <row r="15765" spans="13:13" hidden="1" x14ac:dyDescent="0.2">
      <c r="M15765" s="9"/>
    </row>
    <row r="15766" spans="13:13" hidden="1" x14ac:dyDescent="0.2">
      <c r="M15766" s="9"/>
    </row>
    <row r="15767" spans="13:13" hidden="1" x14ac:dyDescent="0.2">
      <c r="M15767" s="9"/>
    </row>
    <row r="15768" spans="13:13" hidden="1" x14ac:dyDescent="0.2">
      <c r="M15768" s="9"/>
    </row>
    <row r="15769" spans="13:13" hidden="1" x14ac:dyDescent="0.2">
      <c r="M15769" s="9"/>
    </row>
    <row r="15770" spans="13:13" hidden="1" x14ac:dyDescent="0.2">
      <c r="M15770" s="9"/>
    </row>
    <row r="15771" spans="13:13" hidden="1" x14ac:dyDescent="0.2">
      <c r="M15771" s="9"/>
    </row>
    <row r="15772" spans="13:13" hidden="1" x14ac:dyDescent="0.2">
      <c r="M15772" s="9"/>
    </row>
    <row r="15773" spans="13:13" hidden="1" x14ac:dyDescent="0.2">
      <c r="M15773" s="9"/>
    </row>
    <row r="15774" spans="13:13" hidden="1" x14ac:dyDescent="0.2">
      <c r="M15774" s="9"/>
    </row>
    <row r="15775" spans="13:13" hidden="1" x14ac:dyDescent="0.2">
      <c r="M15775" s="9"/>
    </row>
    <row r="15776" spans="13:13" hidden="1" x14ac:dyDescent="0.2">
      <c r="M15776" s="9"/>
    </row>
    <row r="15777" spans="13:13" hidden="1" x14ac:dyDescent="0.2">
      <c r="M15777" s="9"/>
    </row>
    <row r="15778" spans="13:13" hidden="1" x14ac:dyDescent="0.2">
      <c r="M15778" s="9"/>
    </row>
    <row r="15779" spans="13:13" hidden="1" x14ac:dyDescent="0.2">
      <c r="M15779" s="9"/>
    </row>
    <row r="15780" spans="13:13" hidden="1" x14ac:dyDescent="0.2">
      <c r="M15780" s="9"/>
    </row>
    <row r="15781" spans="13:13" hidden="1" x14ac:dyDescent="0.2">
      <c r="M15781" s="9"/>
    </row>
    <row r="15782" spans="13:13" hidden="1" x14ac:dyDescent="0.2">
      <c r="M15782" s="9"/>
    </row>
    <row r="15783" spans="13:13" hidden="1" x14ac:dyDescent="0.2">
      <c r="M15783" s="9"/>
    </row>
    <row r="15784" spans="13:13" hidden="1" x14ac:dyDescent="0.2">
      <c r="M15784" s="9"/>
    </row>
    <row r="15785" spans="13:13" hidden="1" x14ac:dyDescent="0.2">
      <c r="M15785" s="9"/>
    </row>
    <row r="15786" spans="13:13" hidden="1" x14ac:dyDescent="0.2">
      <c r="M15786" s="9"/>
    </row>
    <row r="15787" spans="13:13" hidden="1" x14ac:dyDescent="0.2">
      <c r="M15787" s="9"/>
    </row>
    <row r="15788" spans="13:13" hidden="1" x14ac:dyDescent="0.2">
      <c r="M15788" s="9"/>
    </row>
    <row r="15789" spans="13:13" hidden="1" x14ac:dyDescent="0.2">
      <c r="M15789" s="9"/>
    </row>
    <row r="15790" spans="13:13" hidden="1" x14ac:dyDescent="0.2">
      <c r="M15790" s="9"/>
    </row>
    <row r="15791" spans="13:13" hidden="1" x14ac:dyDescent="0.2">
      <c r="M15791" s="9"/>
    </row>
    <row r="15792" spans="13:13" hidden="1" x14ac:dyDescent="0.2">
      <c r="M15792" s="9"/>
    </row>
    <row r="15793" spans="13:13" hidden="1" x14ac:dyDescent="0.2">
      <c r="M15793" s="9"/>
    </row>
    <row r="15794" spans="13:13" hidden="1" x14ac:dyDescent="0.2">
      <c r="M15794" s="9"/>
    </row>
    <row r="15795" spans="13:13" hidden="1" x14ac:dyDescent="0.2">
      <c r="M15795" s="9"/>
    </row>
    <row r="15796" spans="13:13" hidden="1" x14ac:dyDescent="0.2">
      <c r="M15796" s="9"/>
    </row>
    <row r="15797" spans="13:13" hidden="1" x14ac:dyDescent="0.2">
      <c r="M15797" s="9"/>
    </row>
    <row r="15798" spans="13:13" hidden="1" x14ac:dyDescent="0.2">
      <c r="M15798" s="9"/>
    </row>
    <row r="15799" spans="13:13" hidden="1" x14ac:dyDescent="0.2">
      <c r="M15799" s="9"/>
    </row>
    <row r="15800" spans="13:13" hidden="1" x14ac:dyDescent="0.2">
      <c r="M15800" s="9"/>
    </row>
    <row r="15801" spans="13:13" hidden="1" x14ac:dyDescent="0.2">
      <c r="M15801" s="9"/>
    </row>
    <row r="15802" spans="13:13" hidden="1" x14ac:dyDescent="0.2">
      <c r="M15802" s="9"/>
    </row>
    <row r="15803" spans="13:13" hidden="1" x14ac:dyDescent="0.2">
      <c r="M15803" s="9"/>
    </row>
    <row r="15804" spans="13:13" hidden="1" x14ac:dyDescent="0.2">
      <c r="M15804" s="9"/>
    </row>
    <row r="15805" spans="13:13" hidden="1" x14ac:dyDescent="0.2">
      <c r="M15805" s="9"/>
    </row>
    <row r="15806" spans="13:13" hidden="1" x14ac:dyDescent="0.2">
      <c r="M15806" s="9"/>
    </row>
    <row r="15807" spans="13:13" hidden="1" x14ac:dyDescent="0.2">
      <c r="M15807" s="9"/>
    </row>
    <row r="15808" spans="13:13" hidden="1" x14ac:dyDescent="0.2">
      <c r="M15808" s="9"/>
    </row>
    <row r="15809" spans="13:13" hidden="1" x14ac:dyDescent="0.2">
      <c r="M15809" s="9"/>
    </row>
    <row r="15810" spans="13:13" hidden="1" x14ac:dyDescent="0.2">
      <c r="M15810" s="9"/>
    </row>
    <row r="15811" spans="13:13" hidden="1" x14ac:dyDescent="0.2">
      <c r="M15811" s="9"/>
    </row>
    <row r="15812" spans="13:13" hidden="1" x14ac:dyDescent="0.2">
      <c r="M15812" s="9"/>
    </row>
    <row r="15813" spans="13:13" hidden="1" x14ac:dyDescent="0.2">
      <c r="M15813" s="9"/>
    </row>
    <row r="15814" spans="13:13" hidden="1" x14ac:dyDescent="0.2">
      <c r="M15814" s="9"/>
    </row>
    <row r="15815" spans="13:13" hidden="1" x14ac:dyDescent="0.2">
      <c r="M15815" s="9"/>
    </row>
    <row r="15816" spans="13:13" hidden="1" x14ac:dyDescent="0.2">
      <c r="M15816" s="9"/>
    </row>
    <row r="15817" spans="13:13" hidden="1" x14ac:dyDescent="0.2">
      <c r="M15817" s="9"/>
    </row>
    <row r="15818" spans="13:13" hidden="1" x14ac:dyDescent="0.2">
      <c r="M15818" s="9"/>
    </row>
    <row r="15819" spans="13:13" hidden="1" x14ac:dyDescent="0.2">
      <c r="M15819" s="9"/>
    </row>
    <row r="15820" spans="13:13" hidden="1" x14ac:dyDescent="0.2">
      <c r="M15820" s="9"/>
    </row>
    <row r="15821" spans="13:13" hidden="1" x14ac:dyDescent="0.2">
      <c r="M15821" s="9"/>
    </row>
    <row r="15822" spans="13:13" hidden="1" x14ac:dyDescent="0.2">
      <c r="M15822" s="9"/>
    </row>
    <row r="15823" spans="13:13" hidden="1" x14ac:dyDescent="0.2">
      <c r="M15823" s="9"/>
    </row>
    <row r="15824" spans="13:13" hidden="1" x14ac:dyDescent="0.2">
      <c r="M15824" s="9"/>
    </row>
    <row r="15825" spans="13:13" hidden="1" x14ac:dyDescent="0.2">
      <c r="M15825" s="9"/>
    </row>
    <row r="15826" spans="13:13" hidden="1" x14ac:dyDescent="0.2">
      <c r="M15826" s="9"/>
    </row>
    <row r="15827" spans="13:13" hidden="1" x14ac:dyDescent="0.2">
      <c r="M15827" s="9"/>
    </row>
    <row r="15828" spans="13:13" hidden="1" x14ac:dyDescent="0.2">
      <c r="M15828" s="9"/>
    </row>
    <row r="15829" spans="13:13" hidden="1" x14ac:dyDescent="0.2">
      <c r="M15829" s="9"/>
    </row>
    <row r="15830" spans="13:13" hidden="1" x14ac:dyDescent="0.2">
      <c r="M15830" s="9"/>
    </row>
    <row r="15831" spans="13:13" hidden="1" x14ac:dyDescent="0.2">
      <c r="M15831" s="9"/>
    </row>
    <row r="15832" spans="13:13" hidden="1" x14ac:dyDescent="0.2">
      <c r="M15832" s="9"/>
    </row>
    <row r="15833" spans="13:13" hidden="1" x14ac:dyDescent="0.2">
      <c r="M15833" s="9"/>
    </row>
    <row r="15834" spans="13:13" hidden="1" x14ac:dyDescent="0.2">
      <c r="M15834" s="9"/>
    </row>
    <row r="15835" spans="13:13" hidden="1" x14ac:dyDescent="0.2">
      <c r="M15835" s="9"/>
    </row>
    <row r="15836" spans="13:13" hidden="1" x14ac:dyDescent="0.2">
      <c r="M15836" s="9"/>
    </row>
    <row r="15837" spans="13:13" hidden="1" x14ac:dyDescent="0.2">
      <c r="M15837" s="9"/>
    </row>
    <row r="15838" spans="13:13" hidden="1" x14ac:dyDescent="0.2">
      <c r="M15838" s="9"/>
    </row>
    <row r="15839" spans="13:13" hidden="1" x14ac:dyDescent="0.2">
      <c r="M15839" s="9"/>
    </row>
    <row r="15840" spans="13:13" hidden="1" x14ac:dyDescent="0.2">
      <c r="M15840" s="9"/>
    </row>
    <row r="15841" spans="13:13" hidden="1" x14ac:dyDescent="0.2">
      <c r="M15841" s="9"/>
    </row>
    <row r="15842" spans="13:13" hidden="1" x14ac:dyDescent="0.2">
      <c r="M15842" s="9"/>
    </row>
    <row r="15843" spans="13:13" hidden="1" x14ac:dyDescent="0.2">
      <c r="M15843" s="9"/>
    </row>
    <row r="15844" spans="13:13" hidden="1" x14ac:dyDescent="0.2">
      <c r="M15844" s="9"/>
    </row>
    <row r="15845" spans="13:13" hidden="1" x14ac:dyDescent="0.2">
      <c r="M15845" s="9"/>
    </row>
    <row r="15846" spans="13:13" hidden="1" x14ac:dyDescent="0.2">
      <c r="M15846" s="9"/>
    </row>
    <row r="15847" spans="13:13" hidden="1" x14ac:dyDescent="0.2">
      <c r="M15847" s="9"/>
    </row>
    <row r="15848" spans="13:13" hidden="1" x14ac:dyDescent="0.2">
      <c r="M15848" s="9"/>
    </row>
    <row r="15849" spans="13:13" hidden="1" x14ac:dyDescent="0.2">
      <c r="M15849" s="9"/>
    </row>
    <row r="15850" spans="13:13" hidden="1" x14ac:dyDescent="0.2">
      <c r="M15850" s="9"/>
    </row>
    <row r="15851" spans="13:13" hidden="1" x14ac:dyDescent="0.2">
      <c r="M15851" s="9"/>
    </row>
    <row r="15852" spans="13:13" hidden="1" x14ac:dyDescent="0.2">
      <c r="M15852" s="9"/>
    </row>
    <row r="15853" spans="13:13" hidden="1" x14ac:dyDescent="0.2">
      <c r="M15853" s="9"/>
    </row>
    <row r="15854" spans="13:13" hidden="1" x14ac:dyDescent="0.2">
      <c r="M15854" s="9"/>
    </row>
    <row r="15855" spans="13:13" hidden="1" x14ac:dyDescent="0.2">
      <c r="M15855" s="9"/>
    </row>
    <row r="15856" spans="13:13" hidden="1" x14ac:dyDescent="0.2">
      <c r="M15856" s="9"/>
    </row>
    <row r="15857" spans="13:13" hidden="1" x14ac:dyDescent="0.2">
      <c r="M15857" s="9"/>
    </row>
    <row r="15858" spans="13:13" hidden="1" x14ac:dyDescent="0.2">
      <c r="M15858" s="9"/>
    </row>
    <row r="15859" spans="13:13" hidden="1" x14ac:dyDescent="0.2">
      <c r="M15859" s="9"/>
    </row>
    <row r="15860" spans="13:13" hidden="1" x14ac:dyDescent="0.2">
      <c r="M15860" s="9"/>
    </row>
    <row r="15861" spans="13:13" hidden="1" x14ac:dyDescent="0.2">
      <c r="M15861" s="9"/>
    </row>
    <row r="15862" spans="13:13" hidden="1" x14ac:dyDescent="0.2">
      <c r="M15862" s="9"/>
    </row>
    <row r="15863" spans="13:13" hidden="1" x14ac:dyDescent="0.2">
      <c r="M15863" s="9"/>
    </row>
    <row r="15864" spans="13:13" hidden="1" x14ac:dyDescent="0.2">
      <c r="M15864" s="9"/>
    </row>
    <row r="15865" spans="13:13" hidden="1" x14ac:dyDescent="0.2">
      <c r="M15865" s="9"/>
    </row>
    <row r="15866" spans="13:13" hidden="1" x14ac:dyDescent="0.2">
      <c r="M15866" s="9"/>
    </row>
    <row r="15867" spans="13:13" hidden="1" x14ac:dyDescent="0.2">
      <c r="M15867" s="9"/>
    </row>
    <row r="15868" spans="13:13" hidden="1" x14ac:dyDescent="0.2">
      <c r="M15868" s="9"/>
    </row>
    <row r="15869" spans="13:13" hidden="1" x14ac:dyDescent="0.2">
      <c r="M15869" s="9"/>
    </row>
    <row r="15870" spans="13:13" hidden="1" x14ac:dyDescent="0.2">
      <c r="M15870" s="9"/>
    </row>
    <row r="15871" spans="13:13" hidden="1" x14ac:dyDescent="0.2">
      <c r="M15871" s="9"/>
    </row>
    <row r="15872" spans="13:13" hidden="1" x14ac:dyDescent="0.2">
      <c r="M15872" s="9"/>
    </row>
    <row r="15873" spans="13:13" hidden="1" x14ac:dyDescent="0.2">
      <c r="M15873" s="9"/>
    </row>
    <row r="15874" spans="13:13" hidden="1" x14ac:dyDescent="0.2">
      <c r="M15874" s="9"/>
    </row>
    <row r="15875" spans="13:13" hidden="1" x14ac:dyDescent="0.2">
      <c r="M15875" s="9"/>
    </row>
    <row r="15876" spans="13:13" hidden="1" x14ac:dyDescent="0.2">
      <c r="M15876" s="9"/>
    </row>
    <row r="15877" spans="13:13" hidden="1" x14ac:dyDescent="0.2">
      <c r="M15877" s="9"/>
    </row>
    <row r="15878" spans="13:13" hidden="1" x14ac:dyDescent="0.2">
      <c r="M15878" s="9"/>
    </row>
    <row r="15879" spans="13:13" hidden="1" x14ac:dyDescent="0.2">
      <c r="M15879" s="9"/>
    </row>
    <row r="15880" spans="13:13" hidden="1" x14ac:dyDescent="0.2">
      <c r="M15880" s="9"/>
    </row>
    <row r="15881" spans="13:13" hidden="1" x14ac:dyDescent="0.2">
      <c r="M15881" s="9"/>
    </row>
    <row r="15882" spans="13:13" hidden="1" x14ac:dyDescent="0.2">
      <c r="M15882" s="9"/>
    </row>
    <row r="15883" spans="13:13" hidden="1" x14ac:dyDescent="0.2">
      <c r="M15883" s="9"/>
    </row>
    <row r="15884" spans="13:13" hidden="1" x14ac:dyDescent="0.2">
      <c r="M15884" s="9"/>
    </row>
    <row r="15885" spans="13:13" hidden="1" x14ac:dyDescent="0.2">
      <c r="M15885" s="9"/>
    </row>
    <row r="15886" spans="13:13" hidden="1" x14ac:dyDescent="0.2">
      <c r="M15886" s="9"/>
    </row>
    <row r="15887" spans="13:13" hidden="1" x14ac:dyDescent="0.2">
      <c r="M15887" s="9"/>
    </row>
    <row r="15888" spans="13:13" hidden="1" x14ac:dyDescent="0.2">
      <c r="M15888" s="9"/>
    </row>
    <row r="15889" spans="13:13" hidden="1" x14ac:dyDescent="0.2">
      <c r="M15889" s="9"/>
    </row>
    <row r="15890" spans="13:13" hidden="1" x14ac:dyDescent="0.2">
      <c r="M15890" s="9"/>
    </row>
    <row r="15891" spans="13:13" hidden="1" x14ac:dyDescent="0.2">
      <c r="M15891" s="9"/>
    </row>
    <row r="15892" spans="13:13" hidden="1" x14ac:dyDescent="0.2">
      <c r="M15892" s="9"/>
    </row>
    <row r="15893" spans="13:13" hidden="1" x14ac:dyDescent="0.2">
      <c r="M15893" s="9"/>
    </row>
    <row r="15894" spans="13:13" hidden="1" x14ac:dyDescent="0.2">
      <c r="M15894" s="9"/>
    </row>
    <row r="15895" spans="13:13" hidden="1" x14ac:dyDescent="0.2">
      <c r="M15895" s="9"/>
    </row>
    <row r="15896" spans="13:13" hidden="1" x14ac:dyDescent="0.2">
      <c r="M15896" s="9"/>
    </row>
    <row r="15897" spans="13:13" hidden="1" x14ac:dyDescent="0.2">
      <c r="M15897" s="9"/>
    </row>
    <row r="15898" spans="13:13" hidden="1" x14ac:dyDescent="0.2">
      <c r="M15898" s="9"/>
    </row>
    <row r="15899" spans="13:13" hidden="1" x14ac:dyDescent="0.2">
      <c r="M15899" s="9"/>
    </row>
    <row r="15900" spans="13:13" hidden="1" x14ac:dyDescent="0.2">
      <c r="M15900" s="9"/>
    </row>
    <row r="15901" spans="13:13" hidden="1" x14ac:dyDescent="0.2">
      <c r="M15901" s="9"/>
    </row>
    <row r="15902" spans="13:13" hidden="1" x14ac:dyDescent="0.2">
      <c r="M15902" s="9"/>
    </row>
    <row r="15903" spans="13:13" hidden="1" x14ac:dyDescent="0.2">
      <c r="M15903" s="9"/>
    </row>
    <row r="15904" spans="13:13" hidden="1" x14ac:dyDescent="0.2">
      <c r="M15904" s="9"/>
    </row>
    <row r="15905" spans="13:13" hidden="1" x14ac:dyDescent="0.2">
      <c r="M15905" s="9"/>
    </row>
    <row r="15906" spans="13:13" hidden="1" x14ac:dyDescent="0.2">
      <c r="M15906" s="9"/>
    </row>
    <row r="15907" spans="13:13" hidden="1" x14ac:dyDescent="0.2">
      <c r="M15907" s="9"/>
    </row>
    <row r="15908" spans="13:13" hidden="1" x14ac:dyDescent="0.2">
      <c r="M15908" s="9"/>
    </row>
    <row r="15909" spans="13:13" hidden="1" x14ac:dyDescent="0.2">
      <c r="M15909" s="9"/>
    </row>
    <row r="15910" spans="13:13" hidden="1" x14ac:dyDescent="0.2">
      <c r="M15910" s="9"/>
    </row>
    <row r="15911" spans="13:13" hidden="1" x14ac:dyDescent="0.2">
      <c r="M15911" s="9"/>
    </row>
    <row r="15912" spans="13:13" hidden="1" x14ac:dyDescent="0.2">
      <c r="M15912" s="9"/>
    </row>
    <row r="15913" spans="13:13" hidden="1" x14ac:dyDescent="0.2">
      <c r="M15913" s="9"/>
    </row>
    <row r="15914" spans="13:13" hidden="1" x14ac:dyDescent="0.2">
      <c r="M15914" s="9"/>
    </row>
    <row r="15915" spans="13:13" hidden="1" x14ac:dyDescent="0.2">
      <c r="M15915" s="9"/>
    </row>
    <row r="15916" spans="13:13" hidden="1" x14ac:dyDescent="0.2">
      <c r="M15916" s="9"/>
    </row>
    <row r="15917" spans="13:13" hidden="1" x14ac:dyDescent="0.2">
      <c r="M15917" s="9"/>
    </row>
    <row r="15918" spans="13:13" hidden="1" x14ac:dyDescent="0.2">
      <c r="M15918" s="9"/>
    </row>
    <row r="15919" spans="13:13" hidden="1" x14ac:dyDescent="0.2">
      <c r="M15919" s="9"/>
    </row>
    <row r="15920" spans="13:13" hidden="1" x14ac:dyDescent="0.2">
      <c r="M15920" s="9"/>
    </row>
    <row r="15921" spans="13:13" hidden="1" x14ac:dyDescent="0.2">
      <c r="M15921" s="9"/>
    </row>
    <row r="15922" spans="13:13" hidden="1" x14ac:dyDescent="0.2">
      <c r="M15922" s="9"/>
    </row>
    <row r="15923" spans="13:13" hidden="1" x14ac:dyDescent="0.2">
      <c r="M15923" s="9"/>
    </row>
    <row r="15924" spans="13:13" hidden="1" x14ac:dyDescent="0.2">
      <c r="M15924" s="9"/>
    </row>
    <row r="15925" spans="13:13" hidden="1" x14ac:dyDescent="0.2">
      <c r="M15925" s="9"/>
    </row>
    <row r="15926" spans="13:13" hidden="1" x14ac:dyDescent="0.2">
      <c r="M15926" s="9"/>
    </row>
    <row r="15927" spans="13:13" hidden="1" x14ac:dyDescent="0.2">
      <c r="M15927" s="9"/>
    </row>
    <row r="15928" spans="13:13" hidden="1" x14ac:dyDescent="0.2">
      <c r="M15928" s="9"/>
    </row>
    <row r="15929" spans="13:13" hidden="1" x14ac:dyDescent="0.2">
      <c r="M15929" s="9"/>
    </row>
    <row r="15930" spans="13:13" hidden="1" x14ac:dyDescent="0.2">
      <c r="M15930" s="9"/>
    </row>
    <row r="15931" spans="13:13" hidden="1" x14ac:dyDescent="0.2">
      <c r="M15931" s="9"/>
    </row>
    <row r="15932" spans="13:13" hidden="1" x14ac:dyDescent="0.2">
      <c r="M15932" s="9"/>
    </row>
    <row r="15933" spans="13:13" hidden="1" x14ac:dyDescent="0.2">
      <c r="M15933" s="9"/>
    </row>
    <row r="15934" spans="13:13" hidden="1" x14ac:dyDescent="0.2">
      <c r="M15934" s="9"/>
    </row>
    <row r="15935" spans="13:13" hidden="1" x14ac:dyDescent="0.2">
      <c r="M15935" s="9"/>
    </row>
    <row r="15936" spans="13:13" hidden="1" x14ac:dyDescent="0.2">
      <c r="M15936" s="9"/>
    </row>
    <row r="15937" spans="13:13" hidden="1" x14ac:dyDescent="0.2">
      <c r="M15937" s="9"/>
    </row>
    <row r="15938" spans="13:13" hidden="1" x14ac:dyDescent="0.2">
      <c r="M15938" s="9"/>
    </row>
    <row r="15939" spans="13:13" hidden="1" x14ac:dyDescent="0.2">
      <c r="M15939" s="9"/>
    </row>
    <row r="15940" spans="13:13" hidden="1" x14ac:dyDescent="0.2">
      <c r="M15940" s="9"/>
    </row>
    <row r="15941" spans="13:13" hidden="1" x14ac:dyDescent="0.2">
      <c r="M15941" s="9"/>
    </row>
    <row r="15942" spans="13:13" hidden="1" x14ac:dyDescent="0.2">
      <c r="M15942" s="9"/>
    </row>
    <row r="15943" spans="13:13" hidden="1" x14ac:dyDescent="0.2">
      <c r="M15943" s="9"/>
    </row>
    <row r="15944" spans="13:13" hidden="1" x14ac:dyDescent="0.2">
      <c r="M15944" s="9"/>
    </row>
    <row r="15945" spans="13:13" hidden="1" x14ac:dyDescent="0.2">
      <c r="M15945" s="9"/>
    </row>
    <row r="15946" spans="13:13" hidden="1" x14ac:dyDescent="0.2">
      <c r="M15946" s="9"/>
    </row>
    <row r="15947" spans="13:13" hidden="1" x14ac:dyDescent="0.2">
      <c r="M15947" s="9"/>
    </row>
    <row r="15948" spans="13:13" hidden="1" x14ac:dyDescent="0.2">
      <c r="M15948" s="9"/>
    </row>
    <row r="15949" spans="13:13" hidden="1" x14ac:dyDescent="0.2">
      <c r="M15949" s="9"/>
    </row>
    <row r="15950" spans="13:13" hidden="1" x14ac:dyDescent="0.2">
      <c r="M15950" s="9"/>
    </row>
    <row r="15951" spans="13:13" hidden="1" x14ac:dyDescent="0.2">
      <c r="M15951" s="9"/>
    </row>
    <row r="15952" spans="13:13" hidden="1" x14ac:dyDescent="0.2">
      <c r="M15952" s="9"/>
    </row>
    <row r="15953" spans="13:13" hidden="1" x14ac:dyDescent="0.2">
      <c r="M15953" s="9"/>
    </row>
    <row r="15954" spans="13:13" hidden="1" x14ac:dyDescent="0.2">
      <c r="M15954" s="9"/>
    </row>
    <row r="15955" spans="13:13" hidden="1" x14ac:dyDescent="0.2">
      <c r="M15955" s="9"/>
    </row>
    <row r="15956" spans="13:13" hidden="1" x14ac:dyDescent="0.2">
      <c r="M15956" s="9"/>
    </row>
    <row r="15957" spans="13:13" hidden="1" x14ac:dyDescent="0.2">
      <c r="M15957" s="9"/>
    </row>
    <row r="15958" spans="13:13" hidden="1" x14ac:dyDescent="0.2">
      <c r="M15958" s="9"/>
    </row>
    <row r="15959" spans="13:13" hidden="1" x14ac:dyDescent="0.2">
      <c r="M15959" s="9"/>
    </row>
    <row r="15960" spans="13:13" hidden="1" x14ac:dyDescent="0.2">
      <c r="M15960" s="9"/>
    </row>
    <row r="15961" spans="13:13" hidden="1" x14ac:dyDescent="0.2">
      <c r="M15961" s="9"/>
    </row>
    <row r="15962" spans="13:13" hidden="1" x14ac:dyDescent="0.2">
      <c r="M15962" s="9"/>
    </row>
    <row r="15963" spans="13:13" hidden="1" x14ac:dyDescent="0.2">
      <c r="M15963" s="9"/>
    </row>
    <row r="15964" spans="13:13" hidden="1" x14ac:dyDescent="0.2">
      <c r="M15964" s="9"/>
    </row>
    <row r="15965" spans="13:13" hidden="1" x14ac:dyDescent="0.2">
      <c r="M15965" s="9"/>
    </row>
    <row r="15966" spans="13:13" hidden="1" x14ac:dyDescent="0.2">
      <c r="M15966" s="9"/>
    </row>
    <row r="15967" spans="13:13" hidden="1" x14ac:dyDescent="0.2">
      <c r="M15967" s="9"/>
    </row>
    <row r="15968" spans="13:13" hidden="1" x14ac:dyDescent="0.2">
      <c r="M15968" s="9"/>
    </row>
    <row r="15969" spans="13:13" hidden="1" x14ac:dyDescent="0.2">
      <c r="M15969" s="9"/>
    </row>
    <row r="15970" spans="13:13" hidden="1" x14ac:dyDescent="0.2">
      <c r="M15970" s="9"/>
    </row>
    <row r="15971" spans="13:13" hidden="1" x14ac:dyDescent="0.2">
      <c r="M15971" s="9"/>
    </row>
    <row r="15972" spans="13:13" hidden="1" x14ac:dyDescent="0.2">
      <c r="M15972" s="9"/>
    </row>
    <row r="15973" spans="13:13" hidden="1" x14ac:dyDescent="0.2">
      <c r="M15973" s="9"/>
    </row>
    <row r="15974" spans="13:13" hidden="1" x14ac:dyDescent="0.2">
      <c r="M15974" s="9"/>
    </row>
    <row r="15975" spans="13:13" hidden="1" x14ac:dyDescent="0.2">
      <c r="M15975" s="9"/>
    </row>
    <row r="15976" spans="13:13" hidden="1" x14ac:dyDescent="0.2">
      <c r="M15976" s="9"/>
    </row>
    <row r="15977" spans="13:13" hidden="1" x14ac:dyDescent="0.2">
      <c r="M15977" s="9"/>
    </row>
    <row r="15978" spans="13:13" hidden="1" x14ac:dyDescent="0.2">
      <c r="M15978" s="9"/>
    </row>
    <row r="15979" spans="13:13" hidden="1" x14ac:dyDescent="0.2">
      <c r="M15979" s="9"/>
    </row>
    <row r="15980" spans="13:13" hidden="1" x14ac:dyDescent="0.2">
      <c r="M15980" s="9"/>
    </row>
    <row r="15981" spans="13:13" hidden="1" x14ac:dyDescent="0.2">
      <c r="M15981" s="9"/>
    </row>
    <row r="15982" spans="13:13" hidden="1" x14ac:dyDescent="0.2">
      <c r="M15982" s="9"/>
    </row>
    <row r="15983" spans="13:13" hidden="1" x14ac:dyDescent="0.2">
      <c r="M15983" s="9"/>
    </row>
    <row r="15984" spans="13:13" hidden="1" x14ac:dyDescent="0.2">
      <c r="M15984" s="9"/>
    </row>
    <row r="15985" spans="13:13" hidden="1" x14ac:dyDescent="0.2">
      <c r="M15985" s="9"/>
    </row>
    <row r="15986" spans="13:13" hidden="1" x14ac:dyDescent="0.2">
      <c r="M15986" s="9"/>
    </row>
    <row r="15987" spans="13:13" hidden="1" x14ac:dyDescent="0.2">
      <c r="M15987" s="9"/>
    </row>
    <row r="15988" spans="13:13" hidden="1" x14ac:dyDescent="0.2">
      <c r="M15988" s="9"/>
    </row>
    <row r="15989" spans="13:13" hidden="1" x14ac:dyDescent="0.2">
      <c r="M15989" s="9"/>
    </row>
    <row r="15990" spans="13:13" hidden="1" x14ac:dyDescent="0.2">
      <c r="M15990" s="9"/>
    </row>
    <row r="15991" spans="13:13" hidden="1" x14ac:dyDescent="0.2">
      <c r="M15991" s="9"/>
    </row>
    <row r="15992" spans="13:13" hidden="1" x14ac:dyDescent="0.2">
      <c r="M15992" s="9"/>
    </row>
    <row r="15993" spans="13:13" hidden="1" x14ac:dyDescent="0.2">
      <c r="M15993" s="9"/>
    </row>
    <row r="15994" spans="13:13" hidden="1" x14ac:dyDescent="0.2">
      <c r="M15994" s="9"/>
    </row>
    <row r="15995" spans="13:13" hidden="1" x14ac:dyDescent="0.2">
      <c r="M15995" s="9"/>
    </row>
    <row r="15996" spans="13:13" hidden="1" x14ac:dyDescent="0.2">
      <c r="M15996" s="9"/>
    </row>
    <row r="15997" spans="13:13" hidden="1" x14ac:dyDescent="0.2">
      <c r="M15997" s="9"/>
    </row>
    <row r="15998" spans="13:13" hidden="1" x14ac:dyDescent="0.2">
      <c r="M15998" s="9"/>
    </row>
    <row r="15999" spans="13:13" hidden="1" x14ac:dyDescent="0.2">
      <c r="M15999" s="9"/>
    </row>
    <row r="16000" spans="13:13" hidden="1" x14ac:dyDescent="0.2">
      <c r="M16000" s="9"/>
    </row>
    <row r="16001" spans="13:13" hidden="1" x14ac:dyDescent="0.2">
      <c r="M16001" s="9"/>
    </row>
    <row r="16002" spans="13:13" hidden="1" x14ac:dyDescent="0.2">
      <c r="M16002" s="9"/>
    </row>
    <row r="16003" spans="13:13" hidden="1" x14ac:dyDescent="0.2">
      <c r="M16003" s="9"/>
    </row>
    <row r="16004" spans="13:13" hidden="1" x14ac:dyDescent="0.2">
      <c r="M16004" s="9"/>
    </row>
    <row r="16005" spans="13:13" hidden="1" x14ac:dyDescent="0.2">
      <c r="M16005" s="9"/>
    </row>
    <row r="16006" spans="13:13" hidden="1" x14ac:dyDescent="0.2">
      <c r="M16006" s="9"/>
    </row>
    <row r="16007" spans="13:13" hidden="1" x14ac:dyDescent="0.2">
      <c r="M16007" s="9"/>
    </row>
    <row r="16008" spans="13:13" hidden="1" x14ac:dyDescent="0.2">
      <c r="M16008" s="9"/>
    </row>
    <row r="16009" spans="13:13" hidden="1" x14ac:dyDescent="0.2">
      <c r="M16009" s="9"/>
    </row>
    <row r="16010" spans="13:13" hidden="1" x14ac:dyDescent="0.2">
      <c r="M16010" s="9"/>
    </row>
    <row r="16011" spans="13:13" hidden="1" x14ac:dyDescent="0.2">
      <c r="M16011" s="9"/>
    </row>
    <row r="16012" spans="13:13" hidden="1" x14ac:dyDescent="0.2">
      <c r="M16012" s="9"/>
    </row>
    <row r="16013" spans="13:13" hidden="1" x14ac:dyDescent="0.2">
      <c r="M16013" s="9"/>
    </row>
    <row r="16014" spans="13:13" hidden="1" x14ac:dyDescent="0.2">
      <c r="M16014" s="9"/>
    </row>
    <row r="16015" spans="13:13" hidden="1" x14ac:dyDescent="0.2">
      <c r="M16015" s="9"/>
    </row>
    <row r="16016" spans="13:13" hidden="1" x14ac:dyDescent="0.2">
      <c r="M16016" s="9"/>
    </row>
    <row r="16017" spans="13:13" hidden="1" x14ac:dyDescent="0.2">
      <c r="M16017" s="9"/>
    </row>
    <row r="16018" spans="13:13" hidden="1" x14ac:dyDescent="0.2">
      <c r="M16018" s="9"/>
    </row>
    <row r="16019" spans="13:13" hidden="1" x14ac:dyDescent="0.2">
      <c r="M16019" s="9"/>
    </row>
    <row r="16020" spans="13:13" hidden="1" x14ac:dyDescent="0.2">
      <c r="M16020" s="9"/>
    </row>
    <row r="16021" spans="13:13" hidden="1" x14ac:dyDescent="0.2">
      <c r="M16021" s="9"/>
    </row>
    <row r="16022" spans="13:13" hidden="1" x14ac:dyDescent="0.2">
      <c r="M16022" s="9"/>
    </row>
    <row r="16023" spans="13:13" hidden="1" x14ac:dyDescent="0.2">
      <c r="M16023" s="9"/>
    </row>
    <row r="16024" spans="13:13" hidden="1" x14ac:dyDescent="0.2">
      <c r="M16024" s="9"/>
    </row>
    <row r="16025" spans="13:13" hidden="1" x14ac:dyDescent="0.2">
      <c r="M16025" s="9"/>
    </row>
    <row r="16026" spans="13:13" hidden="1" x14ac:dyDescent="0.2">
      <c r="M16026" s="9"/>
    </row>
    <row r="16027" spans="13:13" hidden="1" x14ac:dyDescent="0.2">
      <c r="M16027" s="9"/>
    </row>
    <row r="16028" spans="13:13" hidden="1" x14ac:dyDescent="0.2">
      <c r="M16028" s="9"/>
    </row>
    <row r="16029" spans="13:13" hidden="1" x14ac:dyDescent="0.2">
      <c r="M16029" s="9"/>
    </row>
    <row r="16030" spans="13:13" hidden="1" x14ac:dyDescent="0.2">
      <c r="M16030" s="9"/>
    </row>
    <row r="16031" spans="13:13" hidden="1" x14ac:dyDescent="0.2">
      <c r="M16031" s="9"/>
    </row>
    <row r="16032" spans="13:13" hidden="1" x14ac:dyDescent="0.2">
      <c r="M16032" s="9"/>
    </row>
    <row r="16033" spans="13:13" hidden="1" x14ac:dyDescent="0.2">
      <c r="M16033" s="9"/>
    </row>
    <row r="16034" spans="13:13" hidden="1" x14ac:dyDescent="0.2">
      <c r="M16034" s="9"/>
    </row>
    <row r="16035" spans="13:13" hidden="1" x14ac:dyDescent="0.2">
      <c r="M16035" s="9"/>
    </row>
    <row r="16036" spans="13:13" hidden="1" x14ac:dyDescent="0.2">
      <c r="M16036" s="9"/>
    </row>
    <row r="16037" spans="13:13" hidden="1" x14ac:dyDescent="0.2">
      <c r="M16037" s="9"/>
    </row>
    <row r="16038" spans="13:13" hidden="1" x14ac:dyDescent="0.2">
      <c r="M16038" s="9"/>
    </row>
    <row r="16039" spans="13:13" hidden="1" x14ac:dyDescent="0.2">
      <c r="M16039" s="9"/>
    </row>
    <row r="16040" spans="13:13" hidden="1" x14ac:dyDescent="0.2">
      <c r="M16040" s="9"/>
    </row>
    <row r="16041" spans="13:13" hidden="1" x14ac:dyDescent="0.2">
      <c r="M16041" s="9"/>
    </row>
    <row r="16042" spans="13:13" hidden="1" x14ac:dyDescent="0.2">
      <c r="M16042" s="9"/>
    </row>
    <row r="16043" spans="13:13" hidden="1" x14ac:dyDescent="0.2">
      <c r="M16043" s="9"/>
    </row>
    <row r="16044" spans="13:13" hidden="1" x14ac:dyDescent="0.2">
      <c r="M16044" s="9"/>
    </row>
    <row r="16045" spans="13:13" hidden="1" x14ac:dyDescent="0.2">
      <c r="M16045" s="9"/>
    </row>
    <row r="16046" spans="13:13" hidden="1" x14ac:dyDescent="0.2">
      <c r="M16046" s="9"/>
    </row>
    <row r="16047" spans="13:13" hidden="1" x14ac:dyDescent="0.2">
      <c r="M16047" s="9"/>
    </row>
    <row r="16048" spans="13:13" hidden="1" x14ac:dyDescent="0.2">
      <c r="M16048" s="9"/>
    </row>
    <row r="16049" spans="13:13" hidden="1" x14ac:dyDescent="0.2">
      <c r="M16049" s="9"/>
    </row>
    <row r="16050" spans="13:13" hidden="1" x14ac:dyDescent="0.2">
      <c r="M16050" s="9"/>
    </row>
    <row r="16051" spans="13:13" hidden="1" x14ac:dyDescent="0.2">
      <c r="M16051" s="9"/>
    </row>
    <row r="16052" spans="13:13" hidden="1" x14ac:dyDescent="0.2">
      <c r="M16052" s="9"/>
    </row>
    <row r="16053" spans="13:13" hidden="1" x14ac:dyDescent="0.2">
      <c r="M16053" s="9"/>
    </row>
    <row r="16054" spans="13:13" hidden="1" x14ac:dyDescent="0.2">
      <c r="M16054" s="9"/>
    </row>
    <row r="16055" spans="13:13" hidden="1" x14ac:dyDescent="0.2">
      <c r="M16055" s="9"/>
    </row>
    <row r="16056" spans="13:13" hidden="1" x14ac:dyDescent="0.2">
      <c r="M16056" s="9"/>
    </row>
    <row r="16057" spans="13:13" hidden="1" x14ac:dyDescent="0.2">
      <c r="M16057" s="9"/>
    </row>
    <row r="16058" spans="13:13" hidden="1" x14ac:dyDescent="0.2">
      <c r="M16058" s="9"/>
    </row>
    <row r="16059" spans="13:13" hidden="1" x14ac:dyDescent="0.2">
      <c r="M16059" s="9"/>
    </row>
    <row r="16060" spans="13:13" hidden="1" x14ac:dyDescent="0.2">
      <c r="M16060" s="9"/>
    </row>
    <row r="16061" spans="13:13" hidden="1" x14ac:dyDescent="0.2">
      <c r="M16061" s="9"/>
    </row>
    <row r="16062" spans="13:13" hidden="1" x14ac:dyDescent="0.2">
      <c r="M16062" s="9"/>
    </row>
    <row r="16063" spans="13:13" hidden="1" x14ac:dyDescent="0.2">
      <c r="M16063" s="9"/>
    </row>
    <row r="16064" spans="13:13" hidden="1" x14ac:dyDescent="0.2">
      <c r="M16064" s="9"/>
    </row>
    <row r="16065" spans="13:13" hidden="1" x14ac:dyDescent="0.2">
      <c r="M16065" s="9"/>
    </row>
    <row r="16066" spans="13:13" hidden="1" x14ac:dyDescent="0.2">
      <c r="M16066" s="9"/>
    </row>
    <row r="16067" spans="13:13" hidden="1" x14ac:dyDescent="0.2">
      <c r="M16067" s="9"/>
    </row>
    <row r="16068" spans="13:13" hidden="1" x14ac:dyDescent="0.2">
      <c r="M16068" s="9"/>
    </row>
    <row r="16069" spans="13:13" hidden="1" x14ac:dyDescent="0.2">
      <c r="M16069" s="9"/>
    </row>
    <row r="16070" spans="13:13" hidden="1" x14ac:dyDescent="0.2">
      <c r="M16070" s="9"/>
    </row>
    <row r="16071" spans="13:13" hidden="1" x14ac:dyDescent="0.2">
      <c r="M16071" s="9"/>
    </row>
    <row r="16072" spans="13:13" hidden="1" x14ac:dyDescent="0.2">
      <c r="M16072" s="9"/>
    </row>
    <row r="16073" spans="13:13" hidden="1" x14ac:dyDescent="0.2">
      <c r="M16073" s="9"/>
    </row>
    <row r="16074" spans="13:13" hidden="1" x14ac:dyDescent="0.2">
      <c r="M16074" s="9"/>
    </row>
    <row r="16075" spans="13:13" hidden="1" x14ac:dyDescent="0.2">
      <c r="M16075" s="9"/>
    </row>
    <row r="16076" spans="13:13" hidden="1" x14ac:dyDescent="0.2">
      <c r="M16076" s="9"/>
    </row>
    <row r="16077" spans="13:13" hidden="1" x14ac:dyDescent="0.2">
      <c r="M16077" s="9"/>
    </row>
    <row r="16078" spans="13:13" hidden="1" x14ac:dyDescent="0.2">
      <c r="M16078" s="9"/>
    </row>
    <row r="16079" spans="13:13" hidden="1" x14ac:dyDescent="0.2">
      <c r="M16079" s="9"/>
    </row>
    <row r="16080" spans="13:13" hidden="1" x14ac:dyDescent="0.2">
      <c r="M16080" s="9"/>
    </row>
    <row r="16081" spans="13:13" hidden="1" x14ac:dyDescent="0.2">
      <c r="M16081" s="9"/>
    </row>
    <row r="16082" spans="13:13" hidden="1" x14ac:dyDescent="0.2">
      <c r="M16082" s="9"/>
    </row>
    <row r="16083" spans="13:13" hidden="1" x14ac:dyDescent="0.2">
      <c r="M16083" s="9"/>
    </row>
    <row r="16084" spans="13:13" hidden="1" x14ac:dyDescent="0.2">
      <c r="M16084" s="9"/>
    </row>
    <row r="16085" spans="13:13" hidden="1" x14ac:dyDescent="0.2">
      <c r="M16085" s="9"/>
    </row>
    <row r="16086" spans="13:13" hidden="1" x14ac:dyDescent="0.2">
      <c r="M16086" s="9"/>
    </row>
    <row r="16087" spans="13:13" hidden="1" x14ac:dyDescent="0.2">
      <c r="M16087" s="9"/>
    </row>
    <row r="16088" spans="13:13" hidden="1" x14ac:dyDescent="0.2">
      <c r="M16088" s="9"/>
    </row>
    <row r="16089" spans="13:13" hidden="1" x14ac:dyDescent="0.2">
      <c r="M16089" s="9"/>
    </row>
    <row r="16090" spans="13:13" hidden="1" x14ac:dyDescent="0.2">
      <c r="M16090" s="9"/>
    </row>
    <row r="16091" spans="13:13" hidden="1" x14ac:dyDescent="0.2">
      <c r="M16091" s="9"/>
    </row>
    <row r="16092" spans="13:13" hidden="1" x14ac:dyDescent="0.2">
      <c r="M16092" s="9"/>
    </row>
    <row r="16093" spans="13:13" hidden="1" x14ac:dyDescent="0.2">
      <c r="M16093" s="9"/>
    </row>
    <row r="16094" spans="13:13" hidden="1" x14ac:dyDescent="0.2">
      <c r="M16094" s="9"/>
    </row>
    <row r="16095" spans="13:13" hidden="1" x14ac:dyDescent="0.2">
      <c r="M16095" s="9"/>
    </row>
    <row r="16096" spans="13:13" hidden="1" x14ac:dyDescent="0.2">
      <c r="M16096" s="9"/>
    </row>
    <row r="16097" spans="13:13" hidden="1" x14ac:dyDescent="0.2">
      <c r="M16097" s="9"/>
    </row>
    <row r="16098" spans="13:13" hidden="1" x14ac:dyDescent="0.2">
      <c r="M16098" s="9"/>
    </row>
    <row r="16099" spans="13:13" hidden="1" x14ac:dyDescent="0.2">
      <c r="M16099" s="9"/>
    </row>
    <row r="16100" spans="13:13" hidden="1" x14ac:dyDescent="0.2">
      <c r="M16100" s="9"/>
    </row>
    <row r="16101" spans="13:13" hidden="1" x14ac:dyDescent="0.2">
      <c r="M16101" s="9"/>
    </row>
    <row r="16102" spans="13:13" hidden="1" x14ac:dyDescent="0.2">
      <c r="M16102" s="9"/>
    </row>
    <row r="16103" spans="13:13" hidden="1" x14ac:dyDescent="0.2">
      <c r="M16103" s="9"/>
    </row>
    <row r="16104" spans="13:13" hidden="1" x14ac:dyDescent="0.2">
      <c r="M16104" s="9"/>
    </row>
    <row r="16105" spans="13:13" hidden="1" x14ac:dyDescent="0.2">
      <c r="M16105" s="9"/>
    </row>
    <row r="16106" spans="13:13" hidden="1" x14ac:dyDescent="0.2">
      <c r="M16106" s="9"/>
    </row>
    <row r="16107" spans="13:13" hidden="1" x14ac:dyDescent="0.2">
      <c r="M16107" s="9"/>
    </row>
    <row r="16108" spans="13:13" hidden="1" x14ac:dyDescent="0.2">
      <c r="M16108" s="9"/>
    </row>
    <row r="16109" spans="13:13" hidden="1" x14ac:dyDescent="0.2">
      <c r="M16109" s="9"/>
    </row>
    <row r="16110" spans="13:13" hidden="1" x14ac:dyDescent="0.2">
      <c r="M16110" s="9"/>
    </row>
    <row r="16111" spans="13:13" hidden="1" x14ac:dyDescent="0.2">
      <c r="M16111" s="9"/>
    </row>
    <row r="16112" spans="13:13" hidden="1" x14ac:dyDescent="0.2">
      <c r="M16112" s="9"/>
    </row>
    <row r="16113" spans="13:13" hidden="1" x14ac:dyDescent="0.2">
      <c r="M16113" s="9"/>
    </row>
    <row r="16114" spans="13:13" hidden="1" x14ac:dyDescent="0.2">
      <c r="M16114" s="9"/>
    </row>
    <row r="16115" spans="13:13" hidden="1" x14ac:dyDescent="0.2">
      <c r="M16115" s="9"/>
    </row>
    <row r="16116" spans="13:13" hidden="1" x14ac:dyDescent="0.2">
      <c r="M16116" s="9"/>
    </row>
    <row r="16117" spans="13:13" hidden="1" x14ac:dyDescent="0.2">
      <c r="M16117" s="9"/>
    </row>
    <row r="16118" spans="13:13" hidden="1" x14ac:dyDescent="0.2">
      <c r="M16118" s="9"/>
    </row>
    <row r="16119" spans="13:13" hidden="1" x14ac:dyDescent="0.2">
      <c r="M16119" s="9"/>
    </row>
    <row r="16120" spans="13:13" hidden="1" x14ac:dyDescent="0.2">
      <c r="M16120" s="9"/>
    </row>
    <row r="16121" spans="13:13" hidden="1" x14ac:dyDescent="0.2">
      <c r="M16121" s="9"/>
    </row>
    <row r="16122" spans="13:13" hidden="1" x14ac:dyDescent="0.2">
      <c r="M16122" s="9"/>
    </row>
    <row r="16123" spans="13:13" hidden="1" x14ac:dyDescent="0.2">
      <c r="M16123" s="9"/>
    </row>
    <row r="16124" spans="13:13" hidden="1" x14ac:dyDescent="0.2">
      <c r="M16124" s="9"/>
    </row>
    <row r="16125" spans="13:13" hidden="1" x14ac:dyDescent="0.2">
      <c r="M16125" s="9"/>
    </row>
    <row r="16126" spans="13:13" hidden="1" x14ac:dyDescent="0.2">
      <c r="M16126" s="9"/>
    </row>
    <row r="16127" spans="13:13" hidden="1" x14ac:dyDescent="0.2">
      <c r="M16127" s="9"/>
    </row>
    <row r="16128" spans="13:13" hidden="1" x14ac:dyDescent="0.2">
      <c r="M16128" s="9"/>
    </row>
    <row r="16129" spans="13:13" hidden="1" x14ac:dyDescent="0.2">
      <c r="M16129" s="9"/>
    </row>
    <row r="16130" spans="13:13" hidden="1" x14ac:dyDescent="0.2">
      <c r="M16130" s="9"/>
    </row>
    <row r="16131" spans="13:13" hidden="1" x14ac:dyDescent="0.2">
      <c r="M16131" s="9"/>
    </row>
    <row r="16132" spans="13:13" hidden="1" x14ac:dyDescent="0.2">
      <c r="M16132" s="9"/>
    </row>
    <row r="16133" spans="13:13" hidden="1" x14ac:dyDescent="0.2">
      <c r="M16133" s="9"/>
    </row>
    <row r="16134" spans="13:13" hidden="1" x14ac:dyDescent="0.2">
      <c r="M16134" s="9"/>
    </row>
    <row r="16135" spans="13:13" hidden="1" x14ac:dyDescent="0.2">
      <c r="M16135" s="9"/>
    </row>
    <row r="16136" spans="13:13" hidden="1" x14ac:dyDescent="0.2">
      <c r="M16136" s="9"/>
    </row>
    <row r="16137" spans="13:13" hidden="1" x14ac:dyDescent="0.2">
      <c r="M16137" s="9"/>
    </row>
    <row r="16138" spans="13:13" hidden="1" x14ac:dyDescent="0.2">
      <c r="M16138" s="9"/>
    </row>
    <row r="16139" spans="13:13" hidden="1" x14ac:dyDescent="0.2">
      <c r="M16139" s="9"/>
    </row>
    <row r="16140" spans="13:13" hidden="1" x14ac:dyDescent="0.2">
      <c r="M16140" s="9"/>
    </row>
    <row r="16141" spans="13:13" hidden="1" x14ac:dyDescent="0.2">
      <c r="M16141" s="9"/>
    </row>
    <row r="16142" spans="13:13" hidden="1" x14ac:dyDescent="0.2">
      <c r="M16142" s="9"/>
    </row>
    <row r="16143" spans="13:13" hidden="1" x14ac:dyDescent="0.2">
      <c r="M16143" s="9"/>
    </row>
    <row r="16144" spans="13:13" hidden="1" x14ac:dyDescent="0.2">
      <c r="M16144" s="9"/>
    </row>
    <row r="16145" spans="13:13" hidden="1" x14ac:dyDescent="0.2">
      <c r="M16145" s="9"/>
    </row>
    <row r="16146" spans="13:13" hidden="1" x14ac:dyDescent="0.2">
      <c r="M16146" s="9"/>
    </row>
    <row r="16147" spans="13:13" hidden="1" x14ac:dyDescent="0.2">
      <c r="M16147" s="9"/>
    </row>
    <row r="16148" spans="13:13" hidden="1" x14ac:dyDescent="0.2">
      <c r="M16148" s="9"/>
    </row>
    <row r="16149" spans="13:13" hidden="1" x14ac:dyDescent="0.2">
      <c r="M16149" s="9"/>
    </row>
    <row r="16150" spans="13:13" hidden="1" x14ac:dyDescent="0.2">
      <c r="M16150" s="9"/>
    </row>
    <row r="16151" spans="13:13" hidden="1" x14ac:dyDescent="0.2">
      <c r="M16151" s="9"/>
    </row>
    <row r="16152" spans="13:13" hidden="1" x14ac:dyDescent="0.2">
      <c r="M16152" s="9"/>
    </row>
    <row r="16153" spans="13:13" hidden="1" x14ac:dyDescent="0.2">
      <c r="M16153" s="9"/>
    </row>
    <row r="16154" spans="13:13" hidden="1" x14ac:dyDescent="0.2">
      <c r="M16154" s="9"/>
    </row>
    <row r="16155" spans="13:13" hidden="1" x14ac:dyDescent="0.2">
      <c r="M16155" s="9"/>
    </row>
    <row r="16156" spans="13:13" hidden="1" x14ac:dyDescent="0.2">
      <c r="M16156" s="9"/>
    </row>
    <row r="16157" spans="13:13" hidden="1" x14ac:dyDescent="0.2">
      <c r="M16157" s="9"/>
    </row>
    <row r="16158" spans="13:13" hidden="1" x14ac:dyDescent="0.2">
      <c r="M16158" s="9"/>
    </row>
    <row r="16159" spans="13:13" hidden="1" x14ac:dyDescent="0.2">
      <c r="M16159" s="9"/>
    </row>
    <row r="16160" spans="13:13" hidden="1" x14ac:dyDescent="0.2">
      <c r="M16160" s="9"/>
    </row>
    <row r="16161" spans="13:13" hidden="1" x14ac:dyDescent="0.2">
      <c r="M16161" s="9"/>
    </row>
    <row r="16162" spans="13:13" hidden="1" x14ac:dyDescent="0.2">
      <c r="M16162" s="9"/>
    </row>
    <row r="16163" spans="13:13" hidden="1" x14ac:dyDescent="0.2">
      <c r="M16163" s="9"/>
    </row>
    <row r="16164" spans="13:13" hidden="1" x14ac:dyDescent="0.2">
      <c r="M16164" s="9"/>
    </row>
    <row r="16165" spans="13:13" hidden="1" x14ac:dyDescent="0.2">
      <c r="M16165" s="9"/>
    </row>
    <row r="16166" spans="13:13" hidden="1" x14ac:dyDescent="0.2">
      <c r="M16166" s="9"/>
    </row>
    <row r="16167" spans="13:13" hidden="1" x14ac:dyDescent="0.2">
      <c r="M16167" s="9"/>
    </row>
    <row r="16168" spans="13:13" hidden="1" x14ac:dyDescent="0.2">
      <c r="M16168" s="9"/>
    </row>
    <row r="16169" spans="13:13" hidden="1" x14ac:dyDescent="0.2">
      <c r="M16169" s="9"/>
    </row>
    <row r="16170" spans="13:13" hidden="1" x14ac:dyDescent="0.2">
      <c r="M16170" s="9"/>
    </row>
    <row r="16171" spans="13:13" hidden="1" x14ac:dyDescent="0.2">
      <c r="M16171" s="9"/>
    </row>
    <row r="16172" spans="13:13" hidden="1" x14ac:dyDescent="0.2">
      <c r="M16172" s="9"/>
    </row>
    <row r="16173" spans="13:13" hidden="1" x14ac:dyDescent="0.2">
      <c r="M16173" s="9"/>
    </row>
    <row r="16174" spans="13:13" hidden="1" x14ac:dyDescent="0.2">
      <c r="M16174" s="9"/>
    </row>
    <row r="16175" spans="13:13" hidden="1" x14ac:dyDescent="0.2">
      <c r="M16175" s="9"/>
    </row>
    <row r="16176" spans="13:13" hidden="1" x14ac:dyDescent="0.2">
      <c r="M16176" s="9"/>
    </row>
    <row r="16177" spans="13:13" hidden="1" x14ac:dyDescent="0.2">
      <c r="M16177" s="9"/>
    </row>
    <row r="16178" spans="13:13" hidden="1" x14ac:dyDescent="0.2">
      <c r="M16178" s="9"/>
    </row>
    <row r="16179" spans="13:13" hidden="1" x14ac:dyDescent="0.2">
      <c r="M16179" s="9"/>
    </row>
    <row r="16180" spans="13:13" hidden="1" x14ac:dyDescent="0.2">
      <c r="M16180" s="9"/>
    </row>
    <row r="16181" spans="13:13" hidden="1" x14ac:dyDescent="0.2">
      <c r="M16181" s="9"/>
    </row>
    <row r="16182" spans="13:13" hidden="1" x14ac:dyDescent="0.2">
      <c r="M16182" s="9"/>
    </row>
    <row r="16183" spans="13:13" hidden="1" x14ac:dyDescent="0.2">
      <c r="M16183" s="9"/>
    </row>
    <row r="16184" spans="13:13" hidden="1" x14ac:dyDescent="0.2">
      <c r="M16184" s="9"/>
    </row>
    <row r="16185" spans="13:13" hidden="1" x14ac:dyDescent="0.2">
      <c r="M16185" s="9"/>
    </row>
    <row r="16186" spans="13:13" hidden="1" x14ac:dyDescent="0.2">
      <c r="M16186" s="9"/>
    </row>
    <row r="16187" spans="13:13" hidden="1" x14ac:dyDescent="0.2">
      <c r="M16187" s="9"/>
    </row>
    <row r="16188" spans="13:13" hidden="1" x14ac:dyDescent="0.2">
      <c r="M16188" s="9"/>
    </row>
    <row r="16189" spans="13:13" hidden="1" x14ac:dyDescent="0.2">
      <c r="M16189" s="9"/>
    </row>
    <row r="16190" spans="13:13" hidden="1" x14ac:dyDescent="0.2">
      <c r="M16190" s="9"/>
    </row>
    <row r="16191" spans="13:13" hidden="1" x14ac:dyDescent="0.2">
      <c r="M16191" s="9"/>
    </row>
    <row r="16192" spans="13:13" hidden="1" x14ac:dyDescent="0.2">
      <c r="M16192" s="9"/>
    </row>
    <row r="16193" spans="13:13" hidden="1" x14ac:dyDescent="0.2">
      <c r="M16193" s="9"/>
    </row>
    <row r="16194" spans="13:13" hidden="1" x14ac:dyDescent="0.2">
      <c r="M16194" s="9"/>
    </row>
    <row r="16195" spans="13:13" hidden="1" x14ac:dyDescent="0.2">
      <c r="M16195" s="9"/>
    </row>
    <row r="16196" spans="13:13" hidden="1" x14ac:dyDescent="0.2">
      <c r="M16196" s="9"/>
    </row>
    <row r="16197" spans="13:13" hidden="1" x14ac:dyDescent="0.2">
      <c r="M16197" s="9"/>
    </row>
    <row r="16198" spans="13:13" hidden="1" x14ac:dyDescent="0.2">
      <c r="M16198" s="9"/>
    </row>
    <row r="16199" spans="13:13" hidden="1" x14ac:dyDescent="0.2">
      <c r="M16199" s="9"/>
    </row>
    <row r="16200" spans="13:13" hidden="1" x14ac:dyDescent="0.2">
      <c r="M16200" s="9"/>
    </row>
    <row r="16201" spans="13:13" hidden="1" x14ac:dyDescent="0.2">
      <c r="M16201" s="9"/>
    </row>
    <row r="16202" spans="13:13" hidden="1" x14ac:dyDescent="0.2">
      <c r="M16202" s="9"/>
    </row>
    <row r="16203" spans="13:13" hidden="1" x14ac:dyDescent="0.2">
      <c r="M16203" s="9"/>
    </row>
    <row r="16204" spans="13:13" hidden="1" x14ac:dyDescent="0.2">
      <c r="M16204" s="9"/>
    </row>
    <row r="16205" spans="13:13" hidden="1" x14ac:dyDescent="0.2">
      <c r="M16205" s="9"/>
    </row>
    <row r="16206" spans="13:13" hidden="1" x14ac:dyDescent="0.2">
      <c r="M16206" s="9"/>
    </row>
    <row r="16207" spans="13:13" hidden="1" x14ac:dyDescent="0.2">
      <c r="M16207" s="9"/>
    </row>
    <row r="16208" spans="13:13" hidden="1" x14ac:dyDescent="0.2">
      <c r="M16208" s="9"/>
    </row>
    <row r="16209" spans="13:13" hidden="1" x14ac:dyDescent="0.2">
      <c r="M16209" s="9"/>
    </row>
    <row r="16210" spans="13:13" hidden="1" x14ac:dyDescent="0.2">
      <c r="M16210" s="9"/>
    </row>
    <row r="16211" spans="13:13" hidden="1" x14ac:dyDescent="0.2">
      <c r="M16211" s="9"/>
    </row>
    <row r="16212" spans="13:13" hidden="1" x14ac:dyDescent="0.2">
      <c r="M16212" s="9"/>
    </row>
    <row r="16213" spans="13:13" hidden="1" x14ac:dyDescent="0.2">
      <c r="M16213" s="9"/>
    </row>
    <row r="16214" spans="13:13" hidden="1" x14ac:dyDescent="0.2">
      <c r="M16214" s="9"/>
    </row>
    <row r="16215" spans="13:13" hidden="1" x14ac:dyDescent="0.2">
      <c r="M16215" s="9"/>
    </row>
    <row r="16216" spans="13:13" hidden="1" x14ac:dyDescent="0.2">
      <c r="M16216" s="9"/>
    </row>
    <row r="16217" spans="13:13" hidden="1" x14ac:dyDescent="0.2">
      <c r="M16217" s="9"/>
    </row>
    <row r="16218" spans="13:13" hidden="1" x14ac:dyDescent="0.2">
      <c r="M16218" s="9"/>
    </row>
    <row r="16219" spans="13:13" hidden="1" x14ac:dyDescent="0.2">
      <c r="M16219" s="9"/>
    </row>
    <row r="16220" spans="13:13" hidden="1" x14ac:dyDescent="0.2">
      <c r="M16220" s="9"/>
    </row>
    <row r="16221" spans="13:13" hidden="1" x14ac:dyDescent="0.2">
      <c r="M16221" s="9"/>
    </row>
    <row r="16222" spans="13:13" hidden="1" x14ac:dyDescent="0.2">
      <c r="M16222" s="9"/>
    </row>
    <row r="16223" spans="13:13" hidden="1" x14ac:dyDescent="0.2">
      <c r="M16223" s="9"/>
    </row>
    <row r="16224" spans="13:13" hidden="1" x14ac:dyDescent="0.2">
      <c r="M16224" s="9"/>
    </row>
    <row r="16225" spans="13:13" hidden="1" x14ac:dyDescent="0.2">
      <c r="M16225" s="9"/>
    </row>
    <row r="16226" spans="13:13" hidden="1" x14ac:dyDescent="0.2">
      <c r="M16226" s="9"/>
    </row>
    <row r="16227" spans="13:13" hidden="1" x14ac:dyDescent="0.2">
      <c r="M16227" s="9"/>
    </row>
    <row r="16228" spans="13:13" hidden="1" x14ac:dyDescent="0.2">
      <c r="M16228" s="9"/>
    </row>
    <row r="16229" spans="13:13" hidden="1" x14ac:dyDescent="0.2">
      <c r="M16229" s="9"/>
    </row>
    <row r="16230" spans="13:13" hidden="1" x14ac:dyDescent="0.2">
      <c r="M16230" s="9"/>
    </row>
    <row r="16231" spans="13:13" hidden="1" x14ac:dyDescent="0.2">
      <c r="M16231" s="9"/>
    </row>
    <row r="16232" spans="13:13" hidden="1" x14ac:dyDescent="0.2">
      <c r="M16232" s="9"/>
    </row>
    <row r="16233" spans="13:13" hidden="1" x14ac:dyDescent="0.2">
      <c r="M16233" s="9"/>
    </row>
    <row r="16234" spans="13:13" hidden="1" x14ac:dyDescent="0.2">
      <c r="M16234" s="9"/>
    </row>
    <row r="16235" spans="13:13" hidden="1" x14ac:dyDescent="0.2">
      <c r="M16235" s="9"/>
    </row>
    <row r="16236" spans="13:13" hidden="1" x14ac:dyDescent="0.2">
      <c r="M16236" s="9"/>
    </row>
    <row r="16237" spans="13:13" hidden="1" x14ac:dyDescent="0.2">
      <c r="M16237" s="9"/>
    </row>
    <row r="16238" spans="13:13" hidden="1" x14ac:dyDescent="0.2">
      <c r="M16238" s="9"/>
    </row>
    <row r="16239" spans="13:13" hidden="1" x14ac:dyDescent="0.2">
      <c r="M16239" s="9"/>
    </row>
    <row r="16240" spans="13:13" hidden="1" x14ac:dyDescent="0.2">
      <c r="M16240" s="9"/>
    </row>
    <row r="16241" spans="13:13" hidden="1" x14ac:dyDescent="0.2">
      <c r="M16241" s="9"/>
    </row>
    <row r="16242" spans="13:13" hidden="1" x14ac:dyDescent="0.2">
      <c r="M16242" s="9"/>
    </row>
    <row r="16243" spans="13:13" hidden="1" x14ac:dyDescent="0.2">
      <c r="M16243" s="9"/>
    </row>
    <row r="16244" spans="13:13" hidden="1" x14ac:dyDescent="0.2">
      <c r="M16244" s="9"/>
    </row>
    <row r="16245" spans="13:13" hidden="1" x14ac:dyDescent="0.2">
      <c r="M16245" s="9"/>
    </row>
    <row r="16246" spans="13:13" hidden="1" x14ac:dyDescent="0.2">
      <c r="M16246" s="9"/>
    </row>
    <row r="16247" spans="13:13" hidden="1" x14ac:dyDescent="0.2">
      <c r="M16247" s="9"/>
    </row>
    <row r="16248" spans="13:13" hidden="1" x14ac:dyDescent="0.2">
      <c r="M16248" s="9"/>
    </row>
    <row r="16249" spans="13:13" hidden="1" x14ac:dyDescent="0.2">
      <c r="M16249" s="9"/>
    </row>
    <row r="16250" spans="13:13" hidden="1" x14ac:dyDescent="0.2">
      <c r="M16250" s="9"/>
    </row>
    <row r="16251" spans="13:13" hidden="1" x14ac:dyDescent="0.2">
      <c r="M16251" s="9"/>
    </row>
    <row r="16252" spans="13:13" hidden="1" x14ac:dyDescent="0.2">
      <c r="M16252" s="9"/>
    </row>
    <row r="16253" spans="13:13" hidden="1" x14ac:dyDescent="0.2">
      <c r="M16253" s="9"/>
    </row>
    <row r="16254" spans="13:13" hidden="1" x14ac:dyDescent="0.2">
      <c r="M16254" s="9"/>
    </row>
    <row r="16255" spans="13:13" hidden="1" x14ac:dyDescent="0.2">
      <c r="M16255" s="9"/>
    </row>
    <row r="16256" spans="13:13" hidden="1" x14ac:dyDescent="0.2">
      <c r="M16256" s="9"/>
    </row>
    <row r="16257" spans="13:13" hidden="1" x14ac:dyDescent="0.2">
      <c r="M16257" s="9"/>
    </row>
    <row r="16258" spans="13:13" hidden="1" x14ac:dyDescent="0.2">
      <c r="M16258" s="9"/>
    </row>
    <row r="16259" spans="13:13" hidden="1" x14ac:dyDescent="0.2">
      <c r="M16259" s="9"/>
    </row>
    <row r="16260" spans="13:13" hidden="1" x14ac:dyDescent="0.2">
      <c r="M16260" s="9"/>
    </row>
    <row r="16261" spans="13:13" hidden="1" x14ac:dyDescent="0.2">
      <c r="M16261" s="9"/>
    </row>
    <row r="16262" spans="13:13" hidden="1" x14ac:dyDescent="0.2">
      <c r="M16262" s="9"/>
    </row>
    <row r="16263" spans="13:13" hidden="1" x14ac:dyDescent="0.2">
      <c r="M16263" s="9"/>
    </row>
    <row r="16264" spans="13:13" hidden="1" x14ac:dyDescent="0.2">
      <c r="M16264" s="9"/>
    </row>
    <row r="16265" spans="13:13" hidden="1" x14ac:dyDescent="0.2">
      <c r="M16265" s="9"/>
    </row>
    <row r="16266" spans="13:13" hidden="1" x14ac:dyDescent="0.2">
      <c r="M16266" s="9"/>
    </row>
    <row r="16267" spans="13:13" hidden="1" x14ac:dyDescent="0.2">
      <c r="M16267" s="9"/>
    </row>
    <row r="16268" spans="13:13" hidden="1" x14ac:dyDescent="0.2">
      <c r="M16268" s="9"/>
    </row>
    <row r="16269" spans="13:13" hidden="1" x14ac:dyDescent="0.2">
      <c r="M16269" s="9"/>
    </row>
    <row r="16270" spans="13:13" hidden="1" x14ac:dyDescent="0.2">
      <c r="M16270" s="9"/>
    </row>
    <row r="16271" spans="13:13" hidden="1" x14ac:dyDescent="0.2">
      <c r="M16271" s="9"/>
    </row>
    <row r="16272" spans="13:13" hidden="1" x14ac:dyDescent="0.2">
      <c r="M16272" s="9"/>
    </row>
    <row r="16273" spans="13:13" hidden="1" x14ac:dyDescent="0.2">
      <c r="M16273" s="9"/>
    </row>
    <row r="16274" spans="13:13" hidden="1" x14ac:dyDescent="0.2">
      <c r="M16274" s="9"/>
    </row>
    <row r="16275" spans="13:13" hidden="1" x14ac:dyDescent="0.2">
      <c r="M16275" s="9"/>
    </row>
    <row r="16276" spans="13:13" hidden="1" x14ac:dyDescent="0.2">
      <c r="M16276" s="9"/>
    </row>
    <row r="16277" spans="13:13" hidden="1" x14ac:dyDescent="0.2">
      <c r="M16277" s="9"/>
    </row>
    <row r="16278" spans="13:13" hidden="1" x14ac:dyDescent="0.2">
      <c r="M16278" s="9"/>
    </row>
    <row r="16279" spans="13:13" hidden="1" x14ac:dyDescent="0.2">
      <c r="M16279" s="9"/>
    </row>
    <row r="16280" spans="13:13" hidden="1" x14ac:dyDescent="0.2">
      <c r="M16280" s="9"/>
    </row>
    <row r="16281" spans="13:13" hidden="1" x14ac:dyDescent="0.2">
      <c r="M16281" s="9"/>
    </row>
    <row r="16282" spans="13:13" hidden="1" x14ac:dyDescent="0.2">
      <c r="M16282" s="9"/>
    </row>
    <row r="16283" spans="13:13" hidden="1" x14ac:dyDescent="0.2">
      <c r="M16283" s="9"/>
    </row>
    <row r="16284" spans="13:13" hidden="1" x14ac:dyDescent="0.2">
      <c r="M16284" s="9"/>
    </row>
    <row r="16285" spans="13:13" hidden="1" x14ac:dyDescent="0.2">
      <c r="M16285" s="9"/>
    </row>
    <row r="16286" spans="13:13" hidden="1" x14ac:dyDescent="0.2">
      <c r="M16286" s="9"/>
    </row>
    <row r="16287" spans="13:13" hidden="1" x14ac:dyDescent="0.2">
      <c r="M16287" s="9"/>
    </row>
    <row r="16288" spans="13:13" hidden="1" x14ac:dyDescent="0.2">
      <c r="M16288" s="9"/>
    </row>
    <row r="16289" spans="13:13" hidden="1" x14ac:dyDescent="0.2">
      <c r="M16289" s="9"/>
    </row>
    <row r="16290" spans="13:13" hidden="1" x14ac:dyDescent="0.2">
      <c r="M16290" s="9"/>
    </row>
    <row r="16291" spans="13:13" hidden="1" x14ac:dyDescent="0.2">
      <c r="M16291" s="9"/>
    </row>
    <row r="16292" spans="13:13" hidden="1" x14ac:dyDescent="0.2">
      <c r="M16292" s="9"/>
    </row>
    <row r="16293" spans="13:13" hidden="1" x14ac:dyDescent="0.2">
      <c r="M16293" s="9"/>
    </row>
    <row r="16294" spans="13:13" hidden="1" x14ac:dyDescent="0.2">
      <c r="M16294" s="9"/>
    </row>
    <row r="16295" spans="13:13" hidden="1" x14ac:dyDescent="0.2">
      <c r="M16295" s="9"/>
    </row>
    <row r="16296" spans="13:13" hidden="1" x14ac:dyDescent="0.2">
      <c r="M16296" s="9"/>
    </row>
    <row r="16297" spans="13:13" hidden="1" x14ac:dyDescent="0.2">
      <c r="M16297" s="9"/>
    </row>
    <row r="16298" spans="13:13" hidden="1" x14ac:dyDescent="0.2">
      <c r="M16298" s="9"/>
    </row>
    <row r="16299" spans="13:13" hidden="1" x14ac:dyDescent="0.2">
      <c r="M16299" s="9"/>
    </row>
    <row r="16300" spans="13:13" hidden="1" x14ac:dyDescent="0.2">
      <c r="M16300" s="9"/>
    </row>
    <row r="16301" spans="13:13" hidden="1" x14ac:dyDescent="0.2">
      <c r="M16301" s="9"/>
    </row>
    <row r="16302" spans="13:13" hidden="1" x14ac:dyDescent="0.2">
      <c r="M16302" s="9"/>
    </row>
    <row r="16303" spans="13:13" hidden="1" x14ac:dyDescent="0.2">
      <c r="M16303" s="9"/>
    </row>
    <row r="16304" spans="13:13" hidden="1" x14ac:dyDescent="0.2">
      <c r="M16304" s="9"/>
    </row>
    <row r="16305" spans="13:13" hidden="1" x14ac:dyDescent="0.2">
      <c r="M16305" s="9"/>
    </row>
    <row r="16306" spans="13:13" hidden="1" x14ac:dyDescent="0.2">
      <c r="M16306" s="9"/>
    </row>
    <row r="16307" spans="13:13" hidden="1" x14ac:dyDescent="0.2">
      <c r="M16307" s="9"/>
    </row>
    <row r="16308" spans="13:13" hidden="1" x14ac:dyDescent="0.2">
      <c r="M16308" s="9"/>
    </row>
    <row r="16309" spans="13:13" hidden="1" x14ac:dyDescent="0.2">
      <c r="M16309" s="9"/>
    </row>
    <row r="16310" spans="13:13" hidden="1" x14ac:dyDescent="0.2">
      <c r="M16310" s="9"/>
    </row>
    <row r="16311" spans="13:13" hidden="1" x14ac:dyDescent="0.2">
      <c r="M16311" s="9"/>
    </row>
    <row r="16312" spans="13:13" hidden="1" x14ac:dyDescent="0.2">
      <c r="M16312" s="9"/>
    </row>
    <row r="16313" spans="13:13" hidden="1" x14ac:dyDescent="0.2">
      <c r="M16313" s="9"/>
    </row>
    <row r="16314" spans="13:13" hidden="1" x14ac:dyDescent="0.2">
      <c r="M16314" s="9"/>
    </row>
    <row r="16315" spans="13:13" hidden="1" x14ac:dyDescent="0.2">
      <c r="M16315" s="9"/>
    </row>
    <row r="16316" spans="13:13" hidden="1" x14ac:dyDescent="0.2">
      <c r="M16316" s="9"/>
    </row>
    <row r="16317" spans="13:13" hidden="1" x14ac:dyDescent="0.2">
      <c r="M16317" s="9"/>
    </row>
    <row r="16318" spans="13:13" hidden="1" x14ac:dyDescent="0.2">
      <c r="M16318" s="9"/>
    </row>
    <row r="16319" spans="13:13" hidden="1" x14ac:dyDescent="0.2">
      <c r="M16319" s="9"/>
    </row>
    <row r="16320" spans="13:13" hidden="1" x14ac:dyDescent="0.2">
      <c r="M16320" s="9"/>
    </row>
    <row r="16321" spans="13:13" hidden="1" x14ac:dyDescent="0.2">
      <c r="M16321" s="9"/>
    </row>
    <row r="16322" spans="13:13" hidden="1" x14ac:dyDescent="0.2">
      <c r="M16322" s="9"/>
    </row>
    <row r="16323" spans="13:13" hidden="1" x14ac:dyDescent="0.2">
      <c r="M16323" s="9"/>
    </row>
    <row r="16324" spans="13:13" hidden="1" x14ac:dyDescent="0.2">
      <c r="M16324" s="9"/>
    </row>
    <row r="16325" spans="13:13" hidden="1" x14ac:dyDescent="0.2">
      <c r="M16325" s="9"/>
    </row>
    <row r="16326" spans="13:13" hidden="1" x14ac:dyDescent="0.2">
      <c r="M16326" s="9"/>
    </row>
    <row r="16327" spans="13:13" hidden="1" x14ac:dyDescent="0.2">
      <c r="M16327" s="9"/>
    </row>
    <row r="16328" spans="13:13" hidden="1" x14ac:dyDescent="0.2">
      <c r="M16328" s="9"/>
    </row>
    <row r="16329" spans="13:13" hidden="1" x14ac:dyDescent="0.2">
      <c r="M16329" s="9"/>
    </row>
    <row r="16330" spans="13:13" hidden="1" x14ac:dyDescent="0.2">
      <c r="M16330" s="9"/>
    </row>
    <row r="16331" spans="13:13" hidden="1" x14ac:dyDescent="0.2">
      <c r="M16331" s="9"/>
    </row>
    <row r="16332" spans="13:13" hidden="1" x14ac:dyDescent="0.2">
      <c r="M16332" s="9"/>
    </row>
    <row r="16333" spans="13:13" hidden="1" x14ac:dyDescent="0.2">
      <c r="M16333" s="9"/>
    </row>
    <row r="16334" spans="13:13" hidden="1" x14ac:dyDescent="0.2">
      <c r="M16334" s="9"/>
    </row>
    <row r="16335" spans="13:13" hidden="1" x14ac:dyDescent="0.2">
      <c r="M16335" s="9"/>
    </row>
    <row r="16336" spans="13:13" hidden="1" x14ac:dyDescent="0.2">
      <c r="M16336" s="9"/>
    </row>
    <row r="16337" spans="13:13" hidden="1" x14ac:dyDescent="0.2">
      <c r="M16337" s="9"/>
    </row>
    <row r="16338" spans="13:13" hidden="1" x14ac:dyDescent="0.2">
      <c r="M16338" s="9"/>
    </row>
    <row r="16339" spans="13:13" hidden="1" x14ac:dyDescent="0.2">
      <c r="M16339" s="9"/>
    </row>
    <row r="16340" spans="13:13" hidden="1" x14ac:dyDescent="0.2">
      <c r="M16340" s="9"/>
    </row>
    <row r="16341" spans="13:13" hidden="1" x14ac:dyDescent="0.2">
      <c r="M16341" s="9"/>
    </row>
    <row r="16342" spans="13:13" hidden="1" x14ac:dyDescent="0.2">
      <c r="M16342" s="9"/>
    </row>
    <row r="16343" spans="13:13" hidden="1" x14ac:dyDescent="0.2">
      <c r="M16343" s="9"/>
    </row>
    <row r="16344" spans="13:13" hidden="1" x14ac:dyDescent="0.2">
      <c r="M16344" s="9"/>
    </row>
    <row r="16345" spans="13:13" hidden="1" x14ac:dyDescent="0.2">
      <c r="M16345" s="9"/>
    </row>
    <row r="16346" spans="13:13" hidden="1" x14ac:dyDescent="0.2">
      <c r="M16346" s="9"/>
    </row>
    <row r="16347" spans="13:13" hidden="1" x14ac:dyDescent="0.2">
      <c r="M16347" s="9"/>
    </row>
    <row r="16348" spans="13:13" hidden="1" x14ac:dyDescent="0.2">
      <c r="M16348" s="9"/>
    </row>
    <row r="16349" spans="13:13" hidden="1" x14ac:dyDescent="0.2">
      <c r="M16349" s="9"/>
    </row>
    <row r="16350" spans="13:13" hidden="1" x14ac:dyDescent="0.2">
      <c r="M16350" s="9"/>
    </row>
    <row r="16351" spans="13:13" hidden="1" x14ac:dyDescent="0.2">
      <c r="M16351" s="9"/>
    </row>
    <row r="16352" spans="13:13" hidden="1" x14ac:dyDescent="0.2">
      <c r="M16352" s="9"/>
    </row>
    <row r="16353" spans="13:13" hidden="1" x14ac:dyDescent="0.2">
      <c r="M16353" s="9"/>
    </row>
    <row r="16354" spans="13:13" hidden="1" x14ac:dyDescent="0.2">
      <c r="M16354" s="9"/>
    </row>
    <row r="16355" spans="13:13" hidden="1" x14ac:dyDescent="0.2">
      <c r="M16355" s="9"/>
    </row>
    <row r="16356" spans="13:13" hidden="1" x14ac:dyDescent="0.2">
      <c r="M16356" s="9"/>
    </row>
    <row r="16357" spans="13:13" hidden="1" x14ac:dyDescent="0.2">
      <c r="M16357" s="9"/>
    </row>
    <row r="16358" spans="13:13" hidden="1" x14ac:dyDescent="0.2">
      <c r="M16358" s="9"/>
    </row>
    <row r="16359" spans="13:13" hidden="1" x14ac:dyDescent="0.2">
      <c r="M16359" s="9"/>
    </row>
    <row r="16360" spans="13:13" hidden="1" x14ac:dyDescent="0.2">
      <c r="M16360" s="9"/>
    </row>
    <row r="16361" spans="13:13" hidden="1" x14ac:dyDescent="0.2">
      <c r="M16361" s="9"/>
    </row>
    <row r="16362" spans="13:13" hidden="1" x14ac:dyDescent="0.2">
      <c r="M16362" s="9"/>
    </row>
    <row r="16363" spans="13:13" hidden="1" x14ac:dyDescent="0.2">
      <c r="M16363" s="9"/>
    </row>
    <row r="16364" spans="13:13" hidden="1" x14ac:dyDescent="0.2">
      <c r="M16364" s="9"/>
    </row>
    <row r="16365" spans="13:13" hidden="1" x14ac:dyDescent="0.2">
      <c r="M16365" s="9"/>
    </row>
    <row r="16366" spans="13:13" hidden="1" x14ac:dyDescent="0.2">
      <c r="M16366" s="9"/>
    </row>
    <row r="16367" spans="13:13" hidden="1" x14ac:dyDescent="0.2">
      <c r="M16367" s="9"/>
    </row>
    <row r="16368" spans="13:13" hidden="1" x14ac:dyDescent="0.2">
      <c r="M16368" s="9"/>
    </row>
    <row r="16369" spans="13:13" hidden="1" x14ac:dyDescent="0.2">
      <c r="M16369" s="9"/>
    </row>
    <row r="16370" spans="13:13" hidden="1" x14ac:dyDescent="0.2">
      <c r="M16370" s="9"/>
    </row>
    <row r="16371" spans="13:13" hidden="1" x14ac:dyDescent="0.2">
      <c r="M16371" s="9"/>
    </row>
    <row r="16372" spans="13:13" hidden="1" x14ac:dyDescent="0.2">
      <c r="M16372" s="9"/>
    </row>
    <row r="16373" spans="13:13" hidden="1" x14ac:dyDescent="0.2">
      <c r="M16373" s="9"/>
    </row>
    <row r="16374" spans="13:13" hidden="1" x14ac:dyDescent="0.2">
      <c r="M16374" s="9"/>
    </row>
    <row r="16375" spans="13:13" hidden="1" x14ac:dyDescent="0.2">
      <c r="M16375" s="9"/>
    </row>
    <row r="16376" spans="13:13" hidden="1" x14ac:dyDescent="0.2">
      <c r="M16376" s="9"/>
    </row>
    <row r="16377" spans="13:13" hidden="1" x14ac:dyDescent="0.2">
      <c r="M16377" s="9"/>
    </row>
    <row r="16378" spans="13:13" hidden="1" x14ac:dyDescent="0.2">
      <c r="M16378" s="9"/>
    </row>
    <row r="16379" spans="13:13" hidden="1" x14ac:dyDescent="0.2">
      <c r="M16379" s="9"/>
    </row>
    <row r="16380" spans="13:13" hidden="1" x14ac:dyDescent="0.2">
      <c r="M16380" s="9"/>
    </row>
    <row r="16381" spans="13:13" hidden="1" x14ac:dyDescent="0.2">
      <c r="M16381" s="9"/>
    </row>
    <row r="16382" spans="13:13" hidden="1" x14ac:dyDescent="0.2">
      <c r="M16382" s="9"/>
    </row>
    <row r="16383" spans="13:13" hidden="1" x14ac:dyDescent="0.2">
      <c r="M16383" s="9"/>
    </row>
    <row r="16384" spans="13:13" hidden="1" x14ac:dyDescent="0.2">
      <c r="M16384" s="9"/>
    </row>
    <row r="16385" spans="13:13" hidden="1" x14ac:dyDescent="0.2">
      <c r="M16385" s="9"/>
    </row>
    <row r="16386" spans="13:13" hidden="1" x14ac:dyDescent="0.2">
      <c r="M16386" s="9"/>
    </row>
    <row r="16387" spans="13:13" hidden="1" x14ac:dyDescent="0.2">
      <c r="M16387" s="9"/>
    </row>
    <row r="16388" spans="13:13" hidden="1" x14ac:dyDescent="0.2">
      <c r="M16388" s="9"/>
    </row>
    <row r="16389" spans="13:13" hidden="1" x14ac:dyDescent="0.2">
      <c r="M16389" s="9"/>
    </row>
    <row r="16390" spans="13:13" hidden="1" x14ac:dyDescent="0.2">
      <c r="M16390" s="9"/>
    </row>
    <row r="16391" spans="13:13" hidden="1" x14ac:dyDescent="0.2">
      <c r="M16391" s="9"/>
    </row>
    <row r="16392" spans="13:13" hidden="1" x14ac:dyDescent="0.2">
      <c r="M16392" s="9"/>
    </row>
    <row r="16393" spans="13:13" hidden="1" x14ac:dyDescent="0.2">
      <c r="M16393" s="9"/>
    </row>
    <row r="16394" spans="13:13" hidden="1" x14ac:dyDescent="0.2">
      <c r="M16394" s="9"/>
    </row>
    <row r="16395" spans="13:13" hidden="1" x14ac:dyDescent="0.2">
      <c r="M16395" s="9"/>
    </row>
    <row r="16396" spans="13:13" hidden="1" x14ac:dyDescent="0.2">
      <c r="M16396" s="9"/>
    </row>
    <row r="16397" spans="13:13" hidden="1" x14ac:dyDescent="0.2">
      <c r="M16397" s="9"/>
    </row>
    <row r="16398" spans="13:13" hidden="1" x14ac:dyDescent="0.2">
      <c r="M16398" s="9"/>
    </row>
    <row r="16399" spans="13:13" hidden="1" x14ac:dyDescent="0.2">
      <c r="M16399" s="9"/>
    </row>
    <row r="16400" spans="13:13" hidden="1" x14ac:dyDescent="0.2">
      <c r="M16400" s="9"/>
    </row>
    <row r="16401" spans="13:13" hidden="1" x14ac:dyDescent="0.2">
      <c r="M16401" s="9"/>
    </row>
    <row r="16402" spans="13:13" hidden="1" x14ac:dyDescent="0.2">
      <c r="M16402" s="9"/>
    </row>
    <row r="16403" spans="13:13" hidden="1" x14ac:dyDescent="0.2">
      <c r="M16403" s="9"/>
    </row>
    <row r="16404" spans="13:13" hidden="1" x14ac:dyDescent="0.2">
      <c r="M16404" s="9"/>
    </row>
    <row r="16405" spans="13:13" hidden="1" x14ac:dyDescent="0.2">
      <c r="M16405" s="9"/>
    </row>
    <row r="16406" spans="13:13" hidden="1" x14ac:dyDescent="0.2">
      <c r="M16406" s="9"/>
    </row>
    <row r="16407" spans="13:13" hidden="1" x14ac:dyDescent="0.2">
      <c r="M16407" s="9"/>
    </row>
    <row r="16408" spans="13:13" hidden="1" x14ac:dyDescent="0.2">
      <c r="M16408" s="9"/>
    </row>
    <row r="16409" spans="13:13" hidden="1" x14ac:dyDescent="0.2">
      <c r="M16409" s="9"/>
    </row>
    <row r="16410" spans="13:13" hidden="1" x14ac:dyDescent="0.2">
      <c r="M16410" s="9"/>
    </row>
    <row r="16411" spans="13:13" hidden="1" x14ac:dyDescent="0.2">
      <c r="M16411" s="9"/>
    </row>
    <row r="16412" spans="13:13" hidden="1" x14ac:dyDescent="0.2">
      <c r="M16412" s="9"/>
    </row>
    <row r="16413" spans="13:13" hidden="1" x14ac:dyDescent="0.2">
      <c r="M16413" s="9"/>
    </row>
    <row r="16414" spans="13:13" hidden="1" x14ac:dyDescent="0.2">
      <c r="M16414" s="9"/>
    </row>
    <row r="16415" spans="13:13" hidden="1" x14ac:dyDescent="0.2">
      <c r="M16415" s="9"/>
    </row>
    <row r="16416" spans="13:13" hidden="1" x14ac:dyDescent="0.2">
      <c r="M16416" s="9"/>
    </row>
    <row r="16417" spans="13:13" hidden="1" x14ac:dyDescent="0.2">
      <c r="M16417" s="9"/>
    </row>
    <row r="16418" spans="13:13" hidden="1" x14ac:dyDescent="0.2">
      <c r="M16418" s="9"/>
    </row>
    <row r="16419" spans="13:13" hidden="1" x14ac:dyDescent="0.2">
      <c r="M16419" s="9"/>
    </row>
    <row r="16420" spans="13:13" hidden="1" x14ac:dyDescent="0.2">
      <c r="M16420" s="9"/>
    </row>
    <row r="16421" spans="13:13" hidden="1" x14ac:dyDescent="0.2">
      <c r="M16421" s="9"/>
    </row>
    <row r="16422" spans="13:13" hidden="1" x14ac:dyDescent="0.2">
      <c r="M16422" s="9"/>
    </row>
    <row r="16423" spans="13:13" hidden="1" x14ac:dyDescent="0.2">
      <c r="M16423" s="9"/>
    </row>
    <row r="16424" spans="13:13" hidden="1" x14ac:dyDescent="0.2">
      <c r="M16424" s="9"/>
    </row>
    <row r="16425" spans="13:13" hidden="1" x14ac:dyDescent="0.2">
      <c r="M16425" s="9"/>
    </row>
    <row r="16426" spans="13:13" hidden="1" x14ac:dyDescent="0.2">
      <c r="M16426" s="9"/>
    </row>
    <row r="16427" spans="13:13" hidden="1" x14ac:dyDescent="0.2">
      <c r="M16427" s="9"/>
    </row>
    <row r="16428" spans="13:13" hidden="1" x14ac:dyDescent="0.2">
      <c r="M16428" s="9"/>
    </row>
    <row r="16429" spans="13:13" hidden="1" x14ac:dyDescent="0.2">
      <c r="M16429" s="9"/>
    </row>
    <row r="16430" spans="13:13" hidden="1" x14ac:dyDescent="0.2">
      <c r="M16430" s="9"/>
    </row>
    <row r="16431" spans="13:13" hidden="1" x14ac:dyDescent="0.2">
      <c r="M16431" s="9"/>
    </row>
    <row r="16432" spans="13:13" hidden="1" x14ac:dyDescent="0.2">
      <c r="M16432" s="9"/>
    </row>
    <row r="16433" spans="13:13" hidden="1" x14ac:dyDescent="0.2">
      <c r="M16433" s="9"/>
    </row>
    <row r="16434" spans="13:13" hidden="1" x14ac:dyDescent="0.2">
      <c r="M16434" s="9"/>
    </row>
    <row r="16435" spans="13:13" hidden="1" x14ac:dyDescent="0.2">
      <c r="M16435" s="9"/>
    </row>
    <row r="16436" spans="13:13" hidden="1" x14ac:dyDescent="0.2">
      <c r="M16436" s="9"/>
    </row>
    <row r="16437" spans="13:13" hidden="1" x14ac:dyDescent="0.2">
      <c r="M16437" s="9"/>
    </row>
    <row r="16438" spans="13:13" hidden="1" x14ac:dyDescent="0.2">
      <c r="M16438" s="9"/>
    </row>
    <row r="16439" spans="13:13" hidden="1" x14ac:dyDescent="0.2">
      <c r="M16439" s="9"/>
    </row>
    <row r="16440" spans="13:13" hidden="1" x14ac:dyDescent="0.2">
      <c r="M16440" s="9"/>
    </row>
    <row r="16441" spans="13:13" hidden="1" x14ac:dyDescent="0.2">
      <c r="M16441" s="9"/>
    </row>
    <row r="16442" spans="13:13" hidden="1" x14ac:dyDescent="0.2">
      <c r="M16442" s="9"/>
    </row>
    <row r="16443" spans="13:13" hidden="1" x14ac:dyDescent="0.2">
      <c r="M16443" s="9"/>
    </row>
    <row r="16444" spans="13:13" hidden="1" x14ac:dyDescent="0.2">
      <c r="M16444" s="9"/>
    </row>
    <row r="16445" spans="13:13" hidden="1" x14ac:dyDescent="0.2">
      <c r="M16445" s="9"/>
    </row>
    <row r="16446" spans="13:13" hidden="1" x14ac:dyDescent="0.2">
      <c r="M16446" s="9"/>
    </row>
    <row r="16447" spans="13:13" hidden="1" x14ac:dyDescent="0.2">
      <c r="M16447" s="9"/>
    </row>
    <row r="16448" spans="13:13" hidden="1" x14ac:dyDescent="0.2">
      <c r="M16448" s="9"/>
    </row>
    <row r="16449" spans="13:13" hidden="1" x14ac:dyDescent="0.2">
      <c r="M16449" s="9"/>
    </row>
    <row r="16450" spans="13:13" hidden="1" x14ac:dyDescent="0.2">
      <c r="M16450" s="9"/>
    </row>
    <row r="16451" spans="13:13" hidden="1" x14ac:dyDescent="0.2">
      <c r="M16451" s="9"/>
    </row>
    <row r="16452" spans="13:13" hidden="1" x14ac:dyDescent="0.2">
      <c r="M16452" s="9"/>
    </row>
    <row r="16453" spans="13:13" hidden="1" x14ac:dyDescent="0.2">
      <c r="M16453" s="9"/>
    </row>
    <row r="16454" spans="13:13" hidden="1" x14ac:dyDescent="0.2">
      <c r="M16454" s="9"/>
    </row>
    <row r="16455" spans="13:13" hidden="1" x14ac:dyDescent="0.2">
      <c r="M16455" s="9"/>
    </row>
    <row r="16456" spans="13:13" hidden="1" x14ac:dyDescent="0.2">
      <c r="M16456" s="9"/>
    </row>
    <row r="16457" spans="13:13" hidden="1" x14ac:dyDescent="0.2">
      <c r="M16457" s="9"/>
    </row>
    <row r="16458" spans="13:13" hidden="1" x14ac:dyDescent="0.2">
      <c r="M16458" s="9"/>
    </row>
    <row r="16459" spans="13:13" hidden="1" x14ac:dyDescent="0.2">
      <c r="M16459" s="9"/>
    </row>
    <row r="16460" spans="13:13" hidden="1" x14ac:dyDescent="0.2">
      <c r="M16460" s="9"/>
    </row>
    <row r="16461" spans="13:13" hidden="1" x14ac:dyDescent="0.2">
      <c r="M16461" s="9"/>
    </row>
    <row r="16462" spans="13:13" hidden="1" x14ac:dyDescent="0.2">
      <c r="M16462" s="9"/>
    </row>
    <row r="16463" spans="13:13" hidden="1" x14ac:dyDescent="0.2">
      <c r="M16463" s="9"/>
    </row>
    <row r="16464" spans="13:13" hidden="1" x14ac:dyDescent="0.2">
      <c r="M16464" s="9"/>
    </row>
    <row r="16465" spans="13:13" hidden="1" x14ac:dyDescent="0.2">
      <c r="M16465" s="9"/>
    </row>
    <row r="16466" spans="13:13" hidden="1" x14ac:dyDescent="0.2">
      <c r="M16466" s="9"/>
    </row>
    <row r="16467" spans="13:13" hidden="1" x14ac:dyDescent="0.2">
      <c r="M16467" s="9"/>
    </row>
    <row r="16468" spans="13:13" hidden="1" x14ac:dyDescent="0.2">
      <c r="M16468" s="9"/>
    </row>
    <row r="16469" spans="13:13" hidden="1" x14ac:dyDescent="0.2">
      <c r="M16469" s="9"/>
    </row>
    <row r="16470" spans="13:13" hidden="1" x14ac:dyDescent="0.2">
      <c r="M16470" s="9"/>
    </row>
    <row r="16471" spans="13:13" hidden="1" x14ac:dyDescent="0.2">
      <c r="M16471" s="9"/>
    </row>
    <row r="16472" spans="13:13" hidden="1" x14ac:dyDescent="0.2">
      <c r="M16472" s="9"/>
    </row>
    <row r="16473" spans="13:13" hidden="1" x14ac:dyDescent="0.2">
      <c r="M16473" s="9"/>
    </row>
    <row r="16474" spans="13:13" hidden="1" x14ac:dyDescent="0.2">
      <c r="M16474" s="9"/>
    </row>
    <row r="16475" spans="13:13" hidden="1" x14ac:dyDescent="0.2">
      <c r="M16475" s="9"/>
    </row>
    <row r="16476" spans="13:13" hidden="1" x14ac:dyDescent="0.2">
      <c r="M16476" s="9"/>
    </row>
    <row r="16477" spans="13:13" hidden="1" x14ac:dyDescent="0.2">
      <c r="M16477" s="9"/>
    </row>
    <row r="16478" spans="13:13" hidden="1" x14ac:dyDescent="0.2">
      <c r="M16478" s="9"/>
    </row>
    <row r="16479" spans="13:13" hidden="1" x14ac:dyDescent="0.2">
      <c r="M16479" s="9"/>
    </row>
    <row r="16480" spans="13:13" hidden="1" x14ac:dyDescent="0.2">
      <c r="M16480" s="9"/>
    </row>
    <row r="16481" spans="13:13" hidden="1" x14ac:dyDescent="0.2">
      <c r="M16481" s="9"/>
    </row>
    <row r="16482" spans="13:13" hidden="1" x14ac:dyDescent="0.2">
      <c r="M16482" s="9"/>
    </row>
    <row r="16483" spans="13:13" hidden="1" x14ac:dyDescent="0.2">
      <c r="M16483" s="9"/>
    </row>
    <row r="16484" spans="13:13" hidden="1" x14ac:dyDescent="0.2">
      <c r="M16484" s="9"/>
    </row>
    <row r="16485" spans="13:13" hidden="1" x14ac:dyDescent="0.2">
      <c r="M16485" s="9"/>
    </row>
    <row r="16486" spans="13:13" hidden="1" x14ac:dyDescent="0.2">
      <c r="M16486" s="9"/>
    </row>
    <row r="16487" spans="13:13" hidden="1" x14ac:dyDescent="0.2">
      <c r="M16487" s="9"/>
    </row>
    <row r="16488" spans="13:13" hidden="1" x14ac:dyDescent="0.2">
      <c r="M16488" s="9"/>
    </row>
    <row r="16489" spans="13:13" hidden="1" x14ac:dyDescent="0.2">
      <c r="M16489" s="9"/>
    </row>
    <row r="16490" spans="13:13" hidden="1" x14ac:dyDescent="0.2">
      <c r="M16490" s="9"/>
    </row>
    <row r="16491" spans="13:13" hidden="1" x14ac:dyDescent="0.2">
      <c r="M16491" s="9"/>
    </row>
    <row r="16492" spans="13:13" hidden="1" x14ac:dyDescent="0.2">
      <c r="M16492" s="9"/>
    </row>
    <row r="16493" spans="13:13" hidden="1" x14ac:dyDescent="0.2">
      <c r="M16493" s="9"/>
    </row>
    <row r="16494" spans="13:13" hidden="1" x14ac:dyDescent="0.2">
      <c r="M16494" s="9"/>
    </row>
    <row r="16495" spans="13:13" hidden="1" x14ac:dyDescent="0.2">
      <c r="M16495" s="9"/>
    </row>
    <row r="16496" spans="13:13" hidden="1" x14ac:dyDescent="0.2">
      <c r="M16496" s="9"/>
    </row>
    <row r="16497" spans="13:13" hidden="1" x14ac:dyDescent="0.2">
      <c r="M16497" s="9"/>
    </row>
    <row r="16498" spans="13:13" hidden="1" x14ac:dyDescent="0.2">
      <c r="M16498" s="9"/>
    </row>
    <row r="16499" spans="13:13" hidden="1" x14ac:dyDescent="0.2">
      <c r="M16499" s="9"/>
    </row>
    <row r="16500" spans="13:13" hidden="1" x14ac:dyDescent="0.2">
      <c r="M16500" s="9"/>
    </row>
    <row r="16501" spans="13:13" hidden="1" x14ac:dyDescent="0.2">
      <c r="M16501" s="9"/>
    </row>
    <row r="16502" spans="13:13" hidden="1" x14ac:dyDescent="0.2">
      <c r="M16502" s="9"/>
    </row>
    <row r="16503" spans="13:13" hidden="1" x14ac:dyDescent="0.2">
      <c r="M16503" s="9"/>
    </row>
    <row r="16504" spans="13:13" hidden="1" x14ac:dyDescent="0.2">
      <c r="M16504" s="9"/>
    </row>
    <row r="16505" spans="13:13" hidden="1" x14ac:dyDescent="0.2">
      <c r="M16505" s="9"/>
    </row>
    <row r="16506" spans="13:13" hidden="1" x14ac:dyDescent="0.2">
      <c r="M16506" s="9"/>
    </row>
    <row r="16507" spans="13:13" hidden="1" x14ac:dyDescent="0.2">
      <c r="M16507" s="9"/>
    </row>
    <row r="16508" spans="13:13" hidden="1" x14ac:dyDescent="0.2">
      <c r="M16508" s="9"/>
    </row>
    <row r="16509" spans="13:13" hidden="1" x14ac:dyDescent="0.2">
      <c r="M16509" s="9"/>
    </row>
    <row r="16510" spans="13:13" hidden="1" x14ac:dyDescent="0.2">
      <c r="M16510" s="9"/>
    </row>
    <row r="16511" spans="13:13" hidden="1" x14ac:dyDescent="0.2">
      <c r="M16511" s="9"/>
    </row>
    <row r="16512" spans="13:13" hidden="1" x14ac:dyDescent="0.2">
      <c r="M16512" s="9"/>
    </row>
    <row r="16513" spans="13:13" hidden="1" x14ac:dyDescent="0.2">
      <c r="M16513" s="9"/>
    </row>
    <row r="16514" spans="13:13" hidden="1" x14ac:dyDescent="0.2">
      <c r="M16514" s="9"/>
    </row>
    <row r="16515" spans="13:13" hidden="1" x14ac:dyDescent="0.2">
      <c r="M16515" s="9"/>
    </row>
    <row r="16516" spans="13:13" hidden="1" x14ac:dyDescent="0.2">
      <c r="M16516" s="9"/>
    </row>
    <row r="16517" spans="13:13" hidden="1" x14ac:dyDescent="0.2">
      <c r="M16517" s="9"/>
    </row>
    <row r="16518" spans="13:13" hidden="1" x14ac:dyDescent="0.2">
      <c r="M16518" s="9"/>
    </row>
    <row r="16519" spans="13:13" hidden="1" x14ac:dyDescent="0.2">
      <c r="M16519" s="9"/>
    </row>
    <row r="16520" spans="13:13" hidden="1" x14ac:dyDescent="0.2">
      <c r="M16520" s="9"/>
    </row>
    <row r="16521" spans="13:13" hidden="1" x14ac:dyDescent="0.2">
      <c r="M16521" s="9"/>
    </row>
    <row r="16522" spans="13:13" hidden="1" x14ac:dyDescent="0.2">
      <c r="M16522" s="9"/>
    </row>
    <row r="16523" spans="13:13" hidden="1" x14ac:dyDescent="0.2">
      <c r="M16523" s="9"/>
    </row>
    <row r="16524" spans="13:13" hidden="1" x14ac:dyDescent="0.2">
      <c r="M16524" s="9"/>
    </row>
    <row r="16525" spans="13:13" hidden="1" x14ac:dyDescent="0.2">
      <c r="M16525" s="9"/>
    </row>
    <row r="16526" spans="13:13" hidden="1" x14ac:dyDescent="0.2">
      <c r="M16526" s="9"/>
    </row>
    <row r="16527" spans="13:13" hidden="1" x14ac:dyDescent="0.2">
      <c r="M16527" s="9"/>
    </row>
    <row r="16528" spans="13:13" hidden="1" x14ac:dyDescent="0.2">
      <c r="M16528" s="9"/>
    </row>
    <row r="16529" spans="13:13" hidden="1" x14ac:dyDescent="0.2">
      <c r="M16529" s="9"/>
    </row>
    <row r="16530" spans="13:13" hidden="1" x14ac:dyDescent="0.2">
      <c r="M16530" s="9"/>
    </row>
    <row r="16531" spans="13:13" hidden="1" x14ac:dyDescent="0.2">
      <c r="M16531" s="9"/>
    </row>
    <row r="16532" spans="13:13" hidden="1" x14ac:dyDescent="0.2">
      <c r="M16532" s="9"/>
    </row>
    <row r="16533" spans="13:13" hidden="1" x14ac:dyDescent="0.2">
      <c r="M16533" s="9"/>
    </row>
    <row r="16534" spans="13:13" hidden="1" x14ac:dyDescent="0.2">
      <c r="M16534" s="9"/>
    </row>
    <row r="16535" spans="13:13" hidden="1" x14ac:dyDescent="0.2">
      <c r="M16535" s="9"/>
    </row>
    <row r="16536" spans="13:13" hidden="1" x14ac:dyDescent="0.2">
      <c r="M16536" s="9"/>
    </row>
    <row r="16537" spans="13:13" hidden="1" x14ac:dyDescent="0.2">
      <c r="M16537" s="9"/>
    </row>
    <row r="16538" spans="13:13" hidden="1" x14ac:dyDescent="0.2">
      <c r="M16538" s="9"/>
    </row>
    <row r="16539" spans="13:13" hidden="1" x14ac:dyDescent="0.2">
      <c r="M16539" s="9"/>
    </row>
    <row r="16540" spans="13:13" hidden="1" x14ac:dyDescent="0.2">
      <c r="M16540" s="9"/>
    </row>
    <row r="16541" spans="13:13" hidden="1" x14ac:dyDescent="0.2">
      <c r="M16541" s="9"/>
    </row>
    <row r="16542" spans="13:13" hidden="1" x14ac:dyDescent="0.2">
      <c r="M16542" s="9"/>
    </row>
    <row r="16543" spans="13:13" hidden="1" x14ac:dyDescent="0.2">
      <c r="M16543" s="9"/>
    </row>
    <row r="16544" spans="13:13" hidden="1" x14ac:dyDescent="0.2">
      <c r="M16544" s="9"/>
    </row>
    <row r="16545" spans="13:13" hidden="1" x14ac:dyDescent="0.2">
      <c r="M16545" s="9"/>
    </row>
    <row r="16546" spans="13:13" hidden="1" x14ac:dyDescent="0.2">
      <c r="M16546" s="9"/>
    </row>
    <row r="16547" spans="13:13" hidden="1" x14ac:dyDescent="0.2">
      <c r="M16547" s="9"/>
    </row>
    <row r="16548" spans="13:13" hidden="1" x14ac:dyDescent="0.2">
      <c r="M16548" s="9"/>
    </row>
    <row r="16549" spans="13:13" hidden="1" x14ac:dyDescent="0.2">
      <c r="M16549" s="9"/>
    </row>
    <row r="16550" spans="13:13" hidden="1" x14ac:dyDescent="0.2">
      <c r="M16550" s="9"/>
    </row>
    <row r="16551" spans="13:13" hidden="1" x14ac:dyDescent="0.2">
      <c r="M16551" s="9"/>
    </row>
    <row r="16552" spans="13:13" hidden="1" x14ac:dyDescent="0.2">
      <c r="M16552" s="9"/>
    </row>
    <row r="16553" spans="13:13" hidden="1" x14ac:dyDescent="0.2">
      <c r="M16553" s="9"/>
    </row>
    <row r="16554" spans="13:13" hidden="1" x14ac:dyDescent="0.2">
      <c r="M16554" s="9"/>
    </row>
    <row r="16555" spans="13:13" hidden="1" x14ac:dyDescent="0.2">
      <c r="M16555" s="9"/>
    </row>
    <row r="16556" spans="13:13" hidden="1" x14ac:dyDescent="0.2">
      <c r="M16556" s="9"/>
    </row>
    <row r="16557" spans="13:13" hidden="1" x14ac:dyDescent="0.2">
      <c r="M16557" s="9"/>
    </row>
    <row r="16558" spans="13:13" hidden="1" x14ac:dyDescent="0.2">
      <c r="M16558" s="9"/>
    </row>
    <row r="16559" spans="13:13" hidden="1" x14ac:dyDescent="0.2">
      <c r="M16559" s="9"/>
    </row>
    <row r="16560" spans="13:13" hidden="1" x14ac:dyDescent="0.2">
      <c r="M16560" s="9"/>
    </row>
    <row r="16561" spans="13:13" hidden="1" x14ac:dyDescent="0.2">
      <c r="M16561" s="9"/>
    </row>
    <row r="16562" spans="13:13" hidden="1" x14ac:dyDescent="0.2">
      <c r="M16562" s="9"/>
    </row>
    <row r="16563" spans="13:13" hidden="1" x14ac:dyDescent="0.2">
      <c r="M16563" s="9"/>
    </row>
    <row r="16564" spans="13:13" hidden="1" x14ac:dyDescent="0.2">
      <c r="M16564" s="9"/>
    </row>
    <row r="16565" spans="13:13" hidden="1" x14ac:dyDescent="0.2">
      <c r="M16565" s="9"/>
    </row>
    <row r="16566" spans="13:13" hidden="1" x14ac:dyDescent="0.2">
      <c r="M16566" s="9"/>
    </row>
    <row r="16567" spans="13:13" hidden="1" x14ac:dyDescent="0.2">
      <c r="M16567" s="9"/>
    </row>
    <row r="16568" spans="13:13" hidden="1" x14ac:dyDescent="0.2">
      <c r="M16568" s="9"/>
    </row>
    <row r="16569" spans="13:13" hidden="1" x14ac:dyDescent="0.2">
      <c r="M16569" s="9"/>
    </row>
    <row r="16570" spans="13:13" hidden="1" x14ac:dyDescent="0.2">
      <c r="M16570" s="9"/>
    </row>
    <row r="16571" spans="13:13" hidden="1" x14ac:dyDescent="0.2">
      <c r="M16571" s="9"/>
    </row>
    <row r="16572" spans="13:13" hidden="1" x14ac:dyDescent="0.2">
      <c r="M16572" s="9"/>
    </row>
    <row r="16573" spans="13:13" hidden="1" x14ac:dyDescent="0.2">
      <c r="M16573" s="9"/>
    </row>
    <row r="16574" spans="13:13" hidden="1" x14ac:dyDescent="0.2">
      <c r="M16574" s="9"/>
    </row>
    <row r="16575" spans="13:13" hidden="1" x14ac:dyDescent="0.2">
      <c r="M16575" s="9"/>
    </row>
    <row r="16576" spans="13:13" hidden="1" x14ac:dyDescent="0.2">
      <c r="M16576" s="9"/>
    </row>
    <row r="16577" spans="13:13" hidden="1" x14ac:dyDescent="0.2">
      <c r="M16577" s="9"/>
    </row>
    <row r="16578" spans="13:13" hidden="1" x14ac:dyDescent="0.2">
      <c r="M16578" s="9"/>
    </row>
    <row r="16579" spans="13:13" hidden="1" x14ac:dyDescent="0.2">
      <c r="M16579" s="9"/>
    </row>
    <row r="16580" spans="13:13" hidden="1" x14ac:dyDescent="0.2">
      <c r="M16580" s="9"/>
    </row>
    <row r="16581" spans="13:13" hidden="1" x14ac:dyDescent="0.2">
      <c r="M16581" s="9"/>
    </row>
    <row r="16582" spans="13:13" hidden="1" x14ac:dyDescent="0.2">
      <c r="M16582" s="9"/>
    </row>
    <row r="16583" spans="13:13" hidden="1" x14ac:dyDescent="0.2">
      <c r="M16583" s="9"/>
    </row>
    <row r="16584" spans="13:13" hidden="1" x14ac:dyDescent="0.2">
      <c r="M16584" s="9"/>
    </row>
    <row r="16585" spans="13:13" hidden="1" x14ac:dyDescent="0.2">
      <c r="M16585" s="9"/>
    </row>
    <row r="16586" spans="13:13" hidden="1" x14ac:dyDescent="0.2">
      <c r="M16586" s="9"/>
    </row>
    <row r="16587" spans="13:13" hidden="1" x14ac:dyDescent="0.2">
      <c r="M16587" s="9"/>
    </row>
    <row r="16588" spans="13:13" hidden="1" x14ac:dyDescent="0.2">
      <c r="M16588" s="9"/>
    </row>
    <row r="16589" spans="13:13" hidden="1" x14ac:dyDescent="0.2">
      <c r="M16589" s="9"/>
    </row>
    <row r="16590" spans="13:13" hidden="1" x14ac:dyDescent="0.2">
      <c r="M16590" s="9"/>
    </row>
    <row r="16591" spans="13:13" hidden="1" x14ac:dyDescent="0.2">
      <c r="M16591" s="9"/>
    </row>
    <row r="16592" spans="13:13" hidden="1" x14ac:dyDescent="0.2">
      <c r="M16592" s="9"/>
    </row>
    <row r="16593" spans="13:13" hidden="1" x14ac:dyDescent="0.2">
      <c r="M16593" s="9"/>
    </row>
    <row r="16594" spans="13:13" hidden="1" x14ac:dyDescent="0.2">
      <c r="M16594" s="9"/>
    </row>
    <row r="16595" spans="13:13" hidden="1" x14ac:dyDescent="0.2">
      <c r="M16595" s="9"/>
    </row>
    <row r="16596" spans="13:13" hidden="1" x14ac:dyDescent="0.2">
      <c r="M16596" s="9"/>
    </row>
    <row r="16597" spans="13:13" hidden="1" x14ac:dyDescent="0.2">
      <c r="M16597" s="9"/>
    </row>
    <row r="16598" spans="13:13" hidden="1" x14ac:dyDescent="0.2">
      <c r="M16598" s="9"/>
    </row>
    <row r="16599" spans="13:13" hidden="1" x14ac:dyDescent="0.2">
      <c r="M16599" s="9"/>
    </row>
    <row r="16600" spans="13:13" hidden="1" x14ac:dyDescent="0.2">
      <c r="M16600" s="9"/>
    </row>
    <row r="16601" spans="13:13" hidden="1" x14ac:dyDescent="0.2">
      <c r="M16601" s="9"/>
    </row>
    <row r="16602" spans="13:13" hidden="1" x14ac:dyDescent="0.2">
      <c r="M16602" s="9"/>
    </row>
    <row r="16603" spans="13:13" hidden="1" x14ac:dyDescent="0.2">
      <c r="M16603" s="9"/>
    </row>
    <row r="16604" spans="13:13" hidden="1" x14ac:dyDescent="0.2">
      <c r="M16604" s="9"/>
    </row>
    <row r="16605" spans="13:13" hidden="1" x14ac:dyDescent="0.2">
      <c r="M16605" s="9"/>
    </row>
    <row r="16606" spans="13:13" hidden="1" x14ac:dyDescent="0.2">
      <c r="M16606" s="9"/>
    </row>
    <row r="16607" spans="13:13" hidden="1" x14ac:dyDescent="0.2">
      <c r="M16607" s="9"/>
    </row>
    <row r="16608" spans="13:13" hidden="1" x14ac:dyDescent="0.2">
      <c r="M16608" s="9"/>
    </row>
    <row r="16609" spans="13:13" hidden="1" x14ac:dyDescent="0.2">
      <c r="M16609" s="9"/>
    </row>
    <row r="16610" spans="13:13" hidden="1" x14ac:dyDescent="0.2">
      <c r="M16610" s="9"/>
    </row>
    <row r="16611" spans="13:13" hidden="1" x14ac:dyDescent="0.2">
      <c r="M16611" s="9"/>
    </row>
    <row r="16612" spans="13:13" hidden="1" x14ac:dyDescent="0.2">
      <c r="M16612" s="9"/>
    </row>
    <row r="16613" spans="13:13" hidden="1" x14ac:dyDescent="0.2">
      <c r="M16613" s="9"/>
    </row>
    <row r="16614" spans="13:13" hidden="1" x14ac:dyDescent="0.2">
      <c r="M16614" s="9"/>
    </row>
    <row r="16615" spans="13:13" hidden="1" x14ac:dyDescent="0.2">
      <c r="M16615" s="9"/>
    </row>
    <row r="16616" spans="13:13" hidden="1" x14ac:dyDescent="0.2">
      <c r="M16616" s="9"/>
    </row>
    <row r="16617" spans="13:13" hidden="1" x14ac:dyDescent="0.2">
      <c r="M16617" s="9"/>
    </row>
    <row r="16618" spans="13:13" hidden="1" x14ac:dyDescent="0.2">
      <c r="M16618" s="9"/>
    </row>
    <row r="16619" spans="13:13" hidden="1" x14ac:dyDescent="0.2">
      <c r="M16619" s="9"/>
    </row>
    <row r="16620" spans="13:13" hidden="1" x14ac:dyDescent="0.2">
      <c r="M16620" s="9"/>
    </row>
    <row r="16621" spans="13:13" hidden="1" x14ac:dyDescent="0.2">
      <c r="M16621" s="9"/>
    </row>
    <row r="16622" spans="13:13" hidden="1" x14ac:dyDescent="0.2">
      <c r="M16622" s="9"/>
    </row>
    <row r="16623" spans="13:13" hidden="1" x14ac:dyDescent="0.2">
      <c r="M16623" s="9"/>
    </row>
    <row r="16624" spans="13:13" hidden="1" x14ac:dyDescent="0.2">
      <c r="M16624" s="9"/>
    </row>
    <row r="16625" spans="13:13" hidden="1" x14ac:dyDescent="0.2">
      <c r="M16625" s="9"/>
    </row>
    <row r="16626" spans="13:13" hidden="1" x14ac:dyDescent="0.2">
      <c r="M16626" s="9"/>
    </row>
    <row r="16627" spans="13:13" hidden="1" x14ac:dyDescent="0.2">
      <c r="M16627" s="9"/>
    </row>
    <row r="16628" spans="13:13" hidden="1" x14ac:dyDescent="0.2">
      <c r="M16628" s="9"/>
    </row>
    <row r="16629" spans="13:13" hidden="1" x14ac:dyDescent="0.2">
      <c r="M16629" s="9"/>
    </row>
    <row r="16630" spans="13:13" hidden="1" x14ac:dyDescent="0.2">
      <c r="M16630" s="9"/>
    </row>
    <row r="16631" spans="13:13" hidden="1" x14ac:dyDescent="0.2">
      <c r="M16631" s="9"/>
    </row>
    <row r="16632" spans="13:13" hidden="1" x14ac:dyDescent="0.2">
      <c r="M16632" s="9"/>
    </row>
    <row r="16633" spans="13:13" hidden="1" x14ac:dyDescent="0.2">
      <c r="M16633" s="9"/>
    </row>
    <row r="16634" spans="13:13" hidden="1" x14ac:dyDescent="0.2">
      <c r="M16634" s="9"/>
    </row>
    <row r="16635" spans="13:13" hidden="1" x14ac:dyDescent="0.2">
      <c r="M16635" s="9"/>
    </row>
    <row r="16636" spans="13:13" hidden="1" x14ac:dyDescent="0.2">
      <c r="M16636" s="9"/>
    </row>
    <row r="16637" spans="13:13" hidden="1" x14ac:dyDescent="0.2">
      <c r="M16637" s="9"/>
    </row>
    <row r="16638" spans="13:13" hidden="1" x14ac:dyDescent="0.2">
      <c r="M16638" s="9"/>
    </row>
    <row r="16639" spans="13:13" hidden="1" x14ac:dyDescent="0.2">
      <c r="M16639" s="9"/>
    </row>
    <row r="16640" spans="13:13" hidden="1" x14ac:dyDescent="0.2">
      <c r="M16640" s="9"/>
    </row>
    <row r="16641" spans="13:13" hidden="1" x14ac:dyDescent="0.2">
      <c r="M16641" s="9"/>
    </row>
    <row r="16642" spans="13:13" hidden="1" x14ac:dyDescent="0.2">
      <c r="M16642" s="9"/>
    </row>
    <row r="16643" spans="13:13" hidden="1" x14ac:dyDescent="0.2">
      <c r="M16643" s="9"/>
    </row>
    <row r="16644" spans="13:13" hidden="1" x14ac:dyDescent="0.2">
      <c r="M16644" s="9"/>
    </row>
    <row r="16645" spans="13:13" hidden="1" x14ac:dyDescent="0.2">
      <c r="M16645" s="9"/>
    </row>
    <row r="16646" spans="13:13" hidden="1" x14ac:dyDescent="0.2">
      <c r="M16646" s="9"/>
    </row>
    <row r="16647" spans="13:13" hidden="1" x14ac:dyDescent="0.2">
      <c r="M16647" s="9"/>
    </row>
    <row r="16648" spans="13:13" hidden="1" x14ac:dyDescent="0.2">
      <c r="M16648" s="9"/>
    </row>
    <row r="16649" spans="13:13" hidden="1" x14ac:dyDescent="0.2">
      <c r="M16649" s="9"/>
    </row>
    <row r="16650" spans="13:13" hidden="1" x14ac:dyDescent="0.2">
      <c r="M16650" s="9"/>
    </row>
    <row r="16651" spans="13:13" hidden="1" x14ac:dyDescent="0.2">
      <c r="M16651" s="9"/>
    </row>
    <row r="16652" spans="13:13" hidden="1" x14ac:dyDescent="0.2">
      <c r="M16652" s="9"/>
    </row>
    <row r="16653" spans="13:13" hidden="1" x14ac:dyDescent="0.2">
      <c r="M16653" s="9"/>
    </row>
    <row r="16654" spans="13:13" hidden="1" x14ac:dyDescent="0.2">
      <c r="M16654" s="9"/>
    </row>
    <row r="16655" spans="13:13" hidden="1" x14ac:dyDescent="0.2">
      <c r="M16655" s="9"/>
    </row>
    <row r="16656" spans="13:13" hidden="1" x14ac:dyDescent="0.2">
      <c r="M16656" s="9"/>
    </row>
    <row r="16657" spans="13:13" hidden="1" x14ac:dyDescent="0.2">
      <c r="M16657" s="9"/>
    </row>
    <row r="16658" spans="13:13" hidden="1" x14ac:dyDescent="0.2">
      <c r="M16658" s="9"/>
    </row>
    <row r="16659" spans="13:13" hidden="1" x14ac:dyDescent="0.2">
      <c r="M16659" s="9"/>
    </row>
    <row r="16660" spans="13:13" hidden="1" x14ac:dyDescent="0.2">
      <c r="M16660" s="9"/>
    </row>
    <row r="16661" spans="13:13" hidden="1" x14ac:dyDescent="0.2">
      <c r="M16661" s="9"/>
    </row>
    <row r="16662" spans="13:13" hidden="1" x14ac:dyDescent="0.2">
      <c r="M16662" s="9"/>
    </row>
    <row r="16663" spans="13:13" hidden="1" x14ac:dyDescent="0.2">
      <c r="M16663" s="9"/>
    </row>
    <row r="16664" spans="13:13" hidden="1" x14ac:dyDescent="0.2">
      <c r="M16664" s="9"/>
    </row>
    <row r="16665" spans="13:13" hidden="1" x14ac:dyDescent="0.2">
      <c r="M16665" s="9"/>
    </row>
    <row r="16666" spans="13:13" hidden="1" x14ac:dyDescent="0.2">
      <c r="M16666" s="9"/>
    </row>
    <row r="16667" spans="13:13" hidden="1" x14ac:dyDescent="0.2">
      <c r="M16667" s="9"/>
    </row>
    <row r="16668" spans="13:13" hidden="1" x14ac:dyDescent="0.2">
      <c r="M16668" s="9"/>
    </row>
    <row r="16669" spans="13:13" hidden="1" x14ac:dyDescent="0.2">
      <c r="M16669" s="9"/>
    </row>
    <row r="16670" spans="13:13" hidden="1" x14ac:dyDescent="0.2">
      <c r="M16670" s="9"/>
    </row>
    <row r="16671" spans="13:13" hidden="1" x14ac:dyDescent="0.2">
      <c r="M16671" s="9"/>
    </row>
    <row r="16672" spans="13:13" hidden="1" x14ac:dyDescent="0.2">
      <c r="M16672" s="9"/>
    </row>
    <row r="16673" spans="13:13" hidden="1" x14ac:dyDescent="0.2">
      <c r="M16673" s="9"/>
    </row>
    <row r="16674" spans="13:13" hidden="1" x14ac:dyDescent="0.2">
      <c r="M16674" s="9"/>
    </row>
    <row r="16675" spans="13:13" hidden="1" x14ac:dyDescent="0.2">
      <c r="M16675" s="9"/>
    </row>
    <row r="16676" spans="13:13" hidden="1" x14ac:dyDescent="0.2">
      <c r="M16676" s="9"/>
    </row>
    <row r="16677" spans="13:13" hidden="1" x14ac:dyDescent="0.2">
      <c r="M16677" s="9"/>
    </row>
    <row r="16678" spans="13:13" hidden="1" x14ac:dyDescent="0.2">
      <c r="M16678" s="9"/>
    </row>
    <row r="16679" spans="13:13" hidden="1" x14ac:dyDescent="0.2">
      <c r="M16679" s="9"/>
    </row>
    <row r="16680" spans="13:13" hidden="1" x14ac:dyDescent="0.2">
      <c r="M16680" s="9"/>
    </row>
    <row r="16681" spans="13:13" hidden="1" x14ac:dyDescent="0.2">
      <c r="M16681" s="9"/>
    </row>
    <row r="16682" spans="13:13" hidden="1" x14ac:dyDescent="0.2">
      <c r="M16682" s="9"/>
    </row>
    <row r="16683" spans="13:13" hidden="1" x14ac:dyDescent="0.2">
      <c r="M16683" s="9"/>
    </row>
    <row r="16684" spans="13:13" hidden="1" x14ac:dyDescent="0.2">
      <c r="M16684" s="9"/>
    </row>
    <row r="16685" spans="13:13" hidden="1" x14ac:dyDescent="0.2">
      <c r="M16685" s="9"/>
    </row>
    <row r="16686" spans="13:13" hidden="1" x14ac:dyDescent="0.2">
      <c r="M16686" s="9"/>
    </row>
    <row r="16687" spans="13:13" hidden="1" x14ac:dyDescent="0.2">
      <c r="M16687" s="9"/>
    </row>
    <row r="16688" spans="13:13" hidden="1" x14ac:dyDescent="0.2">
      <c r="M16688" s="9"/>
    </row>
    <row r="16689" spans="13:13" hidden="1" x14ac:dyDescent="0.2">
      <c r="M16689" s="9"/>
    </row>
    <row r="16690" spans="13:13" hidden="1" x14ac:dyDescent="0.2">
      <c r="M16690" s="9"/>
    </row>
    <row r="16691" spans="13:13" hidden="1" x14ac:dyDescent="0.2">
      <c r="M16691" s="9"/>
    </row>
    <row r="16692" spans="13:13" hidden="1" x14ac:dyDescent="0.2">
      <c r="M16692" s="9"/>
    </row>
    <row r="16693" spans="13:13" hidden="1" x14ac:dyDescent="0.2">
      <c r="M16693" s="9"/>
    </row>
    <row r="16694" spans="13:13" hidden="1" x14ac:dyDescent="0.2">
      <c r="M16694" s="9"/>
    </row>
    <row r="16695" spans="13:13" hidden="1" x14ac:dyDescent="0.2">
      <c r="M16695" s="9"/>
    </row>
    <row r="16696" spans="13:13" hidden="1" x14ac:dyDescent="0.2">
      <c r="M16696" s="9"/>
    </row>
    <row r="16697" spans="13:13" hidden="1" x14ac:dyDescent="0.2">
      <c r="M16697" s="9"/>
    </row>
    <row r="16698" spans="13:13" hidden="1" x14ac:dyDescent="0.2">
      <c r="M16698" s="9"/>
    </row>
    <row r="16699" spans="13:13" hidden="1" x14ac:dyDescent="0.2">
      <c r="M16699" s="9"/>
    </row>
    <row r="16700" spans="13:13" hidden="1" x14ac:dyDescent="0.2">
      <c r="M16700" s="9"/>
    </row>
    <row r="16701" spans="13:13" hidden="1" x14ac:dyDescent="0.2">
      <c r="M16701" s="9"/>
    </row>
    <row r="16702" spans="13:13" hidden="1" x14ac:dyDescent="0.2">
      <c r="M16702" s="9"/>
    </row>
    <row r="16703" spans="13:13" hidden="1" x14ac:dyDescent="0.2">
      <c r="M16703" s="9"/>
    </row>
    <row r="16704" spans="13:13" hidden="1" x14ac:dyDescent="0.2">
      <c r="M16704" s="9"/>
    </row>
    <row r="16705" spans="13:13" hidden="1" x14ac:dyDescent="0.2">
      <c r="M16705" s="9"/>
    </row>
    <row r="16706" spans="13:13" hidden="1" x14ac:dyDescent="0.2">
      <c r="M16706" s="9"/>
    </row>
    <row r="16707" spans="13:13" hidden="1" x14ac:dyDescent="0.2">
      <c r="M16707" s="9"/>
    </row>
    <row r="16708" spans="13:13" hidden="1" x14ac:dyDescent="0.2">
      <c r="M16708" s="9"/>
    </row>
    <row r="16709" spans="13:13" hidden="1" x14ac:dyDescent="0.2">
      <c r="M16709" s="9"/>
    </row>
    <row r="16710" spans="13:13" hidden="1" x14ac:dyDescent="0.2">
      <c r="M16710" s="9"/>
    </row>
    <row r="16711" spans="13:13" hidden="1" x14ac:dyDescent="0.2">
      <c r="M16711" s="9"/>
    </row>
    <row r="16712" spans="13:13" hidden="1" x14ac:dyDescent="0.2">
      <c r="M16712" s="9"/>
    </row>
    <row r="16713" spans="13:13" hidden="1" x14ac:dyDescent="0.2">
      <c r="M16713" s="9"/>
    </row>
    <row r="16714" spans="13:13" hidden="1" x14ac:dyDescent="0.2">
      <c r="M16714" s="9"/>
    </row>
    <row r="16715" spans="13:13" hidden="1" x14ac:dyDescent="0.2">
      <c r="M16715" s="9"/>
    </row>
    <row r="16716" spans="13:13" hidden="1" x14ac:dyDescent="0.2">
      <c r="M16716" s="9"/>
    </row>
    <row r="16717" spans="13:13" hidden="1" x14ac:dyDescent="0.2">
      <c r="M16717" s="9"/>
    </row>
    <row r="16718" spans="13:13" hidden="1" x14ac:dyDescent="0.2">
      <c r="M16718" s="9"/>
    </row>
    <row r="16719" spans="13:13" hidden="1" x14ac:dyDescent="0.2">
      <c r="M16719" s="9"/>
    </row>
    <row r="16720" spans="13:13" hidden="1" x14ac:dyDescent="0.2">
      <c r="M16720" s="9"/>
    </row>
    <row r="16721" spans="13:13" hidden="1" x14ac:dyDescent="0.2">
      <c r="M16721" s="9"/>
    </row>
    <row r="16722" spans="13:13" hidden="1" x14ac:dyDescent="0.2">
      <c r="M16722" s="9"/>
    </row>
    <row r="16723" spans="13:13" hidden="1" x14ac:dyDescent="0.2">
      <c r="M16723" s="9"/>
    </row>
    <row r="16724" spans="13:13" hidden="1" x14ac:dyDescent="0.2">
      <c r="M16724" s="9"/>
    </row>
    <row r="16725" spans="13:13" hidden="1" x14ac:dyDescent="0.2">
      <c r="M16725" s="9"/>
    </row>
    <row r="16726" spans="13:13" hidden="1" x14ac:dyDescent="0.2">
      <c r="M16726" s="9"/>
    </row>
    <row r="16727" spans="13:13" hidden="1" x14ac:dyDescent="0.2">
      <c r="M16727" s="9"/>
    </row>
    <row r="16728" spans="13:13" hidden="1" x14ac:dyDescent="0.2">
      <c r="M16728" s="9"/>
    </row>
    <row r="16729" spans="13:13" hidden="1" x14ac:dyDescent="0.2">
      <c r="M16729" s="9"/>
    </row>
    <row r="16730" spans="13:13" hidden="1" x14ac:dyDescent="0.2">
      <c r="M16730" s="9"/>
    </row>
    <row r="16731" spans="13:13" hidden="1" x14ac:dyDescent="0.2">
      <c r="M16731" s="9"/>
    </row>
    <row r="16732" spans="13:13" hidden="1" x14ac:dyDescent="0.2">
      <c r="M16732" s="9"/>
    </row>
    <row r="16733" spans="13:13" hidden="1" x14ac:dyDescent="0.2">
      <c r="M16733" s="9"/>
    </row>
    <row r="16734" spans="13:13" hidden="1" x14ac:dyDescent="0.2">
      <c r="M16734" s="9"/>
    </row>
    <row r="16735" spans="13:13" hidden="1" x14ac:dyDescent="0.2">
      <c r="M16735" s="9"/>
    </row>
    <row r="16736" spans="13:13" hidden="1" x14ac:dyDescent="0.2">
      <c r="M16736" s="9"/>
    </row>
    <row r="16737" spans="13:13" hidden="1" x14ac:dyDescent="0.2">
      <c r="M16737" s="9"/>
    </row>
    <row r="16738" spans="13:13" hidden="1" x14ac:dyDescent="0.2">
      <c r="M16738" s="9"/>
    </row>
    <row r="16739" spans="13:13" hidden="1" x14ac:dyDescent="0.2">
      <c r="M16739" s="9"/>
    </row>
    <row r="16740" spans="13:13" hidden="1" x14ac:dyDescent="0.2">
      <c r="M16740" s="9"/>
    </row>
    <row r="16741" spans="13:13" hidden="1" x14ac:dyDescent="0.2">
      <c r="M16741" s="9"/>
    </row>
    <row r="16742" spans="13:13" hidden="1" x14ac:dyDescent="0.2">
      <c r="M16742" s="9"/>
    </row>
    <row r="16743" spans="13:13" hidden="1" x14ac:dyDescent="0.2">
      <c r="M16743" s="9"/>
    </row>
    <row r="16744" spans="13:13" hidden="1" x14ac:dyDescent="0.2">
      <c r="M16744" s="9"/>
    </row>
    <row r="16745" spans="13:13" hidden="1" x14ac:dyDescent="0.2">
      <c r="M16745" s="9"/>
    </row>
    <row r="16746" spans="13:13" hidden="1" x14ac:dyDescent="0.2">
      <c r="M16746" s="9"/>
    </row>
    <row r="16747" spans="13:13" hidden="1" x14ac:dyDescent="0.2">
      <c r="M16747" s="9"/>
    </row>
    <row r="16748" spans="13:13" hidden="1" x14ac:dyDescent="0.2">
      <c r="M16748" s="9"/>
    </row>
    <row r="16749" spans="13:13" hidden="1" x14ac:dyDescent="0.2">
      <c r="M16749" s="9"/>
    </row>
    <row r="16750" spans="13:13" hidden="1" x14ac:dyDescent="0.2">
      <c r="M16750" s="9"/>
    </row>
    <row r="16751" spans="13:13" hidden="1" x14ac:dyDescent="0.2">
      <c r="M16751" s="9"/>
    </row>
    <row r="16752" spans="13:13" hidden="1" x14ac:dyDescent="0.2">
      <c r="M16752" s="9"/>
    </row>
    <row r="16753" spans="13:13" hidden="1" x14ac:dyDescent="0.2">
      <c r="M16753" s="9"/>
    </row>
    <row r="16754" spans="13:13" hidden="1" x14ac:dyDescent="0.2">
      <c r="M16754" s="9"/>
    </row>
    <row r="16755" spans="13:13" hidden="1" x14ac:dyDescent="0.2">
      <c r="M16755" s="9"/>
    </row>
    <row r="16756" spans="13:13" hidden="1" x14ac:dyDescent="0.2">
      <c r="M16756" s="9"/>
    </row>
    <row r="16757" spans="13:13" hidden="1" x14ac:dyDescent="0.2">
      <c r="M16757" s="9"/>
    </row>
    <row r="16758" spans="13:13" hidden="1" x14ac:dyDescent="0.2">
      <c r="M16758" s="9"/>
    </row>
    <row r="16759" spans="13:13" hidden="1" x14ac:dyDescent="0.2">
      <c r="M16759" s="9"/>
    </row>
    <row r="16760" spans="13:13" hidden="1" x14ac:dyDescent="0.2">
      <c r="M16760" s="9"/>
    </row>
    <row r="16761" spans="13:13" hidden="1" x14ac:dyDescent="0.2">
      <c r="M16761" s="9"/>
    </row>
    <row r="16762" spans="13:13" hidden="1" x14ac:dyDescent="0.2">
      <c r="M16762" s="9"/>
    </row>
    <row r="16763" spans="13:13" hidden="1" x14ac:dyDescent="0.2">
      <c r="M16763" s="9"/>
    </row>
    <row r="16764" spans="13:13" hidden="1" x14ac:dyDescent="0.2">
      <c r="M16764" s="9"/>
    </row>
    <row r="16765" spans="13:13" hidden="1" x14ac:dyDescent="0.2">
      <c r="M16765" s="9"/>
    </row>
    <row r="16766" spans="13:13" hidden="1" x14ac:dyDescent="0.2">
      <c r="M16766" s="9"/>
    </row>
    <row r="16767" spans="13:13" hidden="1" x14ac:dyDescent="0.2">
      <c r="M16767" s="9"/>
    </row>
    <row r="16768" spans="13:13" hidden="1" x14ac:dyDescent="0.2">
      <c r="M16768" s="9"/>
    </row>
    <row r="16769" spans="13:13" hidden="1" x14ac:dyDescent="0.2">
      <c r="M16769" s="9"/>
    </row>
    <row r="16770" spans="13:13" hidden="1" x14ac:dyDescent="0.2">
      <c r="M16770" s="9"/>
    </row>
    <row r="16771" spans="13:13" hidden="1" x14ac:dyDescent="0.2">
      <c r="M16771" s="9"/>
    </row>
    <row r="16772" spans="13:13" hidden="1" x14ac:dyDescent="0.2">
      <c r="M16772" s="9"/>
    </row>
    <row r="16773" spans="13:13" hidden="1" x14ac:dyDescent="0.2">
      <c r="M16773" s="9"/>
    </row>
    <row r="16774" spans="13:13" hidden="1" x14ac:dyDescent="0.2">
      <c r="M16774" s="9"/>
    </row>
    <row r="16775" spans="13:13" hidden="1" x14ac:dyDescent="0.2">
      <c r="M16775" s="9"/>
    </row>
    <row r="16776" spans="13:13" hidden="1" x14ac:dyDescent="0.2">
      <c r="M16776" s="9"/>
    </row>
    <row r="16777" spans="13:13" hidden="1" x14ac:dyDescent="0.2">
      <c r="M16777" s="9"/>
    </row>
    <row r="16778" spans="13:13" hidden="1" x14ac:dyDescent="0.2">
      <c r="M16778" s="9"/>
    </row>
    <row r="16779" spans="13:13" hidden="1" x14ac:dyDescent="0.2">
      <c r="M16779" s="9"/>
    </row>
    <row r="16780" spans="13:13" hidden="1" x14ac:dyDescent="0.2">
      <c r="M16780" s="9"/>
    </row>
    <row r="16781" spans="13:13" hidden="1" x14ac:dyDescent="0.2">
      <c r="M16781" s="9"/>
    </row>
    <row r="16782" spans="13:13" hidden="1" x14ac:dyDescent="0.2">
      <c r="M16782" s="9"/>
    </row>
    <row r="16783" spans="13:13" hidden="1" x14ac:dyDescent="0.2">
      <c r="M16783" s="9"/>
    </row>
    <row r="16784" spans="13:13" hidden="1" x14ac:dyDescent="0.2">
      <c r="M16784" s="9"/>
    </row>
    <row r="16785" spans="13:13" hidden="1" x14ac:dyDescent="0.2">
      <c r="M16785" s="9"/>
    </row>
    <row r="16786" spans="13:13" hidden="1" x14ac:dyDescent="0.2">
      <c r="M16786" s="9"/>
    </row>
    <row r="16787" spans="13:13" hidden="1" x14ac:dyDescent="0.2">
      <c r="M16787" s="9"/>
    </row>
    <row r="16788" spans="13:13" hidden="1" x14ac:dyDescent="0.2">
      <c r="M16788" s="9"/>
    </row>
    <row r="16789" spans="13:13" hidden="1" x14ac:dyDescent="0.2">
      <c r="M16789" s="9"/>
    </row>
    <row r="16790" spans="13:13" hidden="1" x14ac:dyDescent="0.2">
      <c r="M16790" s="9"/>
    </row>
    <row r="16791" spans="13:13" hidden="1" x14ac:dyDescent="0.2">
      <c r="M16791" s="9"/>
    </row>
    <row r="16792" spans="13:13" hidden="1" x14ac:dyDescent="0.2">
      <c r="M16792" s="9"/>
    </row>
    <row r="16793" spans="13:13" hidden="1" x14ac:dyDescent="0.2">
      <c r="M16793" s="9"/>
    </row>
    <row r="16794" spans="13:13" hidden="1" x14ac:dyDescent="0.2">
      <c r="M16794" s="9"/>
    </row>
    <row r="16795" spans="13:13" hidden="1" x14ac:dyDescent="0.2">
      <c r="M16795" s="9"/>
    </row>
    <row r="16796" spans="13:13" hidden="1" x14ac:dyDescent="0.2">
      <c r="M16796" s="9"/>
    </row>
    <row r="16797" spans="13:13" hidden="1" x14ac:dyDescent="0.2">
      <c r="M16797" s="9"/>
    </row>
    <row r="16798" spans="13:13" hidden="1" x14ac:dyDescent="0.2">
      <c r="M16798" s="9"/>
    </row>
    <row r="16799" spans="13:13" hidden="1" x14ac:dyDescent="0.2">
      <c r="M16799" s="9"/>
    </row>
    <row r="16800" spans="13:13" hidden="1" x14ac:dyDescent="0.2">
      <c r="M16800" s="9"/>
    </row>
    <row r="16801" spans="13:13" hidden="1" x14ac:dyDescent="0.2">
      <c r="M16801" s="9"/>
    </row>
    <row r="16802" spans="13:13" hidden="1" x14ac:dyDescent="0.2">
      <c r="M16802" s="9"/>
    </row>
    <row r="16803" spans="13:13" hidden="1" x14ac:dyDescent="0.2">
      <c r="M16803" s="9"/>
    </row>
    <row r="16804" spans="13:13" hidden="1" x14ac:dyDescent="0.2">
      <c r="M16804" s="9"/>
    </row>
    <row r="16805" spans="13:13" hidden="1" x14ac:dyDescent="0.2">
      <c r="M16805" s="9"/>
    </row>
    <row r="16806" spans="13:13" hidden="1" x14ac:dyDescent="0.2">
      <c r="M16806" s="9"/>
    </row>
    <row r="16807" spans="13:13" hidden="1" x14ac:dyDescent="0.2">
      <c r="M16807" s="9"/>
    </row>
    <row r="16808" spans="13:13" hidden="1" x14ac:dyDescent="0.2">
      <c r="M16808" s="9"/>
    </row>
    <row r="16809" spans="13:13" hidden="1" x14ac:dyDescent="0.2">
      <c r="M16809" s="9"/>
    </row>
    <row r="16810" spans="13:13" hidden="1" x14ac:dyDescent="0.2">
      <c r="M16810" s="9"/>
    </row>
    <row r="16811" spans="13:13" hidden="1" x14ac:dyDescent="0.2">
      <c r="M16811" s="9"/>
    </row>
    <row r="16812" spans="13:13" hidden="1" x14ac:dyDescent="0.2">
      <c r="M16812" s="9"/>
    </row>
    <row r="16813" spans="13:13" hidden="1" x14ac:dyDescent="0.2">
      <c r="M16813" s="9"/>
    </row>
    <row r="16814" spans="13:13" hidden="1" x14ac:dyDescent="0.2">
      <c r="M16814" s="9"/>
    </row>
    <row r="16815" spans="13:13" hidden="1" x14ac:dyDescent="0.2">
      <c r="M16815" s="9"/>
    </row>
    <row r="16816" spans="13:13" hidden="1" x14ac:dyDescent="0.2">
      <c r="M16816" s="9"/>
    </row>
    <row r="16817" spans="13:13" hidden="1" x14ac:dyDescent="0.2">
      <c r="M16817" s="9"/>
    </row>
    <row r="16818" spans="13:13" hidden="1" x14ac:dyDescent="0.2">
      <c r="M16818" s="9"/>
    </row>
    <row r="16819" spans="13:13" hidden="1" x14ac:dyDescent="0.2">
      <c r="M16819" s="9"/>
    </row>
    <row r="16820" spans="13:13" hidden="1" x14ac:dyDescent="0.2">
      <c r="M16820" s="9"/>
    </row>
    <row r="16821" spans="13:13" hidden="1" x14ac:dyDescent="0.2">
      <c r="M16821" s="9"/>
    </row>
    <row r="16822" spans="13:13" hidden="1" x14ac:dyDescent="0.2">
      <c r="M16822" s="9"/>
    </row>
    <row r="16823" spans="13:13" hidden="1" x14ac:dyDescent="0.2">
      <c r="M16823" s="9"/>
    </row>
    <row r="16824" spans="13:13" hidden="1" x14ac:dyDescent="0.2">
      <c r="M16824" s="9"/>
    </row>
    <row r="16825" spans="13:13" hidden="1" x14ac:dyDescent="0.2">
      <c r="M16825" s="9"/>
    </row>
    <row r="16826" spans="13:13" hidden="1" x14ac:dyDescent="0.2">
      <c r="M16826" s="9"/>
    </row>
    <row r="16827" spans="13:13" hidden="1" x14ac:dyDescent="0.2">
      <c r="M16827" s="9"/>
    </row>
    <row r="16828" spans="13:13" hidden="1" x14ac:dyDescent="0.2">
      <c r="M16828" s="9"/>
    </row>
    <row r="16829" spans="13:13" hidden="1" x14ac:dyDescent="0.2">
      <c r="M16829" s="9"/>
    </row>
    <row r="16830" spans="13:13" hidden="1" x14ac:dyDescent="0.2">
      <c r="M16830" s="9"/>
    </row>
    <row r="16831" spans="13:13" hidden="1" x14ac:dyDescent="0.2">
      <c r="M16831" s="9"/>
    </row>
    <row r="16832" spans="13:13" hidden="1" x14ac:dyDescent="0.2">
      <c r="M16832" s="9"/>
    </row>
    <row r="16833" spans="13:13" hidden="1" x14ac:dyDescent="0.2">
      <c r="M16833" s="9"/>
    </row>
    <row r="16834" spans="13:13" hidden="1" x14ac:dyDescent="0.2">
      <c r="M16834" s="9"/>
    </row>
    <row r="16835" spans="13:13" hidden="1" x14ac:dyDescent="0.2">
      <c r="M16835" s="9"/>
    </row>
    <row r="16836" spans="13:13" hidden="1" x14ac:dyDescent="0.2">
      <c r="M16836" s="9"/>
    </row>
    <row r="16837" spans="13:13" hidden="1" x14ac:dyDescent="0.2">
      <c r="M16837" s="9"/>
    </row>
    <row r="16838" spans="13:13" hidden="1" x14ac:dyDescent="0.2">
      <c r="M16838" s="9"/>
    </row>
    <row r="16839" spans="13:13" hidden="1" x14ac:dyDescent="0.2">
      <c r="M16839" s="9"/>
    </row>
    <row r="16840" spans="13:13" hidden="1" x14ac:dyDescent="0.2">
      <c r="M16840" s="9"/>
    </row>
    <row r="16841" spans="13:13" hidden="1" x14ac:dyDescent="0.2">
      <c r="M16841" s="9"/>
    </row>
    <row r="16842" spans="13:13" hidden="1" x14ac:dyDescent="0.2">
      <c r="M16842" s="9"/>
    </row>
    <row r="16843" spans="13:13" hidden="1" x14ac:dyDescent="0.2">
      <c r="M16843" s="9"/>
    </row>
    <row r="16844" spans="13:13" hidden="1" x14ac:dyDescent="0.2">
      <c r="M16844" s="9"/>
    </row>
    <row r="16845" spans="13:13" hidden="1" x14ac:dyDescent="0.2">
      <c r="M16845" s="9"/>
    </row>
    <row r="16846" spans="13:13" hidden="1" x14ac:dyDescent="0.2">
      <c r="M16846" s="9"/>
    </row>
    <row r="16847" spans="13:13" hidden="1" x14ac:dyDescent="0.2">
      <c r="M16847" s="9"/>
    </row>
    <row r="16848" spans="13:13" hidden="1" x14ac:dyDescent="0.2">
      <c r="M16848" s="9"/>
    </row>
    <row r="16849" spans="13:13" hidden="1" x14ac:dyDescent="0.2">
      <c r="M16849" s="9"/>
    </row>
    <row r="16850" spans="13:13" hidden="1" x14ac:dyDescent="0.2">
      <c r="M16850" s="9"/>
    </row>
    <row r="16851" spans="13:13" hidden="1" x14ac:dyDescent="0.2">
      <c r="M16851" s="9"/>
    </row>
    <row r="16852" spans="13:13" hidden="1" x14ac:dyDescent="0.2">
      <c r="M16852" s="9"/>
    </row>
    <row r="16853" spans="13:13" hidden="1" x14ac:dyDescent="0.2">
      <c r="M16853" s="9"/>
    </row>
    <row r="16854" spans="13:13" hidden="1" x14ac:dyDescent="0.2">
      <c r="M16854" s="9"/>
    </row>
    <row r="16855" spans="13:13" hidden="1" x14ac:dyDescent="0.2">
      <c r="M16855" s="9"/>
    </row>
    <row r="16856" spans="13:13" hidden="1" x14ac:dyDescent="0.2">
      <c r="M16856" s="9"/>
    </row>
    <row r="16857" spans="13:13" hidden="1" x14ac:dyDescent="0.2">
      <c r="M16857" s="9"/>
    </row>
    <row r="16858" spans="13:13" hidden="1" x14ac:dyDescent="0.2">
      <c r="M16858" s="9"/>
    </row>
    <row r="16859" spans="13:13" hidden="1" x14ac:dyDescent="0.2">
      <c r="M16859" s="9"/>
    </row>
    <row r="16860" spans="13:13" hidden="1" x14ac:dyDescent="0.2">
      <c r="M16860" s="9"/>
    </row>
    <row r="16861" spans="13:13" hidden="1" x14ac:dyDescent="0.2">
      <c r="M16861" s="9"/>
    </row>
    <row r="16862" spans="13:13" hidden="1" x14ac:dyDescent="0.2">
      <c r="M16862" s="9"/>
    </row>
    <row r="16863" spans="13:13" hidden="1" x14ac:dyDescent="0.2">
      <c r="M16863" s="9"/>
    </row>
    <row r="16864" spans="13:13" hidden="1" x14ac:dyDescent="0.2">
      <c r="M16864" s="9"/>
    </row>
    <row r="16865" spans="13:13" hidden="1" x14ac:dyDescent="0.2">
      <c r="M16865" s="9"/>
    </row>
    <row r="16866" spans="13:13" hidden="1" x14ac:dyDescent="0.2">
      <c r="M16866" s="9"/>
    </row>
    <row r="16867" spans="13:13" hidden="1" x14ac:dyDescent="0.2">
      <c r="M16867" s="9"/>
    </row>
    <row r="16868" spans="13:13" hidden="1" x14ac:dyDescent="0.2">
      <c r="M16868" s="9"/>
    </row>
    <row r="16869" spans="13:13" hidden="1" x14ac:dyDescent="0.2">
      <c r="M16869" s="9"/>
    </row>
    <row r="16870" spans="13:13" hidden="1" x14ac:dyDescent="0.2">
      <c r="M16870" s="9"/>
    </row>
    <row r="16871" spans="13:13" hidden="1" x14ac:dyDescent="0.2">
      <c r="M16871" s="9"/>
    </row>
    <row r="16872" spans="13:13" hidden="1" x14ac:dyDescent="0.2">
      <c r="M16872" s="9"/>
    </row>
    <row r="16873" spans="13:13" hidden="1" x14ac:dyDescent="0.2">
      <c r="M16873" s="9"/>
    </row>
    <row r="16874" spans="13:13" hidden="1" x14ac:dyDescent="0.2">
      <c r="M16874" s="9"/>
    </row>
    <row r="16875" spans="13:13" hidden="1" x14ac:dyDescent="0.2">
      <c r="M16875" s="9"/>
    </row>
    <row r="16876" spans="13:13" hidden="1" x14ac:dyDescent="0.2">
      <c r="M16876" s="9"/>
    </row>
    <row r="16877" spans="13:13" hidden="1" x14ac:dyDescent="0.2">
      <c r="M16877" s="9"/>
    </row>
    <row r="16878" spans="13:13" hidden="1" x14ac:dyDescent="0.2">
      <c r="M16878" s="9"/>
    </row>
    <row r="16879" spans="13:13" hidden="1" x14ac:dyDescent="0.2">
      <c r="M16879" s="9"/>
    </row>
    <row r="16880" spans="13:13" hidden="1" x14ac:dyDescent="0.2">
      <c r="M16880" s="9"/>
    </row>
    <row r="16881" spans="13:13" hidden="1" x14ac:dyDescent="0.2">
      <c r="M16881" s="9"/>
    </row>
    <row r="16882" spans="13:13" hidden="1" x14ac:dyDescent="0.2">
      <c r="M16882" s="9"/>
    </row>
    <row r="16883" spans="13:13" hidden="1" x14ac:dyDescent="0.2">
      <c r="M16883" s="9"/>
    </row>
    <row r="16884" spans="13:13" hidden="1" x14ac:dyDescent="0.2">
      <c r="M16884" s="9"/>
    </row>
    <row r="16885" spans="13:13" hidden="1" x14ac:dyDescent="0.2">
      <c r="M16885" s="9"/>
    </row>
    <row r="16886" spans="13:13" hidden="1" x14ac:dyDescent="0.2">
      <c r="M16886" s="9"/>
    </row>
    <row r="16887" spans="13:13" hidden="1" x14ac:dyDescent="0.2">
      <c r="M16887" s="9"/>
    </row>
    <row r="16888" spans="13:13" hidden="1" x14ac:dyDescent="0.2">
      <c r="M16888" s="9"/>
    </row>
    <row r="16889" spans="13:13" hidden="1" x14ac:dyDescent="0.2">
      <c r="M16889" s="9"/>
    </row>
    <row r="16890" spans="13:13" hidden="1" x14ac:dyDescent="0.2">
      <c r="M16890" s="9"/>
    </row>
    <row r="16891" spans="13:13" hidden="1" x14ac:dyDescent="0.2">
      <c r="M16891" s="9"/>
    </row>
    <row r="16892" spans="13:13" hidden="1" x14ac:dyDescent="0.2">
      <c r="M16892" s="9"/>
    </row>
    <row r="16893" spans="13:13" hidden="1" x14ac:dyDescent="0.2">
      <c r="M16893" s="9"/>
    </row>
    <row r="16894" spans="13:13" hidden="1" x14ac:dyDescent="0.2">
      <c r="M16894" s="9"/>
    </row>
    <row r="16895" spans="13:13" hidden="1" x14ac:dyDescent="0.2">
      <c r="M16895" s="9"/>
    </row>
    <row r="16896" spans="13:13" hidden="1" x14ac:dyDescent="0.2">
      <c r="M16896" s="9"/>
    </row>
    <row r="16897" spans="13:13" hidden="1" x14ac:dyDescent="0.2">
      <c r="M16897" s="9"/>
    </row>
    <row r="16898" spans="13:13" hidden="1" x14ac:dyDescent="0.2">
      <c r="M16898" s="9"/>
    </row>
    <row r="16899" spans="13:13" hidden="1" x14ac:dyDescent="0.2">
      <c r="M16899" s="9"/>
    </row>
    <row r="16900" spans="13:13" hidden="1" x14ac:dyDescent="0.2">
      <c r="M16900" s="9"/>
    </row>
    <row r="16901" spans="13:13" hidden="1" x14ac:dyDescent="0.2">
      <c r="M16901" s="9"/>
    </row>
    <row r="16902" spans="13:13" hidden="1" x14ac:dyDescent="0.2">
      <c r="M16902" s="9"/>
    </row>
    <row r="16903" spans="13:13" hidden="1" x14ac:dyDescent="0.2">
      <c r="M16903" s="9"/>
    </row>
    <row r="16904" spans="13:13" hidden="1" x14ac:dyDescent="0.2">
      <c r="M16904" s="9"/>
    </row>
    <row r="16905" spans="13:13" hidden="1" x14ac:dyDescent="0.2">
      <c r="M16905" s="9"/>
    </row>
    <row r="16906" spans="13:13" hidden="1" x14ac:dyDescent="0.2">
      <c r="M16906" s="9"/>
    </row>
    <row r="16907" spans="13:13" hidden="1" x14ac:dyDescent="0.2">
      <c r="M16907" s="9"/>
    </row>
    <row r="16908" spans="13:13" hidden="1" x14ac:dyDescent="0.2">
      <c r="M16908" s="9"/>
    </row>
    <row r="16909" spans="13:13" hidden="1" x14ac:dyDescent="0.2">
      <c r="M16909" s="9"/>
    </row>
    <row r="16910" spans="13:13" hidden="1" x14ac:dyDescent="0.2">
      <c r="M16910" s="9"/>
    </row>
    <row r="16911" spans="13:13" hidden="1" x14ac:dyDescent="0.2">
      <c r="M16911" s="9"/>
    </row>
    <row r="16912" spans="13:13" hidden="1" x14ac:dyDescent="0.2">
      <c r="M16912" s="9"/>
    </row>
    <row r="16913" spans="13:13" hidden="1" x14ac:dyDescent="0.2">
      <c r="M16913" s="9"/>
    </row>
    <row r="16914" spans="13:13" hidden="1" x14ac:dyDescent="0.2">
      <c r="M16914" s="9"/>
    </row>
    <row r="16915" spans="13:13" hidden="1" x14ac:dyDescent="0.2">
      <c r="M16915" s="9"/>
    </row>
    <row r="16916" spans="13:13" hidden="1" x14ac:dyDescent="0.2">
      <c r="M16916" s="9"/>
    </row>
    <row r="16917" spans="13:13" hidden="1" x14ac:dyDescent="0.2">
      <c r="M16917" s="9"/>
    </row>
    <row r="16918" spans="13:13" hidden="1" x14ac:dyDescent="0.2">
      <c r="M16918" s="9"/>
    </row>
    <row r="16919" spans="13:13" hidden="1" x14ac:dyDescent="0.2">
      <c r="M16919" s="9"/>
    </row>
    <row r="16920" spans="13:13" hidden="1" x14ac:dyDescent="0.2">
      <c r="M16920" s="9"/>
    </row>
    <row r="16921" spans="13:13" hidden="1" x14ac:dyDescent="0.2">
      <c r="M16921" s="9"/>
    </row>
    <row r="16922" spans="13:13" hidden="1" x14ac:dyDescent="0.2">
      <c r="M16922" s="9"/>
    </row>
    <row r="16923" spans="13:13" hidden="1" x14ac:dyDescent="0.2">
      <c r="M16923" s="9"/>
    </row>
    <row r="16924" spans="13:13" hidden="1" x14ac:dyDescent="0.2">
      <c r="M16924" s="9"/>
    </row>
    <row r="16925" spans="13:13" hidden="1" x14ac:dyDescent="0.2">
      <c r="M16925" s="9"/>
    </row>
    <row r="16926" spans="13:13" hidden="1" x14ac:dyDescent="0.2">
      <c r="M16926" s="9"/>
    </row>
    <row r="16927" spans="13:13" hidden="1" x14ac:dyDescent="0.2">
      <c r="M16927" s="9"/>
    </row>
    <row r="16928" spans="13:13" hidden="1" x14ac:dyDescent="0.2">
      <c r="M16928" s="9"/>
    </row>
    <row r="16929" spans="13:13" hidden="1" x14ac:dyDescent="0.2">
      <c r="M16929" s="9"/>
    </row>
    <row r="16930" spans="13:13" hidden="1" x14ac:dyDescent="0.2">
      <c r="M16930" s="9"/>
    </row>
    <row r="16931" spans="13:13" hidden="1" x14ac:dyDescent="0.2">
      <c r="M16931" s="9"/>
    </row>
    <row r="16932" spans="13:13" hidden="1" x14ac:dyDescent="0.2">
      <c r="M16932" s="9"/>
    </row>
    <row r="16933" spans="13:13" hidden="1" x14ac:dyDescent="0.2">
      <c r="M16933" s="9"/>
    </row>
    <row r="16934" spans="13:13" hidden="1" x14ac:dyDescent="0.2">
      <c r="M16934" s="9"/>
    </row>
    <row r="16935" spans="13:13" hidden="1" x14ac:dyDescent="0.2">
      <c r="M16935" s="9"/>
    </row>
    <row r="16936" spans="13:13" hidden="1" x14ac:dyDescent="0.2">
      <c r="M16936" s="9"/>
    </row>
    <row r="16937" spans="13:13" hidden="1" x14ac:dyDescent="0.2">
      <c r="M16937" s="9"/>
    </row>
    <row r="16938" spans="13:13" hidden="1" x14ac:dyDescent="0.2">
      <c r="M16938" s="9"/>
    </row>
    <row r="16939" spans="13:13" hidden="1" x14ac:dyDescent="0.2">
      <c r="M16939" s="9"/>
    </row>
    <row r="16940" spans="13:13" hidden="1" x14ac:dyDescent="0.2">
      <c r="M16940" s="9"/>
    </row>
    <row r="16941" spans="13:13" hidden="1" x14ac:dyDescent="0.2">
      <c r="M16941" s="9"/>
    </row>
    <row r="16942" spans="13:13" hidden="1" x14ac:dyDescent="0.2">
      <c r="M16942" s="9"/>
    </row>
    <row r="16943" spans="13:13" hidden="1" x14ac:dyDescent="0.2">
      <c r="M16943" s="9"/>
    </row>
    <row r="16944" spans="13:13" hidden="1" x14ac:dyDescent="0.2">
      <c r="M16944" s="9"/>
    </row>
    <row r="16945" spans="13:13" hidden="1" x14ac:dyDescent="0.2">
      <c r="M16945" s="9"/>
    </row>
    <row r="16946" spans="13:13" hidden="1" x14ac:dyDescent="0.2">
      <c r="M16946" s="9"/>
    </row>
    <row r="16947" spans="13:13" hidden="1" x14ac:dyDescent="0.2">
      <c r="M16947" s="9"/>
    </row>
    <row r="16948" spans="13:13" hidden="1" x14ac:dyDescent="0.2">
      <c r="M16948" s="9"/>
    </row>
    <row r="16949" spans="13:13" hidden="1" x14ac:dyDescent="0.2">
      <c r="M16949" s="9"/>
    </row>
    <row r="16950" spans="13:13" hidden="1" x14ac:dyDescent="0.2">
      <c r="M16950" s="9"/>
    </row>
    <row r="16951" spans="13:13" hidden="1" x14ac:dyDescent="0.2">
      <c r="M16951" s="9"/>
    </row>
    <row r="16952" spans="13:13" hidden="1" x14ac:dyDescent="0.2">
      <c r="M16952" s="9"/>
    </row>
    <row r="16953" spans="13:13" hidden="1" x14ac:dyDescent="0.2">
      <c r="M16953" s="9"/>
    </row>
    <row r="16954" spans="13:13" hidden="1" x14ac:dyDescent="0.2">
      <c r="M16954" s="9"/>
    </row>
    <row r="16955" spans="13:13" hidden="1" x14ac:dyDescent="0.2">
      <c r="M16955" s="9"/>
    </row>
    <row r="16956" spans="13:13" hidden="1" x14ac:dyDescent="0.2">
      <c r="M16956" s="9"/>
    </row>
    <row r="16957" spans="13:13" hidden="1" x14ac:dyDescent="0.2">
      <c r="M16957" s="9"/>
    </row>
    <row r="16958" spans="13:13" hidden="1" x14ac:dyDescent="0.2">
      <c r="M16958" s="9"/>
    </row>
    <row r="16959" spans="13:13" hidden="1" x14ac:dyDescent="0.2">
      <c r="M16959" s="9"/>
    </row>
    <row r="16960" spans="13:13" hidden="1" x14ac:dyDescent="0.2">
      <c r="M16960" s="9"/>
    </row>
    <row r="16961" spans="13:13" hidden="1" x14ac:dyDescent="0.2">
      <c r="M16961" s="9"/>
    </row>
    <row r="16962" spans="13:13" hidden="1" x14ac:dyDescent="0.2">
      <c r="M16962" s="9"/>
    </row>
    <row r="16963" spans="13:13" hidden="1" x14ac:dyDescent="0.2">
      <c r="M16963" s="9"/>
    </row>
    <row r="16964" spans="13:13" hidden="1" x14ac:dyDescent="0.2">
      <c r="M16964" s="9"/>
    </row>
    <row r="16965" spans="13:13" hidden="1" x14ac:dyDescent="0.2">
      <c r="M16965" s="9"/>
    </row>
    <row r="16966" spans="13:13" hidden="1" x14ac:dyDescent="0.2">
      <c r="M16966" s="9"/>
    </row>
    <row r="16967" spans="13:13" hidden="1" x14ac:dyDescent="0.2">
      <c r="M16967" s="9"/>
    </row>
    <row r="16968" spans="13:13" hidden="1" x14ac:dyDescent="0.2">
      <c r="M16968" s="9"/>
    </row>
    <row r="16969" spans="13:13" hidden="1" x14ac:dyDescent="0.2">
      <c r="M16969" s="9"/>
    </row>
    <row r="16970" spans="13:13" hidden="1" x14ac:dyDescent="0.2">
      <c r="M16970" s="9"/>
    </row>
    <row r="16971" spans="13:13" hidden="1" x14ac:dyDescent="0.2">
      <c r="M16971" s="9"/>
    </row>
    <row r="16972" spans="13:13" hidden="1" x14ac:dyDescent="0.2">
      <c r="M16972" s="9"/>
    </row>
    <row r="16973" spans="13:13" hidden="1" x14ac:dyDescent="0.2">
      <c r="M16973" s="9"/>
    </row>
    <row r="16974" spans="13:13" hidden="1" x14ac:dyDescent="0.2">
      <c r="M16974" s="9"/>
    </row>
    <row r="16975" spans="13:13" hidden="1" x14ac:dyDescent="0.2">
      <c r="M16975" s="9"/>
    </row>
    <row r="16976" spans="13:13" hidden="1" x14ac:dyDescent="0.2">
      <c r="M16976" s="9"/>
    </row>
    <row r="16977" spans="13:13" hidden="1" x14ac:dyDescent="0.2">
      <c r="M16977" s="9"/>
    </row>
    <row r="16978" spans="13:13" hidden="1" x14ac:dyDescent="0.2">
      <c r="M16978" s="9"/>
    </row>
    <row r="16979" spans="13:13" hidden="1" x14ac:dyDescent="0.2">
      <c r="M16979" s="9"/>
    </row>
    <row r="16980" spans="13:13" hidden="1" x14ac:dyDescent="0.2">
      <c r="M16980" s="9"/>
    </row>
    <row r="16981" spans="13:13" hidden="1" x14ac:dyDescent="0.2">
      <c r="M16981" s="9"/>
    </row>
    <row r="16982" spans="13:13" hidden="1" x14ac:dyDescent="0.2">
      <c r="M16982" s="9"/>
    </row>
    <row r="16983" spans="13:13" hidden="1" x14ac:dyDescent="0.2">
      <c r="M16983" s="9"/>
    </row>
    <row r="16984" spans="13:13" hidden="1" x14ac:dyDescent="0.2">
      <c r="M16984" s="9"/>
    </row>
    <row r="16985" spans="13:13" hidden="1" x14ac:dyDescent="0.2">
      <c r="M16985" s="9"/>
    </row>
    <row r="16986" spans="13:13" hidden="1" x14ac:dyDescent="0.2">
      <c r="M16986" s="9"/>
    </row>
    <row r="16987" spans="13:13" hidden="1" x14ac:dyDescent="0.2">
      <c r="M16987" s="9"/>
    </row>
    <row r="16988" spans="13:13" hidden="1" x14ac:dyDescent="0.2">
      <c r="M16988" s="9"/>
    </row>
    <row r="16989" spans="13:13" hidden="1" x14ac:dyDescent="0.2">
      <c r="M16989" s="9"/>
    </row>
    <row r="16990" spans="13:13" hidden="1" x14ac:dyDescent="0.2">
      <c r="M16990" s="9"/>
    </row>
    <row r="16991" spans="13:13" hidden="1" x14ac:dyDescent="0.2">
      <c r="M16991" s="9"/>
    </row>
    <row r="16992" spans="13:13" hidden="1" x14ac:dyDescent="0.2">
      <c r="M16992" s="9"/>
    </row>
    <row r="16993" spans="13:13" hidden="1" x14ac:dyDescent="0.2">
      <c r="M16993" s="9"/>
    </row>
    <row r="16994" spans="13:13" hidden="1" x14ac:dyDescent="0.2">
      <c r="M16994" s="9"/>
    </row>
    <row r="16995" spans="13:13" hidden="1" x14ac:dyDescent="0.2">
      <c r="M16995" s="9"/>
    </row>
    <row r="16996" spans="13:13" hidden="1" x14ac:dyDescent="0.2">
      <c r="M16996" s="9"/>
    </row>
    <row r="16997" spans="13:13" hidden="1" x14ac:dyDescent="0.2">
      <c r="M16997" s="9"/>
    </row>
    <row r="16998" spans="13:13" hidden="1" x14ac:dyDescent="0.2">
      <c r="M16998" s="9"/>
    </row>
    <row r="16999" spans="13:13" hidden="1" x14ac:dyDescent="0.2">
      <c r="M16999" s="9"/>
    </row>
    <row r="17000" spans="13:13" hidden="1" x14ac:dyDescent="0.2">
      <c r="M17000" s="9"/>
    </row>
    <row r="17001" spans="13:13" hidden="1" x14ac:dyDescent="0.2">
      <c r="M17001" s="9"/>
    </row>
    <row r="17002" spans="13:13" hidden="1" x14ac:dyDescent="0.2">
      <c r="M17002" s="9"/>
    </row>
    <row r="17003" spans="13:13" hidden="1" x14ac:dyDescent="0.2">
      <c r="M17003" s="9"/>
    </row>
    <row r="17004" spans="13:13" hidden="1" x14ac:dyDescent="0.2">
      <c r="M17004" s="9"/>
    </row>
    <row r="17005" spans="13:13" hidden="1" x14ac:dyDescent="0.2">
      <c r="M17005" s="9"/>
    </row>
    <row r="17006" spans="13:13" hidden="1" x14ac:dyDescent="0.2">
      <c r="M17006" s="9"/>
    </row>
    <row r="17007" spans="13:13" hidden="1" x14ac:dyDescent="0.2">
      <c r="M17007" s="9"/>
    </row>
    <row r="17008" spans="13:13" hidden="1" x14ac:dyDescent="0.2">
      <c r="M17008" s="9"/>
    </row>
    <row r="17009" spans="13:13" hidden="1" x14ac:dyDescent="0.2">
      <c r="M17009" s="9"/>
    </row>
    <row r="17010" spans="13:13" hidden="1" x14ac:dyDescent="0.2">
      <c r="M17010" s="9"/>
    </row>
    <row r="17011" spans="13:13" hidden="1" x14ac:dyDescent="0.2">
      <c r="M17011" s="9"/>
    </row>
    <row r="17012" spans="13:13" hidden="1" x14ac:dyDescent="0.2">
      <c r="M17012" s="9"/>
    </row>
    <row r="17013" spans="13:13" hidden="1" x14ac:dyDescent="0.2">
      <c r="M17013" s="9"/>
    </row>
    <row r="17014" spans="13:13" hidden="1" x14ac:dyDescent="0.2">
      <c r="M17014" s="9"/>
    </row>
    <row r="17015" spans="13:13" hidden="1" x14ac:dyDescent="0.2">
      <c r="M17015" s="9"/>
    </row>
    <row r="17016" spans="13:13" hidden="1" x14ac:dyDescent="0.2">
      <c r="M17016" s="9"/>
    </row>
    <row r="17017" spans="13:13" hidden="1" x14ac:dyDescent="0.2">
      <c r="M17017" s="9"/>
    </row>
    <row r="17018" spans="13:13" hidden="1" x14ac:dyDescent="0.2">
      <c r="M17018" s="9"/>
    </row>
    <row r="17019" spans="13:13" hidden="1" x14ac:dyDescent="0.2">
      <c r="M17019" s="9"/>
    </row>
    <row r="17020" spans="13:13" hidden="1" x14ac:dyDescent="0.2">
      <c r="M17020" s="9"/>
    </row>
    <row r="17021" spans="13:13" hidden="1" x14ac:dyDescent="0.2">
      <c r="M17021" s="9"/>
    </row>
    <row r="17022" spans="13:13" hidden="1" x14ac:dyDescent="0.2">
      <c r="M17022" s="9"/>
    </row>
    <row r="17023" spans="13:13" hidden="1" x14ac:dyDescent="0.2">
      <c r="M17023" s="9"/>
    </row>
    <row r="17024" spans="13:13" hidden="1" x14ac:dyDescent="0.2">
      <c r="M17024" s="9"/>
    </row>
    <row r="17025" spans="13:13" hidden="1" x14ac:dyDescent="0.2">
      <c r="M17025" s="9"/>
    </row>
    <row r="17026" spans="13:13" hidden="1" x14ac:dyDescent="0.2">
      <c r="M17026" s="9"/>
    </row>
    <row r="17027" spans="13:13" hidden="1" x14ac:dyDescent="0.2">
      <c r="M17027" s="9"/>
    </row>
    <row r="17028" spans="13:13" hidden="1" x14ac:dyDescent="0.2">
      <c r="M17028" s="9"/>
    </row>
    <row r="17029" spans="13:13" hidden="1" x14ac:dyDescent="0.2">
      <c r="M17029" s="9"/>
    </row>
    <row r="17030" spans="13:13" hidden="1" x14ac:dyDescent="0.2">
      <c r="M17030" s="9"/>
    </row>
    <row r="17031" spans="13:13" hidden="1" x14ac:dyDescent="0.2">
      <c r="M17031" s="9"/>
    </row>
    <row r="17032" spans="13:13" hidden="1" x14ac:dyDescent="0.2">
      <c r="M17032" s="9"/>
    </row>
    <row r="17033" spans="13:13" hidden="1" x14ac:dyDescent="0.2">
      <c r="M17033" s="9"/>
    </row>
    <row r="17034" spans="13:13" hidden="1" x14ac:dyDescent="0.2">
      <c r="M17034" s="9"/>
    </row>
    <row r="17035" spans="13:13" hidden="1" x14ac:dyDescent="0.2">
      <c r="M17035" s="9"/>
    </row>
    <row r="17036" spans="13:13" hidden="1" x14ac:dyDescent="0.2">
      <c r="M17036" s="9"/>
    </row>
    <row r="17037" spans="13:13" hidden="1" x14ac:dyDescent="0.2">
      <c r="M17037" s="9"/>
    </row>
    <row r="17038" spans="13:13" hidden="1" x14ac:dyDescent="0.2">
      <c r="M17038" s="9"/>
    </row>
    <row r="17039" spans="13:13" hidden="1" x14ac:dyDescent="0.2">
      <c r="M17039" s="9"/>
    </row>
    <row r="17040" spans="13:13" hidden="1" x14ac:dyDescent="0.2">
      <c r="M17040" s="9"/>
    </row>
    <row r="17041" spans="13:13" hidden="1" x14ac:dyDescent="0.2">
      <c r="M17041" s="9"/>
    </row>
    <row r="17042" spans="13:13" hidden="1" x14ac:dyDescent="0.2">
      <c r="M17042" s="9"/>
    </row>
    <row r="17043" spans="13:13" hidden="1" x14ac:dyDescent="0.2">
      <c r="M17043" s="9"/>
    </row>
    <row r="17044" spans="13:13" hidden="1" x14ac:dyDescent="0.2">
      <c r="M17044" s="9"/>
    </row>
    <row r="17045" spans="13:13" hidden="1" x14ac:dyDescent="0.2">
      <c r="M17045" s="9"/>
    </row>
    <row r="17046" spans="13:13" hidden="1" x14ac:dyDescent="0.2">
      <c r="M17046" s="9"/>
    </row>
    <row r="17047" spans="13:13" hidden="1" x14ac:dyDescent="0.2">
      <c r="M17047" s="9"/>
    </row>
    <row r="17048" spans="13:13" hidden="1" x14ac:dyDescent="0.2">
      <c r="M17048" s="9"/>
    </row>
    <row r="17049" spans="13:13" hidden="1" x14ac:dyDescent="0.2">
      <c r="M17049" s="9"/>
    </row>
    <row r="17050" spans="13:13" hidden="1" x14ac:dyDescent="0.2">
      <c r="M17050" s="9"/>
    </row>
    <row r="17051" spans="13:13" hidden="1" x14ac:dyDescent="0.2">
      <c r="M17051" s="9"/>
    </row>
    <row r="17052" spans="13:13" hidden="1" x14ac:dyDescent="0.2">
      <c r="M17052" s="9"/>
    </row>
    <row r="17053" spans="13:13" hidden="1" x14ac:dyDescent="0.2">
      <c r="M17053" s="9"/>
    </row>
    <row r="17054" spans="13:13" hidden="1" x14ac:dyDescent="0.2">
      <c r="M17054" s="9"/>
    </row>
    <row r="17055" spans="13:13" hidden="1" x14ac:dyDescent="0.2">
      <c r="M17055" s="9"/>
    </row>
    <row r="17056" spans="13:13" hidden="1" x14ac:dyDescent="0.2">
      <c r="M17056" s="9"/>
    </row>
    <row r="17057" spans="13:13" hidden="1" x14ac:dyDescent="0.2">
      <c r="M17057" s="9"/>
    </row>
    <row r="17058" spans="13:13" hidden="1" x14ac:dyDescent="0.2">
      <c r="M17058" s="9"/>
    </row>
    <row r="17059" spans="13:13" hidden="1" x14ac:dyDescent="0.2">
      <c r="M17059" s="9"/>
    </row>
    <row r="17060" spans="13:13" hidden="1" x14ac:dyDescent="0.2">
      <c r="M17060" s="9"/>
    </row>
    <row r="17061" spans="13:13" hidden="1" x14ac:dyDescent="0.2">
      <c r="M17061" s="9"/>
    </row>
    <row r="17062" spans="13:13" hidden="1" x14ac:dyDescent="0.2">
      <c r="M17062" s="9"/>
    </row>
    <row r="17063" spans="13:13" hidden="1" x14ac:dyDescent="0.2">
      <c r="M17063" s="9"/>
    </row>
    <row r="17064" spans="13:13" hidden="1" x14ac:dyDescent="0.2">
      <c r="M17064" s="9"/>
    </row>
    <row r="17065" spans="13:13" hidden="1" x14ac:dyDescent="0.2">
      <c r="M17065" s="9"/>
    </row>
    <row r="17066" spans="13:13" hidden="1" x14ac:dyDescent="0.2">
      <c r="M17066" s="9"/>
    </row>
    <row r="17067" spans="13:13" hidden="1" x14ac:dyDescent="0.2">
      <c r="M17067" s="9"/>
    </row>
    <row r="17068" spans="13:13" hidden="1" x14ac:dyDescent="0.2">
      <c r="M17068" s="9"/>
    </row>
    <row r="17069" spans="13:13" hidden="1" x14ac:dyDescent="0.2">
      <c r="M17069" s="9"/>
    </row>
    <row r="17070" spans="13:13" hidden="1" x14ac:dyDescent="0.2">
      <c r="M17070" s="9"/>
    </row>
    <row r="17071" spans="13:13" hidden="1" x14ac:dyDescent="0.2">
      <c r="M17071" s="9"/>
    </row>
    <row r="17072" spans="13:13" hidden="1" x14ac:dyDescent="0.2">
      <c r="M17072" s="9"/>
    </row>
    <row r="17073" spans="13:13" hidden="1" x14ac:dyDescent="0.2">
      <c r="M17073" s="9"/>
    </row>
    <row r="17074" spans="13:13" hidden="1" x14ac:dyDescent="0.2">
      <c r="M17074" s="9"/>
    </row>
    <row r="17075" spans="13:13" hidden="1" x14ac:dyDescent="0.2">
      <c r="M17075" s="9"/>
    </row>
    <row r="17076" spans="13:13" hidden="1" x14ac:dyDescent="0.2">
      <c r="M17076" s="9"/>
    </row>
    <row r="17077" spans="13:13" hidden="1" x14ac:dyDescent="0.2">
      <c r="M17077" s="9"/>
    </row>
    <row r="17078" spans="13:13" hidden="1" x14ac:dyDescent="0.2">
      <c r="M17078" s="9"/>
    </row>
    <row r="17079" spans="13:13" hidden="1" x14ac:dyDescent="0.2">
      <c r="M17079" s="9"/>
    </row>
    <row r="17080" spans="13:13" hidden="1" x14ac:dyDescent="0.2">
      <c r="M17080" s="9"/>
    </row>
    <row r="17081" spans="13:13" hidden="1" x14ac:dyDescent="0.2">
      <c r="M17081" s="9"/>
    </row>
    <row r="17082" spans="13:13" hidden="1" x14ac:dyDescent="0.2">
      <c r="M17082" s="9"/>
    </row>
    <row r="17083" spans="13:13" hidden="1" x14ac:dyDescent="0.2">
      <c r="M17083" s="9"/>
    </row>
    <row r="17084" spans="13:13" hidden="1" x14ac:dyDescent="0.2">
      <c r="M17084" s="9"/>
    </row>
    <row r="17085" spans="13:13" hidden="1" x14ac:dyDescent="0.2">
      <c r="M17085" s="9"/>
    </row>
    <row r="17086" spans="13:13" hidden="1" x14ac:dyDescent="0.2">
      <c r="M17086" s="9"/>
    </row>
    <row r="17087" spans="13:13" hidden="1" x14ac:dyDescent="0.2">
      <c r="M17087" s="9"/>
    </row>
    <row r="17088" spans="13:13" hidden="1" x14ac:dyDescent="0.2">
      <c r="M17088" s="9"/>
    </row>
    <row r="17089" spans="13:13" hidden="1" x14ac:dyDescent="0.2">
      <c r="M17089" s="9"/>
    </row>
    <row r="17090" spans="13:13" hidden="1" x14ac:dyDescent="0.2">
      <c r="M17090" s="9"/>
    </row>
    <row r="17091" spans="13:13" hidden="1" x14ac:dyDescent="0.2">
      <c r="M17091" s="9"/>
    </row>
    <row r="17092" spans="13:13" hidden="1" x14ac:dyDescent="0.2">
      <c r="M17092" s="9"/>
    </row>
    <row r="17093" spans="13:13" hidden="1" x14ac:dyDescent="0.2">
      <c r="M17093" s="9"/>
    </row>
    <row r="17094" spans="13:13" hidden="1" x14ac:dyDescent="0.2">
      <c r="M17094" s="9"/>
    </row>
    <row r="17095" spans="13:13" hidden="1" x14ac:dyDescent="0.2">
      <c r="M17095" s="9"/>
    </row>
    <row r="17096" spans="13:13" hidden="1" x14ac:dyDescent="0.2">
      <c r="M17096" s="9"/>
    </row>
    <row r="17097" spans="13:13" hidden="1" x14ac:dyDescent="0.2">
      <c r="M17097" s="9"/>
    </row>
    <row r="17098" spans="13:13" hidden="1" x14ac:dyDescent="0.2">
      <c r="M17098" s="9"/>
    </row>
    <row r="17099" spans="13:13" hidden="1" x14ac:dyDescent="0.2">
      <c r="M17099" s="9"/>
    </row>
    <row r="17100" spans="13:13" hidden="1" x14ac:dyDescent="0.2">
      <c r="M17100" s="9"/>
    </row>
    <row r="17101" spans="13:13" hidden="1" x14ac:dyDescent="0.2">
      <c r="M17101" s="9"/>
    </row>
    <row r="17102" spans="13:13" hidden="1" x14ac:dyDescent="0.2">
      <c r="M17102" s="9"/>
    </row>
    <row r="17103" spans="13:13" hidden="1" x14ac:dyDescent="0.2">
      <c r="M17103" s="9"/>
    </row>
    <row r="17104" spans="13:13" hidden="1" x14ac:dyDescent="0.2">
      <c r="M17104" s="9"/>
    </row>
    <row r="17105" spans="13:13" hidden="1" x14ac:dyDescent="0.2">
      <c r="M17105" s="9"/>
    </row>
    <row r="17106" spans="13:13" hidden="1" x14ac:dyDescent="0.2">
      <c r="M17106" s="9"/>
    </row>
    <row r="17107" spans="13:13" hidden="1" x14ac:dyDescent="0.2">
      <c r="M17107" s="9"/>
    </row>
    <row r="17108" spans="13:13" hidden="1" x14ac:dyDescent="0.2">
      <c r="M17108" s="9"/>
    </row>
    <row r="17109" spans="13:13" hidden="1" x14ac:dyDescent="0.2">
      <c r="M17109" s="9"/>
    </row>
    <row r="17110" spans="13:13" hidden="1" x14ac:dyDescent="0.2">
      <c r="M17110" s="9"/>
    </row>
    <row r="17111" spans="13:13" hidden="1" x14ac:dyDescent="0.2">
      <c r="M17111" s="9"/>
    </row>
    <row r="17112" spans="13:13" hidden="1" x14ac:dyDescent="0.2">
      <c r="M17112" s="9"/>
    </row>
    <row r="17113" spans="13:13" hidden="1" x14ac:dyDescent="0.2">
      <c r="M17113" s="9"/>
    </row>
    <row r="17114" spans="13:13" hidden="1" x14ac:dyDescent="0.2">
      <c r="M17114" s="9"/>
    </row>
    <row r="17115" spans="13:13" hidden="1" x14ac:dyDescent="0.2">
      <c r="M17115" s="9"/>
    </row>
    <row r="17116" spans="13:13" hidden="1" x14ac:dyDescent="0.2">
      <c r="M17116" s="9"/>
    </row>
    <row r="17117" spans="13:13" hidden="1" x14ac:dyDescent="0.2">
      <c r="M17117" s="9"/>
    </row>
    <row r="17118" spans="13:13" hidden="1" x14ac:dyDescent="0.2">
      <c r="M17118" s="9"/>
    </row>
    <row r="17119" spans="13:13" hidden="1" x14ac:dyDescent="0.2">
      <c r="M17119" s="9"/>
    </row>
    <row r="17120" spans="13:13" hidden="1" x14ac:dyDescent="0.2">
      <c r="M17120" s="9"/>
    </row>
    <row r="17121" spans="13:13" hidden="1" x14ac:dyDescent="0.2">
      <c r="M17121" s="9"/>
    </row>
    <row r="17122" spans="13:13" hidden="1" x14ac:dyDescent="0.2">
      <c r="M17122" s="9"/>
    </row>
    <row r="17123" spans="13:13" hidden="1" x14ac:dyDescent="0.2">
      <c r="M17123" s="9"/>
    </row>
    <row r="17124" spans="13:13" hidden="1" x14ac:dyDescent="0.2">
      <c r="M17124" s="9"/>
    </row>
    <row r="17125" spans="13:13" hidden="1" x14ac:dyDescent="0.2">
      <c r="M17125" s="9"/>
    </row>
    <row r="17126" spans="13:13" hidden="1" x14ac:dyDescent="0.2">
      <c r="M17126" s="9"/>
    </row>
    <row r="17127" spans="13:13" hidden="1" x14ac:dyDescent="0.2">
      <c r="M17127" s="9"/>
    </row>
    <row r="17128" spans="13:13" hidden="1" x14ac:dyDescent="0.2">
      <c r="M17128" s="9"/>
    </row>
    <row r="17129" spans="13:13" hidden="1" x14ac:dyDescent="0.2">
      <c r="M17129" s="9"/>
    </row>
    <row r="17130" spans="13:13" hidden="1" x14ac:dyDescent="0.2">
      <c r="M17130" s="9"/>
    </row>
    <row r="17131" spans="13:13" hidden="1" x14ac:dyDescent="0.2">
      <c r="M17131" s="9"/>
    </row>
    <row r="17132" spans="13:13" hidden="1" x14ac:dyDescent="0.2">
      <c r="M17132" s="9"/>
    </row>
    <row r="17133" spans="13:13" hidden="1" x14ac:dyDescent="0.2">
      <c r="M17133" s="9"/>
    </row>
    <row r="17134" spans="13:13" hidden="1" x14ac:dyDescent="0.2">
      <c r="M17134" s="9"/>
    </row>
    <row r="17135" spans="13:13" hidden="1" x14ac:dyDescent="0.2">
      <c r="M17135" s="9"/>
    </row>
    <row r="17136" spans="13:13" hidden="1" x14ac:dyDescent="0.2">
      <c r="M17136" s="9"/>
    </row>
    <row r="17137" spans="13:13" hidden="1" x14ac:dyDescent="0.2">
      <c r="M17137" s="9"/>
    </row>
    <row r="17138" spans="13:13" hidden="1" x14ac:dyDescent="0.2">
      <c r="M17138" s="9"/>
    </row>
    <row r="17139" spans="13:13" hidden="1" x14ac:dyDescent="0.2">
      <c r="M17139" s="9"/>
    </row>
    <row r="17140" spans="13:13" hidden="1" x14ac:dyDescent="0.2">
      <c r="M17140" s="9"/>
    </row>
    <row r="17141" spans="13:13" hidden="1" x14ac:dyDescent="0.2">
      <c r="M17141" s="9"/>
    </row>
    <row r="17142" spans="13:13" hidden="1" x14ac:dyDescent="0.2">
      <c r="M17142" s="9"/>
    </row>
    <row r="17143" spans="13:13" hidden="1" x14ac:dyDescent="0.2">
      <c r="M17143" s="9"/>
    </row>
    <row r="17144" spans="13:13" hidden="1" x14ac:dyDescent="0.2">
      <c r="M17144" s="9"/>
    </row>
    <row r="17145" spans="13:13" hidden="1" x14ac:dyDescent="0.2">
      <c r="M17145" s="9"/>
    </row>
    <row r="17146" spans="13:13" hidden="1" x14ac:dyDescent="0.2">
      <c r="M17146" s="9"/>
    </row>
    <row r="17147" spans="13:13" hidden="1" x14ac:dyDescent="0.2">
      <c r="M17147" s="9"/>
    </row>
    <row r="17148" spans="13:13" hidden="1" x14ac:dyDescent="0.2">
      <c r="M17148" s="9"/>
    </row>
    <row r="17149" spans="13:13" hidden="1" x14ac:dyDescent="0.2">
      <c r="M17149" s="9"/>
    </row>
    <row r="17150" spans="13:13" hidden="1" x14ac:dyDescent="0.2">
      <c r="M17150" s="9"/>
    </row>
    <row r="17151" spans="13:13" hidden="1" x14ac:dyDescent="0.2">
      <c r="M17151" s="9"/>
    </row>
    <row r="17152" spans="13:13" hidden="1" x14ac:dyDescent="0.2">
      <c r="M17152" s="9"/>
    </row>
    <row r="17153" spans="13:13" hidden="1" x14ac:dyDescent="0.2">
      <c r="M17153" s="9"/>
    </row>
    <row r="17154" spans="13:13" hidden="1" x14ac:dyDescent="0.2">
      <c r="M17154" s="9"/>
    </row>
    <row r="17155" spans="13:13" hidden="1" x14ac:dyDescent="0.2">
      <c r="M17155" s="9"/>
    </row>
    <row r="17156" spans="13:13" hidden="1" x14ac:dyDescent="0.2">
      <c r="M17156" s="9"/>
    </row>
    <row r="17157" spans="13:13" hidden="1" x14ac:dyDescent="0.2">
      <c r="M17157" s="9"/>
    </row>
    <row r="17158" spans="13:13" hidden="1" x14ac:dyDescent="0.2">
      <c r="M17158" s="9"/>
    </row>
    <row r="17159" spans="13:13" hidden="1" x14ac:dyDescent="0.2">
      <c r="M17159" s="9"/>
    </row>
    <row r="17160" spans="13:13" hidden="1" x14ac:dyDescent="0.2">
      <c r="M17160" s="9"/>
    </row>
    <row r="17161" spans="13:13" hidden="1" x14ac:dyDescent="0.2">
      <c r="M17161" s="9"/>
    </row>
    <row r="17162" spans="13:13" hidden="1" x14ac:dyDescent="0.2">
      <c r="M17162" s="9"/>
    </row>
    <row r="17163" spans="13:13" hidden="1" x14ac:dyDescent="0.2">
      <c r="M17163" s="9"/>
    </row>
    <row r="17164" spans="13:13" hidden="1" x14ac:dyDescent="0.2">
      <c r="M17164" s="9"/>
    </row>
    <row r="17165" spans="13:13" hidden="1" x14ac:dyDescent="0.2">
      <c r="M17165" s="9"/>
    </row>
    <row r="17166" spans="13:13" hidden="1" x14ac:dyDescent="0.2">
      <c r="M17166" s="9"/>
    </row>
    <row r="17167" spans="13:13" hidden="1" x14ac:dyDescent="0.2">
      <c r="M17167" s="9"/>
    </row>
    <row r="17168" spans="13:13" hidden="1" x14ac:dyDescent="0.2">
      <c r="M17168" s="9"/>
    </row>
    <row r="17169" spans="13:13" hidden="1" x14ac:dyDescent="0.2">
      <c r="M17169" s="9"/>
    </row>
    <row r="17170" spans="13:13" hidden="1" x14ac:dyDescent="0.2">
      <c r="M17170" s="9"/>
    </row>
    <row r="17171" spans="13:13" hidden="1" x14ac:dyDescent="0.2">
      <c r="M17171" s="9"/>
    </row>
    <row r="17172" spans="13:13" hidden="1" x14ac:dyDescent="0.2">
      <c r="M17172" s="9"/>
    </row>
    <row r="17173" spans="13:13" hidden="1" x14ac:dyDescent="0.2">
      <c r="M17173" s="9"/>
    </row>
    <row r="17174" spans="13:13" hidden="1" x14ac:dyDescent="0.2">
      <c r="M17174" s="9"/>
    </row>
    <row r="17175" spans="13:13" hidden="1" x14ac:dyDescent="0.2">
      <c r="M17175" s="9"/>
    </row>
    <row r="17176" spans="13:13" hidden="1" x14ac:dyDescent="0.2">
      <c r="M17176" s="9"/>
    </row>
    <row r="17177" spans="13:13" hidden="1" x14ac:dyDescent="0.2">
      <c r="M17177" s="9"/>
    </row>
    <row r="17178" spans="13:13" hidden="1" x14ac:dyDescent="0.2">
      <c r="M17178" s="9"/>
    </row>
    <row r="17179" spans="13:13" hidden="1" x14ac:dyDescent="0.2">
      <c r="M17179" s="9"/>
    </row>
    <row r="17180" spans="13:13" hidden="1" x14ac:dyDescent="0.2">
      <c r="M17180" s="9"/>
    </row>
    <row r="17181" spans="13:13" hidden="1" x14ac:dyDescent="0.2">
      <c r="M17181" s="9"/>
    </row>
    <row r="17182" spans="13:13" hidden="1" x14ac:dyDescent="0.2">
      <c r="M17182" s="9"/>
    </row>
    <row r="17183" spans="13:13" hidden="1" x14ac:dyDescent="0.2">
      <c r="M17183" s="9"/>
    </row>
    <row r="17184" spans="13:13" hidden="1" x14ac:dyDescent="0.2">
      <c r="M17184" s="9"/>
    </row>
    <row r="17185" spans="13:13" hidden="1" x14ac:dyDescent="0.2">
      <c r="M17185" s="9"/>
    </row>
    <row r="17186" spans="13:13" hidden="1" x14ac:dyDescent="0.2">
      <c r="M17186" s="9"/>
    </row>
    <row r="17187" spans="13:13" hidden="1" x14ac:dyDescent="0.2">
      <c r="M17187" s="9"/>
    </row>
    <row r="17188" spans="13:13" hidden="1" x14ac:dyDescent="0.2">
      <c r="M17188" s="9"/>
    </row>
    <row r="17189" spans="13:13" hidden="1" x14ac:dyDescent="0.2">
      <c r="M17189" s="9"/>
    </row>
    <row r="17190" spans="13:13" hidden="1" x14ac:dyDescent="0.2">
      <c r="M17190" s="9"/>
    </row>
    <row r="17191" spans="13:13" hidden="1" x14ac:dyDescent="0.2">
      <c r="M17191" s="9"/>
    </row>
    <row r="17192" spans="13:13" hidden="1" x14ac:dyDescent="0.2">
      <c r="M17192" s="9"/>
    </row>
    <row r="17193" spans="13:13" hidden="1" x14ac:dyDescent="0.2">
      <c r="M17193" s="9"/>
    </row>
    <row r="17194" spans="13:13" hidden="1" x14ac:dyDescent="0.2">
      <c r="M17194" s="9"/>
    </row>
    <row r="17195" spans="13:13" hidden="1" x14ac:dyDescent="0.2">
      <c r="M17195" s="9"/>
    </row>
    <row r="17196" spans="13:13" hidden="1" x14ac:dyDescent="0.2">
      <c r="M17196" s="9"/>
    </row>
    <row r="17197" spans="13:13" hidden="1" x14ac:dyDescent="0.2">
      <c r="M17197" s="9"/>
    </row>
    <row r="17198" spans="13:13" hidden="1" x14ac:dyDescent="0.2">
      <c r="M17198" s="9"/>
    </row>
    <row r="17199" spans="13:13" hidden="1" x14ac:dyDescent="0.2">
      <c r="M17199" s="9"/>
    </row>
    <row r="17200" spans="13:13" hidden="1" x14ac:dyDescent="0.2">
      <c r="M17200" s="9"/>
    </row>
    <row r="17201" spans="13:13" hidden="1" x14ac:dyDescent="0.2">
      <c r="M17201" s="9"/>
    </row>
    <row r="17202" spans="13:13" hidden="1" x14ac:dyDescent="0.2">
      <c r="M17202" s="9"/>
    </row>
    <row r="17203" spans="13:13" hidden="1" x14ac:dyDescent="0.2">
      <c r="M17203" s="9"/>
    </row>
    <row r="17204" spans="13:13" hidden="1" x14ac:dyDescent="0.2">
      <c r="M17204" s="9"/>
    </row>
    <row r="17205" spans="13:13" hidden="1" x14ac:dyDescent="0.2">
      <c r="M17205" s="9"/>
    </row>
    <row r="17206" spans="13:13" hidden="1" x14ac:dyDescent="0.2">
      <c r="M17206" s="9"/>
    </row>
    <row r="17207" spans="13:13" hidden="1" x14ac:dyDescent="0.2">
      <c r="M17207" s="9"/>
    </row>
    <row r="17208" spans="13:13" hidden="1" x14ac:dyDescent="0.2">
      <c r="M17208" s="9"/>
    </row>
    <row r="17209" spans="13:13" hidden="1" x14ac:dyDescent="0.2">
      <c r="M17209" s="9"/>
    </row>
    <row r="17210" spans="13:13" hidden="1" x14ac:dyDescent="0.2">
      <c r="M17210" s="9"/>
    </row>
    <row r="17211" spans="13:13" hidden="1" x14ac:dyDescent="0.2">
      <c r="M17211" s="9"/>
    </row>
    <row r="17212" spans="13:13" hidden="1" x14ac:dyDescent="0.2">
      <c r="M17212" s="9"/>
    </row>
    <row r="17213" spans="13:13" hidden="1" x14ac:dyDescent="0.2">
      <c r="M17213" s="9"/>
    </row>
    <row r="17214" spans="13:13" hidden="1" x14ac:dyDescent="0.2">
      <c r="M17214" s="9"/>
    </row>
    <row r="17215" spans="13:13" hidden="1" x14ac:dyDescent="0.2">
      <c r="M17215" s="9"/>
    </row>
    <row r="17216" spans="13:13" hidden="1" x14ac:dyDescent="0.2">
      <c r="M17216" s="9"/>
    </row>
    <row r="17217" spans="13:13" hidden="1" x14ac:dyDescent="0.2">
      <c r="M17217" s="9"/>
    </row>
    <row r="17218" spans="13:13" hidden="1" x14ac:dyDescent="0.2">
      <c r="M17218" s="9"/>
    </row>
    <row r="17219" spans="13:13" hidden="1" x14ac:dyDescent="0.2">
      <c r="M17219" s="9"/>
    </row>
    <row r="17220" spans="13:13" hidden="1" x14ac:dyDescent="0.2">
      <c r="M17220" s="9"/>
    </row>
    <row r="17221" spans="13:13" hidden="1" x14ac:dyDescent="0.2">
      <c r="M17221" s="9"/>
    </row>
    <row r="17222" spans="13:13" hidden="1" x14ac:dyDescent="0.2">
      <c r="M17222" s="9"/>
    </row>
    <row r="17223" spans="13:13" hidden="1" x14ac:dyDescent="0.2">
      <c r="M17223" s="9"/>
    </row>
    <row r="17224" spans="13:13" hidden="1" x14ac:dyDescent="0.2">
      <c r="M17224" s="9"/>
    </row>
    <row r="17225" spans="13:13" hidden="1" x14ac:dyDescent="0.2">
      <c r="M17225" s="9"/>
    </row>
    <row r="17226" spans="13:13" hidden="1" x14ac:dyDescent="0.2">
      <c r="M17226" s="9"/>
    </row>
    <row r="17227" spans="13:13" hidden="1" x14ac:dyDescent="0.2">
      <c r="M17227" s="9"/>
    </row>
    <row r="17228" spans="13:13" hidden="1" x14ac:dyDescent="0.2">
      <c r="M17228" s="9"/>
    </row>
    <row r="17229" spans="13:13" hidden="1" x14ac:dyDescent="0.2">
      <c r="M17229" s="9"/>
    </row>
    <row r="17230" spans="13:13" hidden="1" x14ac:dyDescent="0.2">
      <c r="M17230" s="9"/>
    </row>
    <row r="17231" spans="13:13" hidden="1" x14ac:dyDescent="0.2">
      <c r="M17231" s="9"/>
    </row>
    <row r="17232" spans="13:13" hidden="1" x14ac:dyDescent="0.2">
      <c r="M17232" s="9"/>
    </row>
    <row r="17233" spans="13:13" hidden="1" x14ac:dyDescent="0.2">
      <c r="M17233" s="9"/>
    </row>
    <row r="17234" spans="13:13" hidden="1" x14ac:dyDescent="0.2">
      <c r="M17234" s="9"/>
    </row>
    <row r="17235" spans="13:13" hidden="1" x14ac:dyDescent="0.2">
      <c r="M17235" s="9"/>
    </row>
    <row r="17236" spans="13:13" hidden="1" x14ac:dyDescent="0.2">
      <c r="M17236" s="9"/>
    </row>
    <row r="17237" spans="13:13" hidden="1" x14ac:dyDescent="0.2">
      <c r="M17237" s="9"/>
    </row>
    <row r="17238" spans="13:13" hidden="1" x14ac:dyDescent="0.2">
      <c r="M17238" s="9"/>
    </row>
    <row r="17239" spans="13:13" hidden="1" x14ac:dyDescent="0.2">
      <c r="M17239" s="9"/>
    </row>
    <row r="17240" spans="13:13" hidden="1" x14ac:dyDescent="0.2">
      <c r="M17240" s="9"/>
    </row>
    <row r="17241" spans="13:13" hidden="1" x14ac:dyDescent="0.2">
      <c r="M17241" s="9"/>
    </row>
    <row r="17242" spans="13:13" hidden="1" x14ac:dyDescent="0.2">
      <c r="M17242" s="9"/>
    </row>
    <row r="17243" spans="13:13" hidden="1" x14ac:dyDescent="0.2">
      <c r="M17243" s="9"/>
    </row>
    <row r="17244" spans="13:13" hidden="1" x14ac:dyDescent="0.2">
      <c r="M17244" s="9"/>
    </row>
    <row r="17245" spans="13:13" hidden="1" x14ac:dyDescent="0.2">
      <c r="M17245" s="9"/>
    </row>
    <row r="17246" spans="13:13" hidden="1" x14ac:dyDescent="0.2">
      <c r="M17246" s="9"/>
    </row>
    <row r="17247" spans="13:13" hidden="1" x14ac:dyDescent="0.2">
      <c r="M17247" s="9"/>
    </row>
    <row r="17248" spans="13:13" hidden="1" x14ac:dyDescent="0.2">
      <c r="M17248" s="9"/>
    </row>
    <row r="17249" spans="13:13" hidden="1" x14ac:dyDescent="0.2">
      <c r="M17249" s="9"/>
    </row>
    <row r="17250" spans="13:13" hidden="1" x14ac:dyDescent="0.2">
      <c r="M17250" s="9"/>
    </row>
    <row r="17251" spans="13:13" hidden="1" x14ac:dyDescent="0.2">
      <c r="M17251" s="9"/>
    </row>
    <row r="17252" spans="13:13" hidden="1" x14ac:dyDescent="0.2">
      <c r="M17252" s="9"/>
    </row>
    <row r="17253" spans="13:13" hidden="1" x14ac:dyDescent="0.2">
      <c r="M17253" s="9"/>
    </row>
    <row r="17254" spans="13:13" hidden="1" x14ac:dyDescent="0.2">
      <c r="M17254" s="9"/>
    </row>
    <row r="17255" spans="13:13" hidden="1" x14ac:dyDescent="0.2">
      <c r="M17255" s="9"/>
    </row>
    <row r="17256" spans="13:13" hidden="1" x14ac:dyDescent="0.2">
      <c r="M17256" s="9"/>
    </row>
    <row r="17257" spans="13:13" hidden="1" x14ac:dyDescent="0.2">
      <c r="M17257" s="9"/>
    </row>
    <row r="17258" spans="13:13" hidden="1" x14ac:dyDescent="0.2">
      <c r="M17258" s="9"/>
    </row>
    <row r="17259" spans="13:13" hidden="1" x14ac:dyDescent="0.2">
      <c r="M17259" s="9"/>
    </row>
    <row r="17260" spans="13:13" hidden="1" x14ac:dyDescent="0.2">
      <c r="M17260" s="9"/>
    </row>
    <row r="17261" spans="13:13" hidden="1" x14ac:dyDescent="0.2">
      <c r="M17261" s="9"/>
    </row>
    <row r="17262" spans="13:13" hidden="1" x14ac:dyDescent="0.2">
      <c r="M17262" s="9"/>
    </row>
    <row r="17263" spans="13:13" hidden="1" x14ac:dyDescent="0.2">
      <c r="M17263" s="9"/>
    </row>
    <row r="17264" spans="13:13" hidden="1" x14ac:dyDescent="0.2">
      <c r="M17264" s="9"/>
    </row>
    <row r="17265" spans="13:13" hidden="1" x14ac:dyDescent="0.2">
      <c r="M17265" s="9"/>
    </row>
    <row r="17266" spans="13:13" hidden="1" x14ac:dyDescent="0.2">
      <c r="M17266" s="9"/>
    </row>
    <row r="17267" spans="13:13" hidden="1" x14ac:dyDescent="0.2">
      <c r="M17267" s="9"/>
    </row>
    <row r="17268" spans="13:13" hidden="1" x14ac:dyDescent="0.2">
      <c r="M17268" s="9"/>
    </row>
    <row r="17269" spans="13:13" hidden="1" x14ac:dyDescent="0.2">
      <c r="M17269" s="9"/>
    </row>
    <row r="17270" spans="13:13" hidden="1" x14ac:dyDescent="0.2">
      <c r="M17270" s="9"/>
    </row>
    <row r="17271" spans="13:13" hidden="1" x14ac:dyDescent="0.2">
      <c r="M17271" s="9"/>
    </row>
    <row r="17272" spans="13:13" hidden="1" x14ac:dyDescent="0.2">
      <c r="M17272" s="9"/>
    </row>
    <row r="17273" spans="13:13" hidden="1" x14ac:dyDescent="0.2">
      <c r="M17273" s="9"/>
    </row>
    <row r="17274" spans="13:13" hidden="1" x14ac:dyDescent="0.2">
      <c r="M17274" s="9"/>
    </row>
    <row r="17275" spans="13:13" hidden="1" x14ac:dyDescent="0.2">
      <c r="M17275" s="9"/>
    </row>
    <row r="17276" spans="13:13" hidden="1" x14ac:dyDescent="0.2">
      <c r="M17276" s="9"/>
    </row>
    <row r="17277" spans="13:13" hidden="1" x14ac:dyDescent="0.2">
      <c r="M17277" s="9"/>
    </row>
    <row r="17278" spans="13:13" hidden="1" x14ac:dyDescent="0.2">
      <c r="M17278" s="9"/>
    </row>
    <row r="17279" spans="13:13" hidden="1" x14ac:dyDescent="0.2">
      <c r="M17279" s="9"/>
    </row>
    <row r="17280" spans="13:13" hidden="1" x14ac:dyDescent="0.2">
      <c r="M17280" s="9"/>
    </row>
    <row r="17281" spans="13:13" hidden="1" x14ac:dyDescent="0.2">
      <c r="M17281" s="9"/>
    </row>
    <row r="17282" spans="13:13" hidden="1" x14ac:dyDescent="0.2">
      <c r="M17282" s="9"/>
    </row>
    <row r="17283" spans="13:13" hidden="1" x14ac:dyDescent="0.2">
      <c r="M17283" s="9"/>
    </row>
    <row r="17284" spans="13:13" hidden="1" x14ac:dyDescent="0.2">
      <c r="M17284" s="9"/>
    </row>
    <row r="17285" spans="13:13" hidden="1" x14ac:dyDescent="0.2">
      <c r="M17285" s="9"/>
    </row>
    <row r="17286" spans="13:13" hidden="1" x14ac:dyDescent="0.2">
      <c r="M17286" s="9"/>
    </row>
    <row r="17287" spans="13:13" hidden="1" x14ac:dyDescent="0.2">
      <c r="M17287" s="9"/>
    </row>
    <row r="17288" spans="13:13" hidden="1" x14ac:dyDescent="0.2">
      <c r="M17288" s="9"/>
    </row>
    <row r="17289" spans="13:13" hidden="1" x14ac:dyDescent="0.2">
      <c r="M17289" s="9"/>
    </row>
    <row r="17290" spans="13:13" hidden="1" x14ac:dyDescent="0.2">
      <c r="M17290" s="9"/>
    </row>
    <row r="17291" spans="13:13" hidden="1" x14ac:dyDescent="0.2">
      <c r="M17291" s="9"/>
    </row>
    <row r="17292" spans="13:13" hidden="1" x14ac:dyDescent="0.2">
      <c r="M17292" s="9"/>
    </row>
    <row r="17293" spans="13:13" hidden="1" x14ac:dyDescent="0.2">
      <c r="M17293" s="9"/>
    </row>
    <row r="17294" spans="13:13" hidden="1" x14ac:dyDescent="0.2">
      <c r="M17294" s="9"/>
    </row>
    <row r="17295" spans="13:13" hidden="1" x14ac:dyDescent="0.2">
      <c r="M17295" s="9"/>
    </row>
    <row r="17296" spans="13:13" hidden="1" x14ac:dyDescent="0.2">
      <c r="M17296" s="9"/>
    </row>
    <row r="17297" spans="13:13" hidden="1" x14ac:dyDescent="0.2">
      <c r="M17297" s="9"/>
    </row>
    <row r="17298" spans="13:13" hidden="1" x14ac:dyDescent="0.2">
      <c r="M17298" s="9"/>
    </row>
    <row r="17299" spans="13:13" hidden="1" x14ac:dyDescent="0.2">
      <c r="M17299" s="9"/>
    </row>
    <row r="17300" spans="13:13" hidden="1" x14ac:dyDescent="0.2">
      <c r="M17300" s="9"/>
    </row>
    <row r="17301" spans="13:13" hidden="1" x14ac:dyDescent="0.2">
      <c r="M17301" s="9"/>
    </row>
    <row r="17302" spans="13:13" hidden="1" x14ac:dyDescent="0.2">
      <c r="M17302" s="9"/>
    </row>
    <row r="17303" spans="13:13" hidden="1" x14ac:dyDescent="0.2">
      <c r="M17303" s="9"/>
    </row>
    <row r="17304" spans="13:13" hidden="1" x14ac:dyDescent="0.2">
      <c r="M17304" s="9"/>
    </row>
    <row r="17305" spans="13:13" hidden="1" x14ac:dyDescent="0.2">
      <c r="M17305" s="9"/>
    </row>
    <row r="17306" spans="13:13" hidden="1" x14ac:dyDescent="0.2">
      <c r="M17306" s="9"/>
    </row>
    <row r="17307" spans="13:13" hidden="1" x14ac:dyDescent="0.2">
      <c r="M17307" s="9"/>
    </row>
    <row r="17308" spans="13:13" hidden="1" x14ac:dyDescent="0.2">
      <c r="M17308" s="9"/>
    </row>
    <row r="17309" spans="13:13" hidden="1" x14ac:dyDescent="0.2">
      <c r="M17309" s="9"/>
    </row>
    <row r="17310" spans="13:13" hidden="1" x14ac:dyDescent="0.2">
      <c r="M17310" s="9"/>
    </row>
    <row r="17311" spans="13:13" hidden="1" x14ac:dyDescent="0.2">
      <c r="M17311" s="9"/>
    </row>
    <row r="17312" spans="13:13" hidden="1" x14ac:dyDescent="0.2">
      <c r="M17312" s="9"/>
    </row>
    <row r="17313" spans="13:13" hidden="1" x14ac:dyDescent="0.2">
      <c r="M17313" s="9"/>
    </row>
    <row r="17314" spans="13:13" hidden="1" x14ac:dyDescent="0.2">
      <c r="M17314" s="9"/>
    </row>
    <row r="17315" spans="13:13" hidden="1" x14ac:dyDescent="0.2">
      <c r="M17315" s="9"/>
    </row>
    <row r="17316" spans="13:13" hidden="1" x14ac:dyDescent="0.2">
      <c r="M17316" s="9"/>
    </row>
    <row r="17317" spans="13:13" hidden="1" x14ac:dyDescent="0.2">
      <c r="M17317" s="9"/>
    </row>
    <row r="17318" spans="13:13" hidden="1" x14ac:dyDescent="0.2">
      <c r="M17318" s="9"/>
    </row>
    <row r="17319" spans="13:13" hidden="1" x14ac:dyDescent="0.2">
      <c r="M17319" s="9"/>
    </row>
    <row r="17320" spans="13:13" hidden="1" x14ac:dyDescent="0.2">
      <c r="M17320" s="9"/>
    </row>
    <row r="17321" spans="13:13" hidden="1" x14ac:dyDescent="0.2">
      <c r="M17321" s="9"/>
    </row>
    <row r="17322" spans="13:13" hidden="1" x14ac:dyDescent="0.2">
      <c r="M17322" s="9"/>
    </row>
    <row r="17323" spans="13:13" hidden="1" x14ac:dyDescent="0.2">
      <c r="M17323" s="9"/>
    </row>
    <row r="17324" spans="13:13" hidden="1" x14ac:dyDescent="0.2">
      <c r="M17324" s="9"/>
    </row>
    <row r="17325" spans="13:13" hidden="1" x14ac:dyDescent="0.2">
      <c r="M17325" s="9"/>
    </row>
    <row r="17326" spans="13:13" hidden="1" x14ac:dyDescent="0.2">
      <c r="M17326" s="9"/>
    </row>
    <row r="17327" spans="13:13" hidden="1" x14ac:dyDescent="0.2">
      <c r="M17327" s="9"/>
    </row>
    <row r="17328" spans="13:13" hidden="1" x14ac:dyDescent="0.2">
      <c r="M17328" s="9"/>
    </row>
    <row r="17329" spans="13:13" hidden="1" x14ac:dyDescent="0.2">
      <c r="M17329" s="9"/>
    </row>
    <row r="17330" spans="13:13" hidden="1" x14ac:dyDescent="0.2">
      <c r="M17330" s="9"/>
    </row>
    <row r="17331" spans="13:13" hidden="1" x14ac:dyDescent="0.2">
      <c r="M17331" s="9"/>
    </row>
    <row r="17332" spans="13:13" hidden="1" x14ac:dyDescent="0.2">
      <c r="M17332" s="9"/>
    </row>
    <row r="17333" spans="13:13" hidden="1" x14ac:dyDescent="0.2">
      <c r="M17333" s="9"/>
    </row>
    <row r="17334" spans="13:13" hidden="1" x14ac:dyDescent="0.2">
      <c r="M17334" s="9"/>
    </row>
    <row r="17335" spans="13:13" hidden="1" x14ac:dyDescent="0.2">
      <c r="M17335" s="9"/>
    </row>
    <row r="17336" spans="13:13" hidden="1" x14ac:dyDescent="0.2">
      <c r="M17336" s="9"/>
    </row>
    <row r="17337" spans="13:13" hidden="1" x14ac:dyDescent="0.2">
      <c r="M17337" s="9"/>
    </row>
    <row r="17338" spans="13:13" hidden="1" x14ac:dyDescent="0.2">
      <c r="M17338" s="9"/>
    </row>
    <row r="17339" spans="13:13" hidden="1" x14ac:dyDescent="0.2">
      <c r="M17339" s="9"/>
    </row>
    <row r="17340" spans="13:13" hidden="1" x14ac:dyDescent="0.2">
      <c r="M17340" s="9"/>
    </row>
    <row r="17341" spans="13:13" hidden="1" x14ac:dyDescent="0.2">
      <c r="M17341" s="9"/>
    </row>
    <row r="17342" spans="13:13" hidden="1" x14ac:dyDescent="0.2">
      <c r="M17342" s="9"/>
    </row>
    <row r="17343" spans="13:13" hidden="1" x14ac:dyDescent="0.2">
      <c r="M17343" s="9"/>
    </row>
    <row r="17344" spans="13:13" hidden="1" x14ac:dyDescent="0.2">
      <c r="M17344" s="9"/>
    </row>
    <row r="17345" spans="13:13" hidden="1" x14ac:dyDescent="0.2">
      <c r="M17345" s="9"/>
    </row>
    <row r="17346" spans="13:13" hidden="1" x14ac:dyDescent="0.2">
      <c r="M17346" s="9"/>
    </row>
    <row r="17347" spans="13:13" hidden="1" x14ac:dyDescent="0.2">
      <c r="M17347" s="9"/>
    </row>
    <row r="17348" spans="13:13" hidden="1" x14ac:dyDescent="0.2">
      <c r="M17348" s="9"/>
    </row>
    <row r="17349" spans="13:13" hidden="1" x14ac:dyDescent="0.2">
      <c r="M17349" s="9"/>
    </row>
    <row r="17350" spans="13:13" hidden="1" x14ac:dyDescent="0.2">
      <c r="M17350" s="9"/>
    </row>
    <row r="17351" spans="13:13" hidden="1" x14ac:dyDescent="0.2">
      <c r="M17351" s="9"/>
    </row>
    <row r="17352" spans="13:13" hidden="1" x14ac:dyDescent="0.2">
      <c r="M17352" s="9"/>
    </row>
    <row r="17353" spans="13:13" hidden="1" x14ac:dyDescent="0.2">
      <c r="M17353" s="9"/>
    </row>
    <row r="17354" spans="13:13" hidden="1" x14ac:dyDescent="0.2">
      <c r="M17354" s="9"/>
    </row>
    <row r="17355" spans="13:13" hidden="1" x14ac:dyDescent="0.2">
      <c r="M17355" s="9"/>
    </row>
    <row r="17356" spans="13:13" hidden="1" x14ac:dyDescent="0.2">
      <c r="M17356" s="9"/>
    </row>
    <row r="17357" spans="13:13" hidden="1" x14ac:dyDescent="0.2">
      <c r="M17357" s="9"/>
    </row>
    <row r="17358" spans="13:13" hidden="1" x14ac:dyDescent="0.2">
      <c r="M17358" s="9"/>
    </row>
    <row r="17359" spans="13:13" hidden="1" x14ac:dyDescent="0.2">
      <c r="M17359" s="9"/>
    </row>
    <row r="17360" spans="13:13" hidden="1" x14ac:dyDescent="0.2">
      <c r="M17360" s="9"/>
    </row>
    <row r="17361" spans="13:13" hidden="1" x14ac:dyDescent="0.2">
      <c r="M17361" s="9"/>
    </row>
    <row r="17362" spans="13:13" hidden="1" x14ac:dyDescent="0.2">
      <c r="M17362" s="9"/>
    </row>
    <row r="17363" spans="13:13" hidden="1" x14ac:dyDescent="0.2">
      <c r="M17363" s="9"/>
    </row>
    <row r="17364" spans="13:13" hidden="1" x14ac:dyDescent="0.2">
      <c r="M17364" s="9"/>
    </row>
    <row r="17365" spans="13:13" hidden="1" x14ac:dyDescent="0.2">
      <c r="M17365" s="9"/>
    </row>
    <row r="17366" spans="13:13" hidden="1" x14ac:dyDescent="0.2">
      <c r="M17366" s="9"/>
    </row>
    <row r="17367" spans="13:13" hidden="1" x14ac:dyDescent="0.2">
      <c r="M17367" s="9"/>
    </row>
    <row r="17368" spans="13:13" hidden="1" x14ac:dyDescent="0.2">
      <c r="M17368" s="9"/>
    </row>
    <row r="17369" spans="13:13" hidden="1" x14ac:dyDescent="0.2">
      <c r="M17369" s="9"/>
    </row>
    <row r="17370" spans="13:13" hidden="1" x14ac:dyDescent="0.2">
      <c r="M17370" s="9"/>
    </row>
    <row r="17371" spans="13:13" hidden="1" x14ac:dyDescent="0.2">
      <c r="M17371" s="9"/>
    </row>
    <row r="17372" spans="13:13" hidden="1" x14ac:dyDescent="0.2">
      <c r="M17372" s="9"/>
    </row>
    <row r="17373" spans="13:13" hidden="1" x14ac:dyDescent="0.2">
      <c r="M17373" s="9"/>
    </row>
    <row r="17374" spans="13:13" hidden="1" x14ac:dyDescent="0.2">
      <c r="M17374" s="9"/>
    </row>
    <row r="17375" spans="13:13" hidden="1" x14ac:dyDescent="0.2">
      <c r="M17375" s="9"/>
    </row>
    <row r="17376" spans="13:13" hidden="1" x14ac:dyDescent="0.2">
      <c r="M17376" s="9"/>
    </row>
    <row r="17377" spans="13:13" hidden="1" x14ac:dyDescent="0.2">
      <c r="M17377" s="9"/>
    </row>
    <row r="17378" spans="13:13" hidden="1" x14ac:dyDescent="0.2">
      <c r="M17378" s="9"/>
    </row>
    <row r="17379" spans="13:13" hidden="1" x14ac:dyDescent="0.2">
      <c r="M17379" s="9"/>
    </row>
    <row r="17380" spans="13:13" hidden="1" x14ac:dyDescent="0.2">
      <c r="M17380" s="9"/>
    </row>
    <row r="17381" spans="13:13" hidden="1" x14ac:dyDescent="0.2">
      <c r="M17381" s="9"/>
    </row>
    <row r="17382" spans="13:13" hidden="1" x14ac:dyDescent="0.2">
      <c r="M17382" s="9"/>
    </row>
    <row r="17383" spans="13:13" hidden="1" x14ac:dyDescent="0.2">
      <c r="M17383" s="9"/>
    </row>
    <row r="17384" spans="13:13" hidden="1" x14ac:dyDescent="0.2">
      <c r="M17384" s="9"/>
    </row>
    <row r="17385" spans="13:13" hidden="1" x14ac:dyDescent="0.2">
      <c r="M17385" s="9"/>
    </row>
    <row r="17386" spans="13:13" hidden="1" x14ac:dyDescent="0.2">
      <c r="M17386" s="9"/>
    </row>
    <row r="17387" spans="13:13" hidden="1" x14ac:dyDescent="0.2">
      <c r="M17387" s="9"/>
    </row>
    <row r="17388" spans="13:13" hidden="1" x14ac:dyDescent="0.2">
      <c r="M17388" s="9"/>
    </row>
    <row r="17389" spans="13:13" hidden="1" x14ac:dyDescent="0.2">
      <c r="M17389" s="9"/>
    </row>
    <row r="17390" spans="13:13" hidden="1" x14ac:dyDescent="0.2">
      <c r="M17390" s="9"/>
    </row>
    <row r="17391" spans="13:13" hidden="1" x14ac:dyDescent="0.2">
      <c r="M17391" s="9"/>
    </row>
    <row r="17392" spans="13:13" hidden="1" x14ac:dyDescent="0.2">
      <c r="M17392" s="9"/>
    </row>
    <row r="17393" spans="13:13" hidden="1" x14ac:dyDescent="0.2">
      <c r="M17393" s="9"/>
    </row>
    <row r="17394" spans="13:13" hidden="1" x14ac:dyDescent="0.2">
      <c r="M17394" s="9"/>
    </row>
    <row r="17395" spans="13:13" hidden="1" x14ac:dyDescent="0.2">
      <c r="M17395" s="9"/>
    </row>
    <row r="17396" spans="13:13" hidden="1" x14ac:dyDescent="0.2">
      <c r="M17396" s="9"/>
    </row>
    <row r="17397" spans="13:13" hidden="1" x14ac:dyDescent="0.2">
      <c r="M17397" s="9"/>
    </row>
    <row r="17398" spans="13:13" hidden="1" x14ac:dyDescent="0.2">
      <c r="M17398" s="9"/>
    </row>
    <row r="17399" spans="13:13" hidden="1" x14ac:dyDescent="0.2">
      <c r="M17399" s="9"/>
    </row>
    <row r="17400" spans="13:13" hidden="1" x14ac:dyDescent="0.2">
      <c r="M17400" s="9"/>
    </row>
    <row r="17401" spans="13:13" hidden="1" x14ac:dyDescent="0.2">
      <c r="M17401" s="9"/>
    </row>
    <row r="17402" spans="13:13" hidden="1" x14ac:dyDescent="0.2">
      <c r="M17402" s="9"/>
    </row>
    <row r="17403" spans="13:13" hidden="1" x14ac:dyDescent="0.2">
      <c r="M17403" s="9"/>
    </row>
    <row r="17404" spans="13:13" hidden="1" x14ac:dyDescent="0.2">
      <c r="M17404" s="9"/>
    </row>
    <row r="17405" spans="13:13" hidden="1" x14ac:dyDescent="0.2">
      <c r="M17405" s="9"/>
    </row>
    <row r="17406" spans="13:13" hidden="1" x14ac:dyDescent="0.2">
      <c r="M17406" s="9"/>
    </row>
    <row r="17407" spans="13:13" hidden="1" x14ac:dyDescent="0.2">
      <c r="M17407" s="9"/>
    </row>
    <row r="17408" spans="13:13" hidden="1" x14ac:dyDescent="0.2">
      <c r="M17408" s="9"/>
    </row>
    <row r="17409" spans="13:13" hidden="1" x14ac:dyDescent="0.2">
      <c r="M17409" s="9"/>
    </row>
    <row r="17410" spans="13:13" hidden="1" x14ac:dyDescent="0.2">
      <c r="M17410" s="9"/>
    </row>
    <row r="17411" spans="13:13" hidden="1" x14ac:dyDescent="0.2">
      <c r="M17411" s="9"/>
    </row>
    <row r="17412" spans="13:13" hidden="1" x14ac:dyDescent="0.2">
      <c r="M17412" s="9"/>
    </row>
    <row r="17413" spans="13:13" hidden="1" x14ac:dyDescent="0.2">
      <c r="M17413" s="9"/>
    </row>
    <row r="17414" spans="13:13" hidden="1" x14ac:dyDescent="0.2">
      <c r="M17414" s="9"/>
    </row>
    <row r="17415" spans="13:13" hidden="1" x14ac:dyDescent="0.2">
      <c r="M17415" s="9"/>
    </row>
    <row r="17416" spans="13:13" hidden="1" x14ac:dyDescent="0.2">
      <c r="M17416" s="9"/>
    </row>
    <row r="17417" spans="13:13" hidden="1" x14ac:dyDescent="0.2">
      <c r="M17417" s="9"/>
    </row>
    <row r="17418" spans="13:13" hidden="1" x14ac:dyDescent="0.2">
      <c r="M17418" s="9"/>
    </row>
    <row r="17419" spans="13:13" hidden="1" x14ac:dyDescent="0.2">
      <c r="M17419" s="9"/>
    </row>
    <row r="17420" spans="13:13" hidden="1" x14ac:dyDescent="0.2">
      <c r="M17420" s="9"/>
    </row>
    <row r="17421" spans="13:13" hidden="1" x14ac:dyDescent="0.2">
      <c r="M17421" s="9"/>
    </row>
    <row r="17422" spans="13:13" hidden="1" x14ac:dyDescent="0.2">
      <c r="M17422" s="9"/>
    </row>
    <row r="17423" spans="13:13" hidden="1" x14ac:dyDescent="0.2">
      <c r="M17423" s="9"/>
    </row>
    <row r="17424" spans="13:13" hidden="1" x14ac:dyDescent="0.2">
      <c r="M17424" s="9"/>
    </row>
    <row r="17425" spans="13:13" hidden="1" x14ac:dyDescent="0.2">
      <c r="M17425" s="9"/>
    </row>
    <row r="17426" spans="13:13" hidden="1" x14ac:dyDescent="0.2">
      <c r="M17426" s="9"/>
    </row>
    <row r="17427" spans="13:13" hidden="1" x14ac:dyDescent="0.2">
      <c r="M17427" s="9"/>
    </row>
    <row r="17428" spans="13:13" hidden="1" x14ac:dyDescent="0.2">
      <c r="M17428" s="9"/>
    </row>
    <row r="17429" spans="13:13" hidden="1" x14ac:dyDescent="0.2">
      <c r="M17429" s="9"/>
    </row>
    <row r="17430" spans="13:13" hidden="1" x14ac:dyDescent="0.2">
      <c r="M17430" s="9"/>
    </row>
    <row r="17431" spans="13:13" hidden="1" x14ac:dyDescent="0.2">
      <c r="M17431" s="9"/>
    </row>
    <row r="17432" spans="13:13" hidden="1" x14ac:dyDescent="0.2">
      <c r="M17432" s="9"/>
    </row>
    <row r="17433" spans="13:13" hidden="1" x14ac:dyDescent="0.2">
      <c r="M17433" s="9"/>
    </row>
    <row r="17434" spans="13:13" hidden="1" x14ac:dyDescent="0.2">
      <c r="M17434" s="9"/>
    </row>
    <row r="17435" spans="13:13" hidden="1" x14ac:dyDescent="0.2">
      <c r="M17435" s="9"/>
    </row>
    <row r="17436" spans="13:13" hidden="1" x14ac:dyDescent="0.2">
      <c r="M17436" s="9"/>
    </row>
    <row r="17437" spans="13:13" hidden="1" x14ac:dyDescent="0.2">
      <c r="M17437" s="9"/>
    </row>
    <row r="17438" spans="13:13" hidden="1" x14ac:dyDescent="0.2">
      <c r="M17438" s="9"/>
    </row>
    <row r="17439" spans="13:13" hidden="1" x14ac:dyDescent="0.2">
      <c r="M17439" s="9"/>
    </row>
    <row r="17440" spans="13:13" hidden="1" x14ac:dyDescent="0.2">
      <c r="M17440" s="9"/>
    </row>
    <row r="17441" spans="13:13" hidden="1" x14ac:dyDescent="0.2">
      <c r="M17441" s="9"/>
    </row>
    <row r="17442" spans="13:13" hidden="1" x14ac:dyDescent="0.2">
      <c r="M17442" s="9"/>
    </row>
    <row r="17443" spans="13:13" hidden="1" x14ac:dyDescent="0.2">
      <c r="M17443" s="9"/>
    </row>
    <row r="17444" spans="13:13" hidden="1" x14ac:dyDescent="0.2">
      <c r="M17444" s="9"/>
    </row>
    <row r="17445" spans="13:13" hidden="1" x14ac:dyDescent="0.2">
      <c r="M17445" s="9"/>
    </row>
    <row r="17446" spans="13:13" hidden="1" x14ac:dyDescent="0.2">
      <c r="M17446" s="9"/>
    </row>
    <row r="17447" spans="13:13" hidden="1" x14ac:dyDescent="0.2">
      <c r="M17447" s="9"/>
    </row>
    <row r="17448" spans="13:13" hidden="1" x14ac:dyDescent="0.2">
      <c r="M17448" s="9"/>
    </row>
    <row r="17449" spans="13:13" hidden="1" x14ac:dyDescent="0.2">
      <c r="M17449" s="9"/>
    </row>
    <row r="17450" spans="13:13" hidden="1" x14ac:dyDescent="0.2">
      <c r="M17450" s="9"/>
    </row>
    <row r="17451" spans="13:13" hidden="1" x14ac:dyDescent="0.2">
      <c r="M17451" s="9"/>
    </row>
    <row r="17452" spans="13:13" hidden="1" x14ac:dyDescent="0.2">
      <c r="M17452" s="9"/>
    </row>
    <row r="17453" spans="13:13" hidden="1" x14ac:dyDescent="0.2">
      <c r="M17453" s="9"/>
    </row>
    <row r="17454" spans="13:13" hidden="1" x14ac:dyDescent="0.2">
      <c r="M17454" s="9"/>
    </row>
    <row r="17455" spans="13:13" hidden="1" x14ac:dyDescent="0.2">
      <c r="M17455" s="9"/>
    </row>
    <row r="17456" spans="13:13" hidden="1" x14ac:dyDescent="0.2">
      <c r="M17456" s="9"/>
    </row>
    <row r="17457" spans="13:13" hidden="1" x14ac:dyDescent="0.2">
      <c r="M17457" s="9"/>
    </row>
    <row r="17458" spans="13:13" hidden="1" x14ac:dyDescent="0.2">
      <c r="M17458" s="9"/>
    </row>
    <row r="17459" spans="13:13" hidden="1" x14ac:dyDescent="0.2">
      <c r="M17459" s="9"/>
    </row>
    <row r="17460" spans="13:13" hidden="1" x14ac:dyDescent="0.2">
      <c r="M17460" s="9"/>
    </row>
    <row r="17461" spans="13:13" hidden="1" x14ac:dyDescent="0.2">
      <c r="M17461" s="9"/>
    </row>
    <row r="17462" spans="13:13" hidden="1" x14ac:dyDescent="0.2">
      <c r="M17462" s="9"/>
    </row>
    <row r="17463" spans="13:13" hidden="1" x14ac:dyDescent="0.2">
      <c r="M17463" s="9"/>
    </row>
    <row r="17464" spans="13:13" hidden="1" x14ac:dyDescent="0.2">
      <c r="M17464" s="9"/>
    </row>
    <row r="17465" spans="13:13" hidden="1" x14ac:dyDescent="0.2">
      <c r="M17465" s="9"/>
    </row>
    <row r="17466" spans="13:13" hidden="1" x14ac:dyDescent="0.2">
      <c r="M17466" s="9"/>
    </row>
    <row r="17467" spans="13:13" hidden="1" x14ac:dyDescent="0.2">
      <c r="M17467" s="9"/>
    </row>
    <row r="17468" spans="13:13" hidden="1" x14ac:dyDescent="0.2">
      <c r="M17468" s="9"/>
    </row>
    <row r="17469" spans="13:13" hidden="1" x14ac:dyDescent="0.2">
      <c r="M17469" s="9"/>
    </row>
    <row r="17470" spans="13:13" hidden="1" x14ac:dyDescent="0.2">
      <c r="M17470" s="9"/>
    </row>
    <row r="17471" spans="13:13" hidden="1" x14ac:dyDescent="0.2">
      <c r="M17471" s="9"/>
    </row>
    <row r="17472" spans="13:13" hidden="1" x14ac:dyDescent="0.2">
      <c r="M17472" s="9"/>
    </row>
    <row r="17473" spans="13:13" hidden="1" x14ac:dyDescent="0.2">
      <c r="M17473" s="9"/>
    </row>
    <row r="17474" spans="13:13" hidden="1" x14ac:dyDescent="0.2">
      <c r="M17474" s="9"/>
    </row>
    <row r="17475" spans="13:13" hidden="1" x14ac:dyDescent="0.2">
      <c r="M17475" s="9"/>
    </row>
    <row r="17476" spans="13:13" hidden="1" x14ac:dyDescent="0.2">
      <c r="M17476" s="9"/>
    </row>
    <row r="17477" spans="13:13" hidden="1" x14ac:dyDescent="0.2">
      <c r="M17477" s="9"/>
    </row>
    <row r="17478" spans="13:13" hidden="1" x14ac:dyDescent="0.2">
      <c r="M17478" s="9"/>
    </row>
    <row r="17479" spans="13:13" hidden="1" x14ac:dyDescent="0.2">
      <c r="M17479" s="9"/>
    </row>
    <row r="17480" spans="13:13" hidden="1" x14ac:dyDescent="0.2">
      <c r="M17480" s="9"/>
    </row>
    <row r="17481" spans="13:13" hidden="1" x14ac:dyDescent="0.2">
      <c r="M17481" s="9"/>
    </row>
    <row r="17482" spans="13:13" hidden="1" x14ac:dyDescent="0.2">
      <c r="M17482" s="9"/>
    </row>
    <row r="17483" spans="13:13" hidden="1" x14ac:dyDescent="0.2">
      <c r="M17483" s="9"/>
    </row>
    <row r="17484" spans="13:13" hidden="1" x14ac:dyDescent="0.2">
      <c r="M17484" s="9"/>
    </row>
    <row r="17485" spans="13:13" hidden="1" x14ac:dyDescent="0.2">
      <c r="M17485" s="9"/>
    </row>
    <row r="17486" spans="13:13" hidden="1" x14ac:dyDescent="0.2">
      <c r="M17486" s="9"/>
    </row>
    <row r="17487" spans="13:13" hidden="1" x14ac:dyDescent="0.2">
      <c r="M17487" s="9"/>
    </row>
    <row r="17488" spans="13:13" hidden="1" x14ac:dyDescent="0.2">
      <c r="M17488" s="9"/>
    </row>
    <row r="17489" spans="13:13" hidden="1" x14ac:dyDescent="0.2">
      <c r="M17489" s="9"/>
    </row>
    <row r="17490" spans="13:13" hidden="1" x14ac:dyDescent="0.2">
      <c r="M17490" s="9"/>
    </row>
    <row r="17491" spans="13:13" hidden="1" x14ac:dyDescent="0.2">
      <c r="M17491" s="9"/>
    </row>
    <row r="17492" spans="13:13" hidden="1" x14ac:dyDescent="0.2">
      <c r="M17492" s="9"/>
    </row>
    <row r="17493" spans="13:13" hidden="1" x14ac:dyDescent="0.2">
      <c r="M17493" s="9"/>
    </row>
    <row r="17494" spans="13:13" hidden="1" x14ac:dyDescent="0.2">
      <c r="M17494" s="9"/>
    </row>
    <row r="17495" spans="13:13" hidden="1" x14ac:dyDescent="0.2">
      <c r="M17495" s="9"/>
    </row>
    <row r="17496" spans="13:13" hidden="1" x14ac:dyDescent="0.2">
      <c r="M17496" s="9"/>
    </row>
    <row r="17497" spans="13:13" hidden="1" x14ac:dyDescent="0.2">
      <c r="M17497" s="9"/>
    </row>
    <row r="17498" spans="13:13" hidden="1" x14ac:dyDescent="0.2">
      <c r="M17498" s="9"/>
    </row>
    <row r="17499" spans="13:13" hidden="1" x14ac:dyDescent="0.2">
      <c r="M17499" s="9"/>
    </row>
    <row r="17500" spans="13:13" hidden="1" x14ac:dyDescent="0.2">
      <c r="M17500" s="9"/>
    </row>
    <row r="17501" spans="13:13" hidden="1" x14ac:dyDescent="0.2">
      <c r="M17501" s="9"/>
    </row>
    <row r="17502" spans="13:13" hidden="1" x14ac:dyDescent="0.2">
      <c r="M17502" s="9"/>
    </row>
    <row r="17503" spans="13:13" hidden="1" x14ac:dyDescent="0.2">
      <c r="M17503" s="9"/>
    </row>
    <row r="17504" spans="13:13" hidden="1" x14ac:dyDescent="0.2">
      <c r="M17504" s="9"/>
    </row>
    <row r="17505" spans="13:13" hidden="1" x14ac:dyDescent="0.2">
      <c r="M17505" s="9"/>
    </row>
    <row r="17506" spans="13:13" hidden="1" x14ac:dyDescent="0.2">
      <c r="M17506" s="9"/>
    </row>
    <row r="17507" spans="13:13" hidden="1" x14ac:dyDescent="0.2">
      <c r="M17507" s="9"/>
    </row>
    <row r="17508" spans="13:13" hidden="1" x14ac:dyDescent="0.2">
      <c r="M17508" s="9"/>
    </row>
    <row r="17509" spans="13:13" hidden="1" x14ac:dyDescent="0.2">
      <c r="M17509" s="9"/>
    </row>
    <row r="17510" spans="13:13" hidden="1" x14ac:dyDescent="0.2">
      <c r="M17510" s="9"/>
    </row>
    <row r="17511" spans="13:13" hidden="1" x14ac:dyDescent="0.2">
      <c r="M17511" s="9"/>
    </row>
    <row r="17512" spans="13:13" hidden="1" x14ac:dyDescent="0.2">
      <c r="M17512" s="9"/>
    </row>
    <row r="17513" spans="13:13" hidden="1" x14ac:dyDescent="0.2">
      <c r="M17513" s="9"/>
    </row>
    <row r="17514" spans="13:13" hidden="1" x14ac:dyDescent="0.2">
      <c r="M17514" s="9"/>
    </row>
    <row r="17515" spans="13:13" hidden="1" x14ac:dyDescent="0.2">
      <c r="M17515" s="9"/>
    </row>
    <row r="17516" spans="13:13" hidden="1" x14ac:dyDescent="0.2">
      <c r="M17516" s="9"/>
    </row>
    <row r="17517" spans="13:13" hidden="1" x14ac:dyDescent="0.2">
      <c r="M17517" s="9"/>
    </row>
    <row r="17518" spans="13:13" hidden="1" x14ac:dyDescent="0.2">
      <c r="M17518" s="9"/>
    </row>
    <row r="17519" spans="13:13" hidden="1" x14ac:dyDescent="0.2">
      <c r="M17519" s="9"/>
    </row>
    <row r="17520" spans="13:13" hidden="1" x14ac:dyDescent="0.2">
      <c r="M17520" s="9"/>
    </row>
    <row r="17521" spans="13:13" hidden="1" x14ac:dyDescent="0.2">
      <c r="M17521" s="9"/>
    </row>
    <row r="17522" spans="13:13" hidden="1" x14ac:dyDescent="0.2">
      <c r="M17522" s="9"/>
    </row>
    <row r="17523" spans="13:13" hidden="1" x14ac:dyDescent="0.2">
      <c r="M17523" s="9"/>
    </row>
    <row r="17524" spans="13:13" hidden="1" x14ac:dyDescent="0.2">
      <c r="M17524" s="9"/>
    </row>
    <row r="17525" spans="13:13" hidden="1" x14ac:dyDescent="0.2">
      <c r="M17525" s="9"/>
    </row>
    <row r="17526" spans="13:13" hidden="1" x14ac:dyDescent="0.2">
      <c r="M17526" s="9"/>
    </row>
    <row r="17527" spans="13:13" hidden="1" x14ac:dyDescent="0.2">
      <c r="M17527" s="9"/>
    </row>
    <row r="17528" spans="13:13" hidden="1" x14ac:dyDescent="0.2">
      <c r="M17528" s="9"/>
    </row>
    <row r="17529" spans="13:13" hidden="1" x14ac:dyDescent="0.2">
      <c r="M17529" s="9"/>
    </row>
    <row r="17530" spans="13:13" hidden="1" x14ac:dyDescent="0.2">
      <c r="M17530" s="9"/>
    </row>
    <row r="17531" spans="13:13" hidden="1" x14ac:dyDescent="0.2">
      <c r="M17531" s="9"/>
    </row>
    <row r="17532" spans="13:13" hidden="1" x14ac:dyDescent="0.2">
      <c r="M17532" s="9"/>
    </row>
    <row r="17533" spans="13:13" hidden="1" x14ac:dyDescent="0.2">
      <c r="M17533" s="9"/>
    </row>
    <row r="17534" spans="13:13" hidden="1" x14ac:dyDescent="0.2">
      <c r="M17534" s="9"/>
    </row>
    <row r="17535" spans="13:13" hidden="1" x14ac:dyDescent="0.2">
      <c r="M17535" s="9"/>
    </row>
    <row r="17536" spans="13:13" hidden="1" x14ac:dyDescent="0.2">
      <c r="M17536" s="9"/>
    </row>
    <row r="17537" spans="13:13" hidden="1" x14ac:dyDescent="0.2">
      <c r="M17537" s="9"/>
    </row>
    <row r="17538" spans="13:13" hidden="1" x14ac:dyDescent="0.2">
      <c r="M17538" s="9"/>
    </row>
    <row r="17539" spans="13:13" hidden="1" x14ac:dyDescent="0.2">
      <c r="M17539" s="9"/>
    </row>
    <row r="17540" spans="13:13" hidden="1" x14ac:dyDescent="0.2">
      <c r="M17540" s="9"/>
    </row>
    <row r="17541" spans="13:13" hidden="1" x14ac:dyDescent="0.2">
      <c r="M17541" s="9"/>
    </row>
    <row r="17542" spans="13:13" hidden="1" x14ac:dyDescent="0.2">
      <c r="M17542" s="9"/>
    </row>
    <row r="17543" spans="13:13" hidden="1" x14ac:dyDescent="0.2">
      <c r="M17543" s="9"/>
    </row>
    <row r="17544" spans="13:13" hidden="1" x14ac:dyDescent="0.2">
      <c r="M17544" s="9"/>
    </row>
    <row r="17545" spans="13:13" hidden="1" x14ac:dyDescent="0.2">
      <c r="M17545" s="9"/>
    </row>
    <row r="17546" spans="13:13" hidden="1" x14ac:dyDescent="0.2">
      <c r="M17546" s="9"/>
    </row>
    <row r="17547" spans="13:13" hidden="1" x14ac:dyDescent="0.2">
      <c r="M17547" s="9"/>
    </row>
    <row r="17548" spans="13:13" hidden="1" x14ac:dyDescent="0.2">
      <c r="M17548" s="9"/>
    </row>
    <row r="17549" spans="13:13" hidden="1" x14ac:dyDescent="0.2">
      <c r="M17549" s="9"/>
    </row>
    <row r="17550" spans="13:13" hidden="1" x14ac:dyDescent="0.2">
      <c r="M17550" s="9"/>
    </row>
    <row r="17551" spans="13:13" hidden="1" x14ac:dyDescent="0.2">
      <c r="M17551" s="9"/>
    </row>
    <row r="17552" spans="13:13" hidden="1" x14ac:dyDescent="0.2">
      <c r="M17552" s="9"/>
    </row>
    <row r="17553" spans="13:13" hidden="1" x14ac:dyDescent="0.2">
      <c r="M17553" s="9"/>
    </row>
    <row r="17554" spans="13:13" hidden="1" x14ac:dyDescent="0.2">
      <c r="M17554" s="9"/>
    </row>
    <row r="17555" spans="13:13" hidden="1" x14ac:dyDescent="0.2">
      <c r="M17555" s="9"/>
    </row>
    <row r="17556" spans="13:13" hidden="1" x14ac:dyDescent="0.2">
      <c r="M17556" s="9"/>
    </row>
    <row r="17557" spans="13:13" hidden="1" x14ac:dyDescent="0.2">
      <c r="M17557" s="9"/>
    </row>
    <row r="17558" spans="13:13" hidden="1" x14ac:dyDescent="0.2">
      <c r="M17558" s="9"/>
    </row>
    <row r="17559" spans="13:13" hidden="1" x14ac:dyDescent="0.2">
      <c r="M17559" s="9"/>
    </row>
    <row r="17560" spans="13:13" hidden="1" x14ac:dyDescent="0.2">
      <c r="M17560" s="9"/>
    </row>
    <row r="17561" spans="13:13" hidden="1" x14ac:dyDescent="0.2">
      <c r="M17561" s="9"/>
    </row>
    <row r="17562" spans="13:13" hidden="1" x14ac:dyDescent="0.2">
      <c r="M17562" s="9"/>
    </row>
    <row r="17563" spans="13:13" hidden="1" x14ac:dyDescent="0.2">
      <c r="M17563" s="9"/>
    </row>
    <row r="17564" spans="13:13" hidden="1" x14ac:dyDescent="0.2">
      <c r="M17564" s="9"/>
    </row>
    <row r="17565" spans="13:13" hidden="1" x14ac:dyDescent="0.2">
      <c r="M17565" s="9"/>
    </row>
    <row r="17566" spans="13:13" hidden="1" x14ac:dyDescent="0.2">
      <c r="M17566" s="9"/>
    </row>
    <row r="17567" spans="13:13" hidden="1" x14ac:dyDescent="0.2">
      <c r="M17567" s="9"/>
    </row>
    <row r="17568" spans="13:13" hidden="1" x14ac:dyDescent="0.2">
      <c r="M17568" s="9"/>
    </row>
    <row r="17569" spans="13:13" hidden="1" x14ac:dyDescent="0.2">
      <c r="M17569" s="9"/>
    </row>
    <row r="17570" spans="13:13" hidden="1" x14ac:dyDescent="0.2">
      <c r="M17570" s="9"/>
    </row>
    <row r="17571" spans="13:13" hidden="1" x14ac:dyDescent="0.2">
      <c r="M17571" s="9"/>
    </row>
    <row r="17572" spans="13:13" hidden="1" x14ac:dyDescent="0.2">
      <c r="M17572" s="9"/>
    </row>
    <row r="17573" spans="13:13" hidden="1" x14ac:dyDescent="0.2">
      <c r="M17573" s="9"/>
    </row>
    <row r="17574" spans="13:13" hidden="1" x14ac:dyDescent="0.2">
      <c r="M17574" s="9"/>
    </row>
    <row r="17575" spans="13:13" hidden="1" x14ac:dyDescent="0.2">
      <c r="M17575" s="9"/>
    </row>
    <row r="17576" spans="13:13" hidden="1" x14ac:dyDescent="0.2">
      <c r="M17576" s="9"/>
    </row>
    <row r="17577" spans="13:13" hidden="1" x14ac:dyDescent="0.2">
      <c r="M17577" s="9"/>
    </row>
    <row r="17578" spans="13:13" hidden="1" x14ac:dyDescent="0.2">
      <c r="M17578" s="9"/>
    </row>
    <row r="17579" spans="13:13" hidden="1" x14ac:dyDescent="0.2">
      <c r="M17579" s="9"/>
    </row>
    <row r="17580" spans="13:13" hidden="1" x14ac:dyDescent="0.2">
      <c r="M17580" s="9"/>
    </row>
    <row r="17581" spans="13:13" hidden="1" x14ac:dyDescent="0.2">
      <c r="M17581" s="9"/>
    </row>
    <row r="17582" spans="13:13" hidden="1" x14ac:dyDescent="0.2">
      <c r="M17582" s="9"/>
    </row>
    <row r="17583" spans="13:13" hidden="1" x14ac:dyDescent="0.2">
      <c r="M17583" s="9"/>
    </row>
    <row r="17584" spans="13:13" hidden="1" x14ac:dyDescent="0.2">
      <c r="M17584" s="9"/>
    </row>
    <row r="17585" spans="13:13" hidden="1" x14ac:dyDescent="0.2">
      <c r="M17585" s="9"/>
    </row>
    <row r="17586" spans="13:13" hidden="1" x14ac:dyDescent="0.2">
      <c r="M17586" s="9"/>
    </row>
    <row r="17587" spans="13:13" hidden="1" x14ac:dyDescent="0.2">
      <c r="M17587" s="9"/>
    </row>
    <row r="17588" spans="13:13" hidden="1" x14ac:dyDescent="0.2">
      <c r="M17588" s="9"/>
    </row>
    <row r="17589" spans="13:13" hidden="1" x14ac:dyDescent="0.2">
      <c r="M17589" s="9"/>
    </row>
    <row r="17590" spans="13:13" hidden="1" x14ac:dyDescent="0.2">
      <c r="M17590" s="9"/>
    </row>
    <row r="17591" spans="13:13" hidden="1" x14ac:dyDescent="0.2">
      <c r="M17591" s="9"/>
    </row>
    <row r="17592" spans="13:13" hidden="1" x14ac:dyDescent="0.2">
      <c r="M17592" s="9"/>
    </row>
    <row r="17593" spans="13:13" hidden="1" x14ac:dyDescent="0.2">
      <c r="M17593" s="9"/>
    </row>
    <row r="17594" spans="13:13" hidden="1" x14ac:dyDescent="0.2">
      <c r="M17594" s="9"/>
    </row>
    <row r="17595" spans="13:13" hidden="1" x14ac:dyDescent="0.2">
      <c r="M17595" s="9"/>
    </row>
    <row r="17596" spans="13:13" hidden="1" x14ac:dyDescent="0.2">
      <c r="M17596" s="9"/>
    </row>
    <row r="17597" spans="13:13" hidden="1" x14ac:dyDescent="0.2">
      <c r="M17597" s="9"/>
    </row>
    <row r="17598" spans="13:13" hidden="1" x14ac:dyDescent="0.2">
      <c r="M17598" s="9"/>
    </row>
    <row r="17599" spans="13:13" hidden="1" x14ac:dyDescent="0.2">
      <c r="M17599" s="9"/>
    </row>
    <row r="17600" spans="13:13" hidden="1" x14ac:dyDescent="0.2">
      <c r="M17600" s="9"/>
    </row>
    <row r="17601" spans="13:13" hidden="1" x14ac:dyDescent="0.2">
      <c r="M17601" s="9"/>
    </row>
    <row r="17602" spans="13:13" hidden="1" x14ac:dyDescent="0.2">
      <c r="M17602" s="9"/>
    </row>
    <row r="17603" spans="13:13" hidden="1" x14ac:dyDescent="0.2">
      <c r="M17603" s="9"/>
    </row>
    <row r="17604" spans="13:13" hidden="1" x14ac:dyDescent="0.2">
      <c r="M17604" s="9"/>
    </row>
    <row r="17605" spans="13:13" hidden="1" x14ac:dyDescent="0.2">
      <c r="M17605" s="9"/>
    </row>
    <row r="17606" spans="13:13" hidden="1" x14ac:dyDescent="0.2">
      <c r="M17606" s="9"/>
    </row>
    <row r="17607" spans="13:13" hidden="1" x14ac:dyDescent="0.2">
      <c r="M17607" s="9"/>
    </row>
    <row r="17608" spans="13:13" hidden="1" x14ac:dyDescent="0.2">
      <c r="M17608" s="9"/>
    </row>
    <row r="17609" spans="13:13" hidden="1" x14ac:dyDescent="0.2">
      <c r="M17609" s="9"/>
    </row>
    <row r="17610" spans="13:13" hidden="1" x14ac:dyDescent="0.2">
      <c r="M17610" s="9"/>
    </row>
    <row r="17611" spans="13:13" hidden="1" x14ac:dyDescent="0.2">
      <c r="M17611" s="9"/>
    </row>
    <row r="17612" spans="13:13" hidden="1" x14ac:dyDescent="0.2">
      <c r="M17612" s="9"/>
    </row>
    <row r="17613" spans="13:13" hidden="1" x14ac:dyDescent="0.2">
      <c r="M17613" s="9"/>
    </row>
    <row r="17614" spans="13:13" hidden="1" x14ac:dyDescent="0.2">
      <c r="M17614" s="9"/>
    </row>
    <row r="17615" spans="13:13" hidden="1" x14ac:dyDescent="0.2">
      <c r="M17615" s="9"/>
    </row>
    <row r="17616" spans="13:13" hidden="1" x14ac:dyDescent="0.2">
      <c r="M17616" s="9"/>
    </row>
    <row r="17617" spans="13:13" hidden="1" x14ac:dyDescent="0.2">
      <c r="M17617" s="9"/>
    </row>
    <row r="17618" spans="13:13" hidden="1" x14ac:dyDescent="0.2">
      <c r="M17618" s="9"/>
    </row>
    <row r="17619" spans="13:13" hidden="1" x14ac:dyDescent="0.2">
      <c r="M17619" s="9"/>
    </row>
    <row r="17620" spans="13:13" hidden="1" x14ac:dyDescent="0.2">
      <c r="M17620" s="9"/>
    </row>
    <row r="17621" spans="13:13" hidden="1" x14ac:dyDescent="0.2">
      <c r="M17621" s="9"/>
    </row>
    <row r="17622" spans="13:13" hidden="1" x14ac:dyDescent="0.2">
      <c r="M17622" s="9"/>
    </row>
    <row r="17623" spans="13:13" hidden="1" x14ac:dyDescent="0.2">
      <c r="M17623" s="9"/>
    </row>
    <row r="17624" spans="13:13" hidden="1" x14ac:dyDescent="0.2">
      <c r="M17624" s="9"/>
    </row>
    <row r="17625" spans="13:13" hidden="1" x14ac:dyDescent="0.2">
      <c r="M17625" s="9"/>
    </row>
    <row r="17626" spans="13:13" hidden="1" x14ac:dyDescent="0.2">
      <c r="M17626" s="9"/>
    </row>
    <row r="17627" spans="13:13" hidden="1" x14ac:dyDescent="0.2">
      <c r="M17627" s="9"/>
    </row>
    <row r="17628" spans="13:13" hidden="1" x14ac:dyDescent="0.2">
      <c r="M17628" s="9"/>
    </row>
    <row r="17629" spans="13:13" hidden="1" x14ac:dyDescent="0.2">
      <c r="M17629" s="9"/>
    </row>
    <row r="17630" spans="13:13" hidden="1" x14ac:dyDescent="0.2">
      <c r="M17630" s="9"/>
    </row>
    <row r="17631" spans="13:13" hidden="1" x14ac:dyDescent="0.2">
      <c r="M17631" s="9"/>
    </row>
    <row r="17632" spans="13:13" hidden="1" x14ac:dyDescent="0.2">
      <c r="M17632" s="9"/>
    </row>
    <row r="17633" spans="13:13" hidden="1" x14ac:dyDescent="0.2">
      <c r="M17633" s="9"/>
    </row>
    <row r="17634" spans="13:13" hidden="1" x14ac:dyDescent="0.2">
      <c r="M17634" s="9"/>
    </row>
    <row r="17635" spans="13:13" hidden="1" x14ac:dyDescent="0.2">
      <c r="M17635" s="9"/>
    </row>
    <row r="17636" spans="13:13" hidden="1" x14ac:dyDescent="0.2">
      <c r="M17636" s="9"/>
    </row>
    <row r="17637" spans="13:13" hidden="1" x14ac:dyDescent="0.2">
      <c r="M17637" s="9"/>
    </row>
    <row r="17638" spans="13:13" hidden="1" x14ac:dyDescent="0.2">
      <c r="M17638" s="9"/>
    </row>
    <row r="17639" spans="13:13" hidden="1" x14ac:dyDescent="0.2">
      <c r="M17639" s="9"/>
    </row>
    <row r="17640" spans="13:13" hidden="1" x14ac:dyDescent="0.2">
      <c r="M17640" s="9"/>
    </row>
    <row r="17641" spans="13:13" hidden="1" x14ac:dyDescent="0.2">
      <c r="M17641" s="9"/>
    </row>
    <row r="17642" spans="13:13" hidden="1" x14ac:dyDescent="0.2">
      <c r="M17642" s="9"/>
    </row>
    <row r="17643" spans="13:13" hidden="1" x14ac:dyDescent="0.2">
      <c r="M17643" s="9"/>
    </row>
    <row r="17644" spans="13:13" hidden="1" x14ac:dyDescent="0.2">
      <c r="M17644" s="9"/>
    </row>
    <row r="17645" spans="13:13" hidden="1" x14ac:dyDescent="0.2">
      <c r="M17645" s="9"/>
    </row>
    <row r="17646" spans="13:13" hidden="1" x14ac:dyDescent="0.2">
      <c r="M17646" s="9"/>
    </row>
    <row r="17647" spans="13:13" hidden="1" x14ac:dyDescent="0.2">
      <c r="M17647" s="9"/>
    </row>
    <row r="17648" spans="13:13" hidden="1" x14ac:dyDescent="0.2">
      <c r="M17648" s="9"/>
    </row>
    <row r="17649" spans="13:13" hidden="1" x14ac:dyDescent="0.2">
      <c r="M17649" s="9"/>
    </row>
    <row r="17650" spans="13:13" hidden="1" x14ac:dyDescent="0.2">
      <c r="M17650" s="9"/>
    </row>
    <row r="17651" spans="13:13" hidden="1" x14ac:dyDescent="0.2">
      <c r="M17651" s="9"/>
    </row>
    <row r="17652" spans="13:13" hidden="1" x14ac:dyDescent="0.2">
      <c r="M17652" s="9"/>
    </row>
    <row r="17653" spans="13:13" hidden="1" x14ac:dyDescent="0.2">
      <c r="M17653" s="9"/>
    </row>
    <row r="17654" spans="13:13" hidden="1" x14ac:dyDescent="0.2">
      <c r="M17654" s="9"/>
    </row>
    <row r="17655" spans="13:13" hidden="1" x14ac:dyDescent="0.2">
      <c r="M17655" s="9"/>
    </row>
    <row r="17656" spans="13:13" hidden="1" x14ac:dyDescent="0.2">
      <c r="M17656" s="9"/>
    </row>
    <row r="17657" spans="13:13" hidden="1" x14ac:dyDescent="0.2">
      <c r="M17657" s="9"/>
    </row>
    <row r="17658" spans="13:13" hidden="1" x14ac:dyDescent="0.2">
      <c r="M17658" s="9"/>
    </row>
    <row r="17659" spans="13:13" hidden="1" x14ac:dyDescent="0.2">
      <c r="M17659" s="9"/>
    </row>
    <row r="17660" spans="13:13" hidden="1" x14ac:dyDescent="0.2">
      <c r="M17660" s="9"/>
    </row>
    <row r="17661" spans="13:13" hidden="1" x14ac:dyDescent="0.2">
      <c r="M17661" s="9"/>
    </row>
    <row r="17662" spans="13:13" hidden="1" x14ac:dyDescent="0.2">
      <c r="M17662" s="9"/>
    </row>
    <row r="17663" spans="13:13" hidden="1" x14ac:dyDescent="0.2">
      <c r="M17663" s="9"/>
    </row>
    <row r="17664" spans="13:13" hidden="1" x14ac:dyDescent="0.2">
      <c r="M17664" s="9"/>
    </row>
    <row r="17665" spans="13:13" hidden="1" x14ac:dyDescent="0.2">
      <c r="M17665" s="9"/>
    </row>
    <row r="17666" spans="13:13" hidden="1" x14ac:dyDescent="0.2">
      <c r="M17666" s="9"/>
    </row>
    <row r="17667" spans="13:13" hidden="1" x14ac:dyDescent="0.2">
      <c r="M17667" s="9"/>
    </row>
    <row r="17668" spans="13:13" hidden="1" x14ac:dyDescent="0.2">
      <c r="M17668" s="9"/>
    </row>
    <row r="17669" spans="13:13" hidden="1" x14ac:dyDescent="0.2">
      <c r="M17669" s="9"/>
    </row>
    <row r="17670" spans="13:13" hidden="1" x14ac:dyDescent="0.2">
      <c r="M17670" s="9"/>
    </row>
    <row r="17671" spans="13:13" hidden="1" x14ac:dyDescent="0.2">
      <c r="M17671" s="9"/>
    </row>
    <row r="17672" spans="13:13" hidden="1" x14ac:dyDescent="0.2">
      <c r="M17672" s="9"/>
    </row>
    <row r="17673" spans="13:13" hidden="1" x14ac:dyDescent="0.2">
      <c r="M17673" s="9"/>
    </row>
    <row r="17674" spans="13:13" hidden="1" x14ac:dyDescent="0.2">
      <c r="M17674" s="9"/>
    </row>
    <row r="17675" spans="13:13" hidden="1" x14ac:dyDescent="0.2">
      <c r="M17675" s="9"/>
    </row>
    <row r="17676" spans="13:13" hidden="1" x14ac:dyDescent="0.2">
      <c r="M17676" s="9"/>
    </row>
    <row r="17677" spans="13:13" hidden="1" x14ac:dyDescent="0.2">
      <c r="M17677" s="9"/>
    </row>
    <row r="17678" spans="13:13" hidden="1" x14ac:dyDescent="0.2">
      <c r="M17678" s="9"/>
    </row>
    <row r="17679" spans="13:13" hidden="1" x14ac:dyDescent="0.2">
      <c r="M17679" s="9"/>
    </row>
    <row r="17680" spans="13:13" hidden="1" x14ac:dyDescent="0.2">
      <c r="M17680" s="9"/>
    </row>
    <row r="17681" spans="13:13" hidden="1" x14ac:dyDescent="0.2">
      <c r="M17681" s="9"/>
    </row>
    <row r="17682" spans="13:13" hidden="1" x14ac:dyDescent="0.2">
      <c r="M17682" s="9"/>
    </row>
    <row r="17683" spans="13:13" hidden="1" x14ac:dyDescent="0.2">
      <c r="M17683" s="9"/>
    </row>
    <row r="17684" spans="13:13" hidden="1" x14ac:dyDescent="0.2">
      <c r="M17684" s="9"/>
    </row>
    <row r="17685" spans="13:13" hidden="1" x14ac:dyDescent="0.2">
      <c r="M17685" s="9"/>
    </row>
    <row r="17686" spans="13:13" hidden="1" x14ac:dyDescent="0.2">
      <c r="M17686" s="9"/>
    </row>
    <row r="17687" spans="13:13" hidden="1" x14ac:dyDescent="0.2">
      <c r="M17687" s="9"/>
    </row>
    <row r="17688" spans="13:13" hidden="1" x14ac:dyDescent="0.2">
      <c r="M17688" s="9"/>
    </row>
    <row r="17689" spans="13:13" hidden="1" x14ac:dyDescent="0.2">
      <c r="M17689" s="9"/>
    </row>
    <row r="17690" spans="13:13" hidden="1" x14ac:dyDescent="0.2">
      <c r="M17690" s="9"/>
    </row>
    <row r="17691" spans="13:13" hidden="1" x14ac:dyDescent="0.2">
      <c r="M17691" s="9"/>
    </row>
    <row r="17692" spans="13:13" hidden="1" x14ac:dyDescent="0.2">
      <c r="M17692" s="9"/>
    </row>
    <row r="17693" spans="13:13" hidden="1" x14ac:dyDescent="0.2">
      <c r="M17693" s="9"/>
    </row>
    <row r="17694" spans="13:13" hidden="1" x14ac:dyDescent="0.2">
      <c r="M17694" s="9"/>
    </row>
    <row r="17695" spans="13:13" hidden="1" x14ac:dyDescent="0.2">
      <c r="M17695" s="9"/>
    </row>
    <row r="17696" spans="13:13" hidden="1" x14ac:dyDescent="0.2">
      <c r="M17696" s="9"/>
    </row>
    <row r="17697" spans="13:13" hidden="1" x14ac:dyDescent="0.2">
      <c r="M17697" s="9"/>
    </row>
    <row r="17698" spans="13:13" hidden="1" x14ac:dyDescent="0.2">
      <c r="M17698" s="9"/>
    </row>
    <row r="17699" spans="13:13" hidden="1" x14ac:dyDescent="0.2">
      <c r="M17699" s="9"/>
    </row>
    <row r="17700" spans="13:13" hidden="1" x14ac:dyDescent="0.2">
      <c r="M17700" s="9"/>
    </row>
    <row r="17701" spans="13:13" hidden="1" x14ac:dyDescent="0.2">
      <c r="M17701" s="9"/>
    </row>
    <row r="17702" spans="13:13" hidden="1" x14ac:dyDescent="0.2">
      <c r="M17702" s="9"/>
    </row>
    <row r="17703" spans="13:13" hidden="1" x14ac:dyDescent="0.2">
      <c r="M17703" s="9"/>
    </row>
    <row r="17704" spans="13:13" hidden="1" x14ac:dyDescent="0.2">
      <c r="M17704" s="9"/>
    </row>
    <row r="17705" spans="13:13" hidden="1" x14ac:dyDescent="0.2">
      <c r="M17705" s="9"/>
    </row>
    <row r="17706" spans="13:13" hidden="1" x14ac:dyDescent="0.2">
      <c r="M17706" s="9"/>
    </row>
    <row r="17707" spans="13:13" hidden="1" x14ac:dyDescent="0.2">
      <c r="M17707" s="9"/>
    </row>
    <row r="17708" spans="13:13" hidden="1" x14ac:dyDescent="0.2">
      <c r="M17708" s="9"/>
    </row>
    <row r="17709" spans="13:13" hidden="1" x14ac:dyDescent="0.2">
      <c r="M17709" s="9"/>
    </row>
    <row r="17710" spans="13:13" hidden="1" x14ac:dyDescent="0.2">
      <c r="M17710" s="9"/>
    </row>
    <row r="17711" spans="13:13" hidden="1" x14ac:dyDescent="0.2">
      <c r="M17711" s="9"/>
    </row>
    <row r="17712" spans="13:13" hidden="1" x14ac:dyDescent="0.2">
      <c r="M17712" s="9"/>
    </row>
    <row r="17713" spans="13:13" hidden="1" x14ac:dyDescent="0.2">
      <c r="M17713" s="9"/>
    </row>
    <row r="17714" spans="13:13" hidden="1" x14ac:dyDescent="0.2">
      <c r="M17714" s="9"/>
    </row>
    <row r="17715" spans="13:13" hidden="1" x14ac:dyDescent="0.2">
      <c r="M17715" s="9"/>
    </row>
    <row r="17716" spans="13:13" hidden="1" x14ac:dyDescent="0.2">
      <c r="M17716" s="9"/>
    </row>
    <row r="17717" spans="13:13" hidden="1" x14ac:dyDescent="0.2">
      <c r="M17717" s="9"/>
    </row>
    <row r="17718" spans="13:13" hidden="1" x14ac:dyDescent="0.2">
      <c r="M17718" s="9"/>
    </row>
    <row r="17719" spans="13:13" hidden="1" x14ac:dyDescent="0.2">
      <c r="M17719" s="9"/>
    </row>
    <row r="17720" spans="13:13" hidden="1" x14ac:dyDescent="0.2">
      <c r="M17720" s="9"/>
    </row>
    <row r="17721" spans="13:13" hidden="1" x14ac:dyDescent="0.2">
      <c r="M17721" s="9"/>
    </row>
    <row r="17722" spans="13:13" hidden="1" x14ac:dyDescent="0.2">
      <c r="M17722" s="9"/>
    </row>
    <row r="17723" spans="13:13" hidden="1" x14ac:dyDescent="0.2">
      <c r="M17723" s="9"/>
    </row>
    <row r="17724" spans="13:13" hidden="1" x14ac:dyDescent="0.2">
      <c r="M17724" s="9"/>
    </row>
    <row r="17725" spans="13:13" hidden="1" x14ac:dyDescent="0.2">
      <c r="M17725" s="9"/>
    </row>
    <row r="17726" spans="13:13" hidden="1" x14ac:dyDescent="0.2">
      <c r="M17726" s="9"/>
    </row>
    <row r="17727" spans="13:13" hidden="1" x14ac:dyDescent="0.2">
      <c r="M17727" s="9"/>
    </row>
    <row r="17728" spans="13:13" hidden="1" x14ac:dyDescent="0.2">
      <c r="M17728" s="9"/>
    </row>
    <row r="17729" spans="13:13" hidden="1" x14ac:dyDescent="0.2">
      <c r="M17729" s="9"/>
    </row>
    <row r="17730" spans="13:13" hidden="1" x14ac:dyDescent="0.2">
      <c r="M17730" s="9"/>
    </row>
    <row r="17731" spans="13:13" hidden="1" x14ac:dyDescent="0.2">
      <c r="M17731" s="9"/>
    </row>
    <row r="17732" spans="13:13" hidden="1" x14ac:dyDescent="0.2">
      <c r="M17732" s="9"/>
    </row>
    <row r="17733" spans="13:13" hidden="1" x14ac:dyDescent="0.2">
      <c r="M17733" s="9"/>
    </row>
    <row r="17734" spans="13:13" hidden="1" x14ac:dyDescent="0.2">
      <c r="M17734" s="9"/>
    </row>
    <row r="17735" spans="13:13" hidden="1" x14ac:dyDescent="0.2">
      <c r="M17735" s="9"/>
    </row>
    <row r="17736" spans="13:13" hidden="1" x14ac:dyDescent="0.2">
      <c r="M17736" s="9"/>
    </row>
    <row r="17737" spans="13:13" hidden="1" x14ac:dyDescent="0.2">
      <c r="M17737" s="9"/>
    </row>
    <row r="17738" spans="13:13" hidden="1" x14ac:dyDescent="0.2">
      <c r="M17738" s="9"/>
    </row>
    <row r="17739" spans="13:13" hidden="1" x14ac:dyDescent="0.2">
      <c r="M17739" s="9"/>
    </row>
    <row r="17740" spans="13:13" hidden="1" x14ac:dyDescent="0.2">
      <c r="M17740" s="9"/>
    </row>
    <row r="17741" spans="13:13" hidden="1" x14ac:dyDescent="0.2">
      <c r="M17741" s="9"/>
    </row>
    <row r="17742" spans="13:13" hidden="1" x14ac:dyDescent="0.2">
      <c r="M17742" s="9"/>
    </row>
    <row r="17743" spans="13:13" hidden="1" x14ac:dyDescent="0.2">
      <c r="M17743" s="9"/>
    </row>
    <row r="17744" spans="13:13" hidden="1" x14ac:dyDescent="0.2">
      <c r="M17744" s="9"/>
    </row>
    <row r="17745" spans="13:13" hidden="1" x14ac:dyDescent="0.2">
      <c r="M17745" s="9"/>
    </row>
    <row r="17746" spans="13:13" hidden="1" x14ac:dyDescent="0.2">
      <c r="M17746" s="9"/>
    </row>
    <row r="17747" spans="13:13" hidden="1" x14ac:dyDescent="0.2">
      <c r="M17747" s="9"/>
    </row>
    <row r="17748" spans="13:13" hidden="1" x14ac:dyDescent="0.2">
      <c r="M17748" s="9"/>
    </row>
    <row r="17749" spans="13:13" hidden="1" x14ac:dyDescent="0.2">
      <c r="M17749" s="9"/>
    </row>
    <row r="17750" spans="13:13" hidden="1" x14ac:dyDescent="0.2">
      <c r="M17750" s="9"/>
    </row>
    <row r="17751" spans="13:13" hidden="1" x14ac:dyDescent="0.2">
      <c r="M17751" s="9"/>
    </row>
    <row r="17752" spans="13:13" hidden="1" x14ac:dyDescent="0.2">
      <c r="M17752" s="9"/>
    </row>
    <row r="17753" spans="13:13" hidden="1" x14ac:dyDescent="0.2">
      <c r="M17753" s="9"/>
    </row>
    <row r="17754" spans="13:13" hidden="1" x14ac:dyDescent="0.2">
      <c r="M17754" s="9"/>
    </row>
    <row r="17755" spans="13:13" hidden="1" x14ac:dyDescent="0.2">
      <c r="M17755" s="9"/>
    </row>
    <row r="17756" spans="13:13" hidden="1" x14ac:dyDescent="0.2">
      <c r="M17756" s="9"/>
    </row>
    <row r="17757" spans="13:13" hidden="1" x14ac:dyDescent="0.2">
      <c r="M17757" s="9"/>
    </row>
    <row r="17758" spans="13:13" hidden="1" x14ac:dyDescent="0.2">
      <c r="M17758" s="9"/>
    </row>
    <row r="17759" spans="13:13" hidden="1" x14ac:dyDescent="0.2">
      <c r="M17759" s="9"/>
    </row>
    <row r="17760" spans="13:13" hidden="1" x14ac:dyDescent="0.2">
      <c r="M17760" s="9"/>
    </row>
    <row r="17761" spans="13:13" hidden="1" x14ac:dyDescent="0.2">
      <c r="M17761" s="9"/>
    </row>
    <row r="17762" spans="13:13" hidden="1" x14ac:dyDescent="0.2">
      <c r="M17762" s="9"/>
    </row>
    <row r="17763" spans="13:13" hidden="1" x14ac:dyDescent="0.2">
      <c r="M17763" s="9"/>
    </row>
    <row r="17764" spans="13:13" hidden="1" x14ac:dyDescent="0.2">
      <c r="M17764" s="9"/>
    </row>
    <row r="17765" spans="13:13" hidden="1" x14ac:dyDescent="0.2">
      <c r="M17765" s="9"/>
    </row>
    <row r="17766" spans="13:13" hidden="1" x14ac:dyDescent="0.2">
      <c r="M17766" s="9"/>
    </row>
    <row r="17767" spans="13:13" hidden="1" x14ac:dyDescent="0.2">
      <c r="M17767" s="9"/>
    </row>
    <row r="17768" spans="13:13" hidden="1" x14ac:dyDescent="0.2">
      <c r="M17768" s="9"/>
    </row>
    <row r="17769" spans="13:13" hidden="1" x14ac:dyDescent="0.2">
      <c r="M17769" s="9"/>
    </row>
    <row r="17770" spans="13:13" hidden="1" x14ac:dyDescent="0.2">
      <c r="M17770" s="9"/>
    </row>
    <row r="17771" spans="13:13" hidden="1" x14ac:dyDescent="0.2">
      <c r="M17771" s="9"/>
    </row>
    <row r="17772" spans="13:13" hidden="1" x14ac:dyDescent="0.2">
      <c r="M17772" s="9"/>
    </row>
    <row r="17773" spans="13:13" hidden="1" x14ac:dyDescent="0.2">
      <c r="M17773" s="9"/>
    </row>
    <row r="17774" spans="13:13" hidden="1" x14ac:dyDescent="0.2">
      <c r="M17774" s="9"/>
    </row>
    <row r="17775" spans="13:13" hidden="1" x14ac:dyDescent="0.2">
      <c r="M17775" s="9"/>
    </row>
    <row r="17776" spans="13:13" hidden="1" x14ac:dyDescent="0.2">
      <c r="M17776" s="9"/>
    </row>
    <row r="17777" spans="13:13" hidden="1" x14ac:dyDescent="0.2">
      <c r="M17777" s="9"/>
    </row>
    <row r="17778" spans="13:13" hidden="1" x14ac:dyDescent="0.2">
      <c r="M17778" s="9"/>
    </row>
    <row r="17779" spans="13:13" hidden="1" x14ac:dyDescent="0.2">
      <c r="M17779" s="9"/>
    </row>
    <row r="17780" spans="13:13" hidden="1" x14ac:dyDescent="0.2">
      <c r="M17780" s="9"/>
    </row>
    <row r="17781" spans="13:13" hidden="1" x14ac:dyDescent="0.2">
      <c r="M17781" s="9"/>
    </row>
    <row r="17782" spans="13:13" hidden="1" x14ac:dyDescent="0.2">
      <c r="M17782" s="9"/>
    </row>
    <row r="17783" spans="13:13" hidden="1" x14ac:dyDescent="0.2">
      <c r="M17783" s="9"/>
    </row>
    <row r="17784" spans="13:13" hidden="1" x14ac:dyDescent="0.2">
      <c r="M17784" s="9"/>
    </row>
    <row r="17785" spans="13:13" hidden="1" x14ac:dyDescent="0.2">
      <c r="M17785" s="9"/>
    </row>
    <row r="17786" spans="13:13" hidden="1" x14ac:dyDescent="0.2">
      <c r="M17786" s="9"/>
    </row>
    <row r="17787" spans="13:13" hidden="1" x14ac:dyDescent="0.2">
      <c r="M17787" s="9"/>
    </row>
    <row r="17788" spans="13:13" hidden="1" x14ac:dyDescent="0.2">
      <c r="M17788" s="9"/>
    </row>
    <row r="17789" spans="13:13" hidden="1" x14ac:dyDescent="0.2">
      <c r="M17789" s="9"/>
    </row>
    <row r="17790" spans="13:13" hidden="1" x14ac:dyDescent="0.2">
      <c r="M17790" s="9"/>
    </row>
    <row r="17791" spans="13:13" hidden="1" x14ac:dyDescent="0.2">
      <c r="M17791" s="9"/>
    </row>
    <row r="17792" spans="13:13" hidden="1" x14ac:dyDescent="0.2">
      <c r="M17792" s="9"/>
    </row>
    <row r="17793" spans="13:13" hidden="1" x14ac:dyDescent="0.2">
      <c r="M17793" s="9"/>
    </row>
    <row r="17794" spans="13:13" hidden="1" x14ac:dyDescent="0.2">
      <c r="M17794" s="9"/>
    </row>
    <row r="17795" spans="13:13" hidden="1" x14ac:dyDescent="0.2">
      <c r="M17795" s="9"/>
    </row>
    <row r="17796" spans="13:13" hidden="1" x14ac:dyDescent="0.2">
      <c r="M17796" s="9"/>
    </row>
    <row r="17797" spans="13:13" hidden="1" x14ac:dyDescent="0.2">
      <c r="M17797" s="9"/>
    </row>
    <row r="17798" spans="13:13" hidden="1" x14ac:dyDescent="0.2">
      <c r="M17798" s="9"/>
    </row>
    <row r="17799" spans="13:13" hidden="1" x14ac:dyDescent="0.2">
      <c r="M17799" s="9"/>
    </row>
    <row r="17800" spans="13:13" hidden="1" x14ac:dyDescent="0.2">
      <c r="M17800" s="9"/>
    </row>
    <row r="17801" spans="13:13" hidden="1" x14ac:dyDescent="0.2">
      <c r="M17801" s="9"/>
    </row>
    <row r="17802" spans="13:13" hidden="1" x14ac:dyDescent="0.2">
      <c r="M17802" s="9"/>
    </row>
    <row r="17803" spans="13:13" hidden="1" x14ac:dyDescent="0.2">
      <c r="M17803" s="9"/>
    </row>
    <row r="17804" spans="13:13" hidden="1" x14ac:dyDescent="0.2">
      <c r="M17804" s="9"/>
    </row>
    <row r="17805" spans="13:13" hidden="1" x14ac:dyDescent="0.2">
      <c r="M17805" s="9"/>
    </row>
    <row r="17806" spans="13:13" hidden="1" x14ac:dyDescent="0.2">
      <c r="M17806" s="9"/>
    </row>
    <row r="17807" spans="13:13" hidden="1" x14ac:dyDescent="0.2">
      <c r="M17807" s="9"/>
    </row>
    <row r="17808" spans="13:13" hidden="1" x14ac:dyDescent="0.2">
      <c r="M17808" s="9"/>
    </row>
    <row r="17809" spans="13:13" hidden="1" x14ac:dyDescent="0.2">
      <c r="M17809" s="9"/>
    </row>
    <row r="17810" spans="13:13" hidden="1" x14ac:dyDescent="0.2">
      <c r="M17810" s="9"/>
    </row>
    <row r="17811" spans="13:13" hidden="1" x14ac:dyDescent="0.2">
      <c r="M17811" s="9"/>
    </row>
    <row r="17812" spans="13:13" hidden="1" x14ac:dyDescent="0.2">
      <c r="M17812" s="9"/>
    </row>
    <row r="17813" spans="13:13" hidden="1" x14ac:dyDescent="0.2">
      <c r="M17813" s="9"/>
    </row>
    <row r="17814" spans="13:13" hidden="1" x14ac:dyDescent="0.2">
      <c r="M17814" s="9"/>
    </row>
    <row r="17815" spans="13:13" hidden="1" x14ac:dyDescent="0.2">
      <c r="M17815" s="9"/>
    </row>
    <row r="17816" spans="13:13" hidden="1" x14ac:dyDescent="0.2">
      <c r="M17816" s="9"/>
    </row>
    <row r="17817" spans="13:13" hidden="1" x14ac:dyDescent="0.2">
      <c r="M17817" s="9"/>
    </row>
    <row r="17818" spans="13:13" hidden="1" x14ac:dyDescent="0.2">
      <c r="M17818" s="9"/>
    </row>
    <row r="17819" spans="13:13" hidden="1" x14ac:dyDescent="0.2">
      <c r="M17819" s="9"/>
    </row>
    <row r="17820" spans="13:13" hidden="1" x14ac:dyDescent="0.2">
      <c r="M17820" s="9"/>
    </row>
    <row r="17821" spans="13:13" hidden="1" x14ac:dyDescent="0.2">
      <c r="M17821" s="9"/>
    </row>
    <row r="17822" spans="13:13" hidden="1" x14ac:dyDescent="0.2">
      <c r="M17822" s="9"/>
    </row>
    <row r="17823" spans="13:13" hidden="1" x14ac:dyDescent="0.2">
      <c r="M17823" s="9"/>
    </row>
    <row r="17824" spans="13:13" hidden="1" x14ac:dyDescent="0.2">
      <c r="M17824" s="9"/>
    </row>
    <row r="17825" spans="13:13" hidden="1" x14ac:dyDescent="0.2">
      <c r="M17825" s="9"/>
    </row>
    <row r="17826" spans="13:13" hidden="1" x14ac:dyDescent="0.2">
      <c r="M17826" s="9"/>
    </row>
    <row r="17827" spans="13:13" hidden="1" x14ac:dyDescent="0.2">
      <c r="M17827" s="9"/>
    </row>
    <row r="17828" spans="13:13" hidden="1" x14ac:dyDescent="0.2">
      <c r="M17828" s="9"/>
    </row>
    <row r="17829" spans="13:13" hidden="1" x14ac:dyDescent="0.2">
      <c r="M17829" s="9"/>
    </row>
    <row r="17830" spans="13:13" hidden="1" x14ac:dyDescent="0.2">
      <c r="M17830" s="9"/>
    </row>
    <row r="17831" spans="13:13" hidden="1" x14ac:dyDescent="0.2">
      <c r="M17831" s="9"/>
    </row>
    <row r="17832" spans="13:13" hidden="1" x14ac:dyDescent="0.2">
      <c r="M17832" s="9"/>
    </row>
    <row r="17833" spans="13:13" hidden="1" x14ac:dyDescent="0.2">
      <c r="M17833" s="9"/>
    </row>
    <row r="17834" spans="13:13" hidden="1" x14ac:dyDescent="0.2">
      <c r="M17834" s="9"/>
    </row>
    <row r="17835" spans="13:13" hidden="1" x14ac:dyDescent="0.2">
      <c r="M17835" s="9"/>
    </row>
    <row r="17836" spans="13:13" hidden="1" x14ac:dyDescent="0.2">
      <c r="M17836" s="9"/>
    </row>
    <row r="17837" spans="13:13" hidden="1" x14ac:dyDescent="0.2">
      <c r="M17837" s="9"/>
    </row>
    <row r="17838" spans="13:13" hidden="1" x14ac:dyDescent="0.2">
      <c r="M17838" s="9"/>
    </row>
    <row r="17839" spans="13:13" hidden="1" x14ac:dyDescent="0.2">
      <c r="M17839" s="9"/>
    </row>
    <row r="17840" spans="13:13" hidden="1" x14ac:dyDescent="0.2">
      <c r="M17840" s="9"/>
    </row>
    <row r="17841" spans="13:13" hidden="1" x14ac:dyDescent="0.2">
      <c r="M17841" s="9"/>
    </row>
    <row r="17842" spans="13:13" hidden="1" x14ac:dyDescent="0.2">
      <c r="M17842" s="9"/>
    </row>
    <row r="17843" spans="13:13" hidden="1" x14ac:dyDescent="0.2">
      <c r="M17843" s="9"/>
    </row>
    <row r="17844" spans="13:13" hidden="1" x14ac:dyDescent="0.2">
      <c r="M17844" s="9"/>
    </row>
    <row r="17845" spans="13:13" hidden="1" x14ac:dyDescent="0.2">
      <c r="M17845" s="9"/>
    </row>
    <row r="17846" spans="13:13" hidden="1" x14ac:dyDescent="0.2">
      <c r="M17846" s="9"/>
    </row>
    <row r="17847" spans="13:13" hidden="1" x14ac:dyDescent="0.2">
      <c r="M17847" s="9"/>
    </row>
    <row r="17848" spans="13:13" hidden="1" x14ac:dyDescent="0.2">
      <c r="M17848" s="9"/>
    </row>
    <row r="17849" spans="13:13" hidden="1" x14ac:dyDescent="0.2">
      <c r="M17849" s="9"/>
    </row>
    <row r="17850" spans="13:13" hidden="1" x14ac:dyDescent="0.2">
      <c r="M17850" s="9"/>
    </row>
    <row r="17851" spans="13:13" hidden="1" x14ac:dyDescent="0.2">
      <c r="M17851" s="9"/>
    </row>
    <row r="17852" spans="13:13" hidden="1" x14ac:dyDescent="0.2">
      <c r="M17852" s="9"/>
    </row>
    <row r="17853" spans="13:13" hidden="1" x14ac:dyDescent="0.2">
      <c r="M17853" s="9"/>
    </row>
    <row r="17854" spans="13:13" hidden="1" x14ac:dyDescent="0.2">
      <c r="M17854" s="9"/>
    </row>
    <row r="17855" spans="13:13" hidden="1" x14ac:dyDescent="0.2">
      <c r="M17855" s="9"/>
    </row>
    <row r="17856" spans="13:13" hidden="1" x14ac:dyDescent="0.2">
      <c r="M17856" s="9"/>
    </row>
    <row r="17857" spans="13:13" hidden="1" x14ac:dyDescent="0.2">
      <c r="M17857" s="9"/>
    </row>
    <row r="17858" spans="13:13" hidden="1" x14ac:dyDescent="0.2">
      <c r="M17858" s="9"/>
    </row>
    <row r="17859" spans="13:13" hidden="1" x14ac:dyDescent="0.2">
      <c r="M17859" s="9"/>
    </row>
    <row r="17860" spans="13:13" hidden="1" x14ac:dyDescent="0.2">
      <c r="M17860" s="9"/>
    </row>
    <row r="17861" spans="13:13" hidden="1" x14ac:dyDescent="0.2">
      <c r="M17861" s="9"/>
    </row>
    <row r="17862" spans="13:13" hidden="1" x14ac:dyDescent="0.2">
      <c r="M17862" s="9"/>
    </row>
    <row r="17863" spans="13:13" hidden="1" x14ac:dyDescent="0.2">
      <c r="M17863" s="9"/>
    </row>
    <row r="17864" spans="13:13" hidden="1" x14ac:dyDescent="0.2">
      <c r="M17864" s="9"/>
    </row>
    <row r="17865" spans="13:13" hidden="1" x14ac:dyDescent="0.2">
      <c r="M17865" s="9"/>
    </row>
    <row r="17866" spans="13:13" hidden="1" x14ac:dyDescent="0.2">
      <c r="M17866" s="9"/>
    </row>
    <row r="17867" spans="13:13" hidden="1" x14ac:dyDescent="0.2">
      <c r="M17867" s="9"/>
    </row>
    <row r="17868" spans="13:13" hidden="1" x14ac:dyDescent="0.2">
      <c r="M17868" s="9"/>
    </row>
    <row r="17869" spans="13:13" hidden="1" x14ac:dyDescent="0.2">
      <c r="M17869" s="9"/>
    </row>
    <row r="17870" spans="13:13" hidden="1" x14ac:dyDescent="0.2">
      <c r="M17870" s="9"/>
    </row>
    <row r="17871" spans="13:13" hidden="1" x14ac:dyDescent="0.2">
      <c r="M17871" s="9"/>
    </row>
    <row r="17872" spans="13:13" hidden="1" x14ac:dyDescent="0.2">
      <c r="M17872" s="9"/>
    </row>
    <row r="17873" spans="13:13" hidden="1" x14ac:dyDescent="0.2">
      <c r="M17873" s="9"/>
    </row>
    <row r="17874" spans="13:13" hidden="1" x14ac:dyDescent="0.2">
      <c r="M17874" s="9"/>
    </row>
    <row r="17875" spans="13:13" hidden="1" x14ac:dyDescent="0.2">
      <c r="M17875" s="9"/>
    </row>
    <row r="17876" spans="13:13" hidden="1" x14ac:dyDescent="0.2">
      <c r="M17876" s="9"/>
    </row>
    <row r="17877" spans="13:13" hidden="1" x14ac:dyDescent="0.2">
      <c r="M17877" s="9"/>
    </row>
    <row r="17878" spans="13:13" hidden="1" x14ac:dyDescent="0.2">
      <c r="M17878" s="9"/>
    </row>
    <row r="17879" spans="13:13" hidden="1" x14ac:dyDescent="0.2">
      <c r="M17879" s="9"/>
    </row>
    <row r="17880" spans="13:13" hidden="1" x14ac:dyDescent="0.2">
      <c r="M17880" s="9"/>
    </row>
    <row r="17881" spans="13:13" hidden="1" x14ac:dyDescent="0.2">
      <c r="M17881" s="9"/>
    </row>
    <row r="17882" spans="13:13" hidden="1" x14ac:dyDescent="0.2">
      <c r="M17882" s="9"/>
    </row>
    <row r="17883" spans="13:13" hidden="1" x14ac:dyDescent="0.2">
      <c r="M17883" s="9"/>
    </row>
    <row r="17884" spans="13:13" hidden="1" x14ac:dyDescent="0.2">
      <c r="M17884" s="9"/>
    </row>
    <row r="17885" spans="13:13" hidden="1" x14ac:dyDescent="0.2">
      <c r="M17885" s="9"/>
    </row>
    <row r="17886" spans="13:13" hidden="1" x14ac:dyDescent="0.2">
      <c r="M17886" s="9"/>
    </row>
    <row r="17887" spans="13:13" hidden="1" x14ac:dyDescent="0.2">
      <c r="M17887" s="9"/>
    </row>
    <row r="17888" spans="13:13" hidden="1" x14ac:dyDescent="0.2">
      <c r="M17888" s="9"/>
    </row>
    <row r="17889" spans="13:13" hidden="1" x14ac:dyDescent="0.2">
      <c r="M17889" s="9"/>
    </row>
    <row r="17890" spans="13:13" hidden="1" x14ac:dyDescent="0.2">
      <c r="M17890" s="9"/>
    </row>
    <row r="17891" spans="13:13" hidden="1" x14ac:dyDescent="0.2">
      <c r="M17891" s="9"/>
    </row>
    <row r="17892" spans="13:13" hidden="1" x14ac:dyDescent="0.2">
      <c r="M17892" s="9"/>
    </row>
    <row r="17893" spans="13:13" hidden="1" x14ac:dyDescent="0.2">
      <c r="M17893" s="9"/>
    </row>
    <row r="17894" spans="13:13" hidden="1" x14ac:dyDescent="0.2">
      <c r="M17894" s="9"/>
    </row>
    <row r="17895" spans="13:13" hidden="1" x14ac:dyDescent="0.2">
      <c r="M17895" s="9"/>
    </row>
    <row r="17896" spans="13:13" hidden="1" x14ac:dyDescent="0.2">
      <c r="M17896" s="9"/>
    </row>
    <row r="17897" spans="13:13" hidden="1" x14ac:dyDescent="0.2">
      <c r="M17897" s="9"/>
    </row>
    <row r="17898" spans="13:13" hidden="1" x14ac:dyDescent="0.2">
      <c r="M17898" s="9"/>
    </row>
    <row r="17899" spans="13:13" hidden="1" x14ac:dyDescent="0.2">
      <c r="M17899" s="9"/>
    </row>
    <row r="17900" spans="13:13" hidden="1" x14ac:dyDescent="0.2">
      <c r="M17900" s="9"/>
    </row>
    <row r="17901" spans="13:13" hidden="1" x14ac:dyDescent="0.2">
      <c r="M17901" s="9"/>
    </row>
    <row r="17902" spans="13:13" hidden="1" x14ac:dyDescent="0.2">
      <c r="M17902" s="9"/>
    </row>
    <row r="17903" spans="13:13" hidden="1" x14ac:dyDescent="0.2">
      <c r="M17903" s="9"/>
    </row>
    <row r="17904" spans="13:13" hidden="1" x14ac:dyDescent="0.2">
      <c r="M17904" s="9"/>
    </row>
    <row r="17905" spans="13:13" hidden="1" x14ac:dyDescent="0.2">
      <c r="M17905" s="9"/>
    </row>
    <row r="17906" spans="13:13" hidden="1" x14ac:dyDescent="0.2">
      <c r="M17906" s="9"/>
    </row>
    <row r="17907" spans="13:13" hidden="1" x14ac:dyDescent="0.2">
      <c r="M17907" s="9"/>
    </row>
    <row r="17908" spans="13:13" hidden="1" x14ac:dyDescent="0.2">
      <c r="M17908" s="9"/>
    </row>
    <row r="17909" spans="13:13" hidden="1" x14ac:dyDescent="0.2">
      <c r="M17909" s="9"/>
    </row>
    <row r="17910" spans="13:13" hidden="1" x14ac:dyDescent="0.2">
      <c r="M17910" s="9"/>
    </row>
    <row r="17911" spans="13:13" hidden="1" x14ac:dyDescent="0.2">
      <c r="M17911" s="9"/>
    </row>
    <row r="17912" spans="13:13" hidden="1" x14ac:dyDescent="0.2">
      <c r="M17912" s="9"/>
    </row>
    <row r="17913" spans="13:13" hidden="1" x14ac:dyDescent="0.2">
      <c r="M17913" s="9"/>
    </row>
    <row r="17914" spans="13:13" hidden="1" x14ac:dyDescent="0.2">
      <c r="M17914" s="9"/>
    </row>
    <row r="17915" spans="13:13" hidden="1" x14ac:dyDescent="0.2">
      <c r="M17915" s="9"/>
    </row>
    <row r="17916" spans="13:13" hidden="1" x14ac:dyDescent="0.2">
      <c r="M17916" s="9"/>
    </row>
    <row r="17917" spans="13:13" hidden="1" x14ac:dyDescent="0.2">
      <c r="M17917" s="9"/>
    </row>
    <row r="17918" spans="13:13" hidden="1" x14ac:dyDescent="0.2">
      <c r="M17918" s="9"/>
    </row>
    <row r="17919" spans="13:13" hidden="1" x14ac:dyDescent="0.2">
      <c r="M17919" s="9"/>
    </row>
    <row r="17920" spans="13:13" hidden="1" x14ac:dyDescent="0.2">
      <c r="M17920" s="9"/>
    </row>
    <row r="17921" spans="13:13" hidden="1" x14ac:dyDescent="0.2">
      <c r="M17921" s="9"/>
    </row>
    <row r="17922" spans="13:13" hidden="1" x14ac:dyDescent="0.2">
      <c r="M17922" s="9"/>
    </row>
    <row r="17923" spans="13:13" hidden="1" x14ac:dyDescent="0.2">
      <c r="M17923" s="9"/>
    </row>
    <row r="17924" spans="13:13" hidden="1" x14ac:dyDescent="0.2">
      <c r="M17924" s="9"/>
    </row>
    <row r="17925" spans="13:13" hidden="1" x14ac:dyDescent="0.2">
      <c r="M17925" s="9"/>
    </row>
    <row r="17926" spans="13:13" hidden="1" x14ac:dyDescent="0.2">
      <c r="M17926" s="9"/>
    </row>
    <row r="17927" spans="13:13" hidden="1" x14ac:dyDescent="0.2">
      <c r="M17927" s="9"/>
    </row>
    <row r="17928" spans="13:13" hidden="1" x14ac:dyDescent="0.2">
      <c r="M17928" s="9"/>
    </row>
    <row r="17929" spans="13:13" hidden="1" x14ac:dyDescent="0.2">
      <c r="M17929" s="9"/>
    </row>
    <row r="17930" spans="13:13" hidden="1" x14ac:dyDescent="0.2">
      <c r="M17930" s="9"/>
    </row>
    <row r="17931" spans="13:13" hidden="1" x14ac:dyDescent="0.2">
      <c r="M17931" s="9"/>
    </row>
    <row r="17932" spans="13:13" hidden="1" x14ac:dyDescent="0.2">
      <c r="M17932" s="9"/>
    </row>
    <row r="17933" spans="13:13" hidden="1" x14ac:dyDescent="0.2">
      <c r="M17933" s="9"/>
    </row>
    <row r="17934" spans="13:13" hidden="1" x14ac:dyDescent="0.2">
      <c r="M17934" s="9"/>
    </row>
    <row r="17935" spans="13:13" hidden="1" x14ac:dyDescent="0.2">
      <c r="M17935" s="9"/>
    </row>
    <row r="17936" spans="13:13" hidden="1" x14ac:dyDescent="0.2">
      <c r="M17936" s="9"/>
    </row>
    <row r="17937" spans="13:13" hidden="1" x14ac:dyDescent="0.2">
      <c r="M17937" s="9"/>
    </row>
    <row r="17938" spans="13:13" hidden="1" x14ac:dyDescent="0.2">
      <c r="M17938" s="9"/>
    </row>
    <row r="17939" spans="13:13" hidden="1" x14ac:dyDescent="0.2">
      <c r="M17939" s="9"/>
    </row>
    <row r="17940" spans="13:13" hidden="1" x14ac:dyDescent="0.2">
      <c r="M17940" s="9"/>
    </row>
    <row r="17941" spans="13:13" hidden="1" x14ac:dyDescent="0.2">
      <c r="M17941" s="9"/>
    </row>
    <row r="17942" spans="13:13" hidden="1" x14ac:dyDescent="0.2">
      <c r="M17942" s="9"/>
    </row>
    <row r="17943" spans="13:13" hidden="1" x14ac:dyDescent="0.2">
      <c r="M17943" s="9"/>
    </row>
    <row r="17944" spans="13:13" hidden="1" x14ac:dyDescent="0.2">
      <c r="M17944" s="9"/>
    </row>
    <row r="17945" spans="13:13" hidden="1" x14ac:dyDescent="0.2">
      <c r="M17945" s="9"/>
    </row>
    <row r="17946" spans="13:13" hidden="1" x14ac:dyDescent="0.2">
      <c r="M17946" s="9"/>
    </row>
    <row r="17947" spans="13:13" hidden="1" x14ac:dyDescent="0.2">
      <c r="M17947" s="9"/>
    </row>
    <row r="17948" spans="13:13" hidden="1" x14ac:dyDescent="0.2">
      <c r="M17948" s="9"/>
    </row>
    <row r="17949" spans="13:13" hidden="1" x14ac:dyDescent="0.2">
      <c r="M17949" s="9"/>
    </row>
    <row r="17950" spans="13:13" hidden="1" x14ac:dyDescent="0.2">
      <c r="M17950" s="9"/>
    </row>
    <row r="17951" spans="13:13" hidden="1" x14ac:dyDescent="0.2">
      <c r="M17951" s="9"/>
    </row>
    <row r="17952" spans="13:13" hidden="1" x14ac:dyDescent="0.2">
      <c r="M17952" s="9"/>
    </row>
    <row r="17953" spans="13:13" hidden="1" x14ac:dyDescent="0.2">
      <c r="M17953" s="9"/>
    </row>
    <row r="17954" spans="13:13" hidden="1" x14ac:dyDescent="0.2">
      <c r="M17954" s="9"/>
    </row>
    <row r="17955" spans="13:13" hidden="1" x14ac:dyDescent="0.2">
      <c r="M17955" s="9"/>
    </row>
    <row r="17956" spans="13:13" hidden="1" x14ac:dyDescent="0.2">
      <c r="M17956" s="9"/>
    </row>
    <row r="17957" spans="13:13" hidden="1" x14ac:dyDescent="0.2">
      <c r="M17957" s="9"/>
    </row>
    <row r="17958" spans="13:13" hidden="1" x14ac:dyDescent="0.2">
      <c r="M17958" s="9"/>
    </row>
    <row r="17959" spans="13:13" hidden="1" x14ac:dyDescent="0.2">
      <c r="M17959" s="9"/>
    </row>
    <row r="17960" spans="13:13" hidden="1" x14ac:dyDescent="0.2">
      <c r="M17960" s="9"/>
    </row>
    <row r="17961" spans="13:13" hidden="1" x14ac:dyDescent="0.2">
      <c r="M17961" s="9"/>
    </row>
    <row r="17962" spans="13:13" hidden="1" x14ac:dyDescent="0.2">
      <c r="M17962" s="9"/>
    </row>
    <row r="17963" spans="13:13" hidden="1" x14ac:dyDescent="0.2">
      <c r="M17963" s="9"/>
    </row>
    <row r="17964" spans="13:13" hidden="1" x14ac:dyDescent="0.2">
      <c r="M17964" s="9"/>
    </row>
    <row r="17965" spans="13:13" hidden="1" x14ac:dyDescent="0.2">
      <c r="M17965" s="9"/>
    </row>
    <row r="17966" spans="13:13" hidden="1" x14ac:dyDescent="0.2">
      <c r="M17966" s="9"/>
    </row>
    <row r="17967" spans="13:13" hidden="1" x14ac:dyDescent="0.2">
      <c r="M17967" s="9"/>
    </row>
    <row r="17968" spans="13:13" hidden="1" x14ac:dyDescent="0.2">
      <c r="M17968" s="9"/>
    </row>
    <row r="17969" spans="13:13" hidden="1" x14ac:dyDescent="0.2">
      <c r="M17969" s="9"/>
    </row>
    <row r="17970" spans="13:13" hidden="1" x14ac:dyDescent="0.2">
      <c r="M17970" s="9"/>
    </row>
    <row r="17971" spans="13:13" hidden="1" x14ac:dyDescent="0.2">
      <c r="M17971" s="9"/>
    </row>
    <row r="17972" spans="13:13" hidden="1" x14ac:dyDescent="0.2">
      <c r="M17972" s="9"/>
    </row>
    <row r="17973" spans="13:13" hidden="1" x14ac:dyDescent="0.2">
      <c r="M17973" s="9"/>
    </row>
    <row r="17974" spans="13:13" hidden="1" x14ac:dyDescent="0.2">
      <c r="M17974" s="9"/>
    </row>
    <row r="17975" spans="13:13" hidden="1" x14ac:dyDescent="0.2">
      <c r="M17975" s="9"/>
    </row>
    <row r="17976" spans="13:13" hidden="1" x14ac:dyDescent="0.2">
      <c r="M17976" s="9"/>
    </row>
    <row r="17977" spans="13:13" hidden="1" x14ac:dyDescent="0.2">
      <c r="M17977" s="9"/>
    </row>
    <row r="17978" spans="13:13" hidden="1" x14ac:dyDescent="0.2">
      <c r="M17978" s="9"/>
    </row>
    <row r="17979" spans="13:13" hidden="1" x14ac:dyDescent="0.2">
      <c r="M17979" s="9"/>
    </row>
    <row r="17980" spans="13:13" hidden="1" x14ac:dyDescent="0.2">
      <c r="M17980" s="9"/>
    </row>
    <row r="17981" spans="13:13" hidden="1" x14ac:dyDescent="0.2">
      <c r="M17981" s="9"/>
    </row>
    <row r="17982" spans="13:13" hidden="1" x14ac:dyDescent="0.2">
      <c r="M17982" s="9"/>
    </row>
    <row r="17983" spans="13:13" hidden="1" x14ac:dyDescent="0.2">
      <c r="M17983" s="9"/>
    </row>
    <row r="17984" spans="13:13" hidden="1" x14ac:dyDescent="0.2">
      <c r="M17984" s="9"/>
    </row>
    <row r="17985" spans="13:13" hidden="1" x14ac:dyDescent="0.2">
      <c r="M17985" s="9"/>
    </row>
    <row r="17986" spans="13:13" hidden="1" x14ac:dyDescent="0.2">
      <c r="M17986" s="9"/>
    </row>
    <row r="17987" spans="13:13" hidden="1" x14ac:dyDescent="0.2">
      <c r="M17987" s="9"/>
    </row>
    <row r="17988" spans="13:13" hidden="1" x14ac:dyDescent="0.2">
      <c r="M17988" s="9"/>
    </row>
    <row r="17989" spans="13:13" hidden="1" x14ac:dyDescent="0.2">
      <c r="M17989" s="9"/>
    </row>
    <row r="17990" spans="13:13" hidden="1" x14ac:dyDescent="0.2">
      <c r="M17990" s="9"/>
    </row>
    <row r="17991" spans="13:13" hidden="1" x14ac:dyDescent="0.2">
      <c r="M17991" s="9"/>
    </row>
    <row r="17992" spans="13:13" hidden="1" x14ac:dyDescent="0.2">
      <c r="M17992" s="9"/>
    </row>
    <row r="17993" spans="13:13" hidden="1" x14ac:dyDescent="0.2">
      <c r="M17993" s="9"/>
    </row>
    <row r="17994" spans="13:13" hidden="1" x14ac:dyDescent="0.2">
      <c r="M17994" s="9"/>
    </row>
    <row r="17995" spans="13:13" hidden="1" x14ac:dyDescent="0.2">
      <c r="M17995" s="9"/>
    </row>
    <row r="17996" spans="13:13" hidden="1" x14ac:dyDescent="0.2">
      <c r="M17996" s="9"/>
    </row>
    <row r="17997" spans="13:13" hidden="1" x14ac:dyDescent="0.2">
      <c r="M17997" s="9"/>
    </row>
    <row r="17998" spans="13:13" hidden="1" x14ac:dyDescent="0.2">
      <c r="M17998" s="9"/>
    </row>
    <row r="17999" spans="13:13" hidden="1" x14ac:dyDescent="0.2">
      <c r="M17999" s="9"/>
    </row>
    <row r="18000" spans="13:13" hidden="1" x14ac:dyDescent="0.2">
      <c r="M18000" s="9"/>
    </row>
    <row r="18001" spans="13:13" hidden="1" x14ac:dyDescent="0.2">
      <c r="M18001" s="9"/>
    </row>
    <row r="18002" spans="13:13" hidden="1" x14ac:dyDescent="0.2">
      <c r="M18002" s="9"/>
    </row>
    <row r="18003" spans="13:13" hidden="1" x14ac:dyDescent="0.2">
      <c r="M18003" s="9"/>
    </row>
    <row r="18004" spans="13:13" hidden="1" x14ac:dyDescent="0.2">
      <c r="M18004" s="9"/>
    </row>
    <row r="18005" spans="13:13" hidden="1" x14ac:dyDescent="0.2">
      <c r="M18005" s="9"/>
    </row>
    <row r="18006" spans="13:13" hidden="1" x14ac:dyDescent="0.2">
      <c r="M18006" s="9"/>
    </row>
    <row r="18007" spans="13:13" hidden="1" x14ac:dyDescent="0.2">
      <c r="M18007" s="9"/>
    </row>
    <row r="18008" spans="13:13" hidden="1" x14ac:dyDescent="0.2">
      <c r="M18008" s="9"/>
    </row>
    <row r="18009" spans="13:13" hidden="1" x14ac:dyDescent="0.2">
      <c r="M18009" s="9"/>
    </row>
    <row r="18010" spans="13:13" hidden="1" x14ac:dyDescent="0.2">
      <c r="M18010" s="9"/>
    </row>
    <row r="18011" spans="13:13" hidden="1" x14ac:dyDescent="0.2">
      <c r="M18011" s="9"/>
    </row>
    <row r="18012" spans="13:13" hidden="1" x14ac:dyDescent="0.2">
      <c r="M18012" s="9"/>
    </row>
    <row r="18013" spans="13:13" hidden="1" x14ac:dyDescent="0.2">
      <c r="M18013" s="9"/>
    </row>
    <row r="18014" spans="13:13" hidden="1" x14ac:dyDescent="0.2">
      <c r="M18014" s="9"/>
    </row>
    <row r="18015" spans="13:13" hidden="1" x14ac:dyDescent="0.2">
      <c r="M18015" s="9"/>
    </row>
    <row r="18016" spans="13:13" hidden="1" x14ac:dyDescent="0.2">
      <c r="M18016" s="9"/>
    </row>
    <row r="18017" spans="13:13" hidden="1" x14ac:dyDescent="0.2">
      <c r="M18017" s="9"/>
    </row>
    <row r="18018" spans="13:13" hidden="1" x14ac:dyDescent="0.2">
      <c r="M18018" s="9"/>
    </row>
    <row r="18019" spans="13:13" hidden="1" x14ac:dyDescent="0.2">
      <c r="M18019" s="9"/>
    </row>
    <row r="18020" spans="13:13" hidden="1" x14ac:dyDescent="0.2">
      <c r="M18020" s="9"/>
    </row>
    <row r="18021" spans="13:13" hidden="1" x14ac:dyDescent="0.2">
      <c r="M18021" s="9"/>
    </row>
    <row r="18022" spans="13:13" hidden="1" x14ac:dyDescent="0.2">
      <c r="M18022" s="9"/>
    </row>
    <row r="18023" spans="13:13" hidden="1" x14ac:dyDescent="0.2">
      <c r="M18023" s="9"/>
    </row>
    <row r="18024" spans="13:13" hidden="1" x14ac:dyDescent="0.2">
      <c r="M18024" s="9"/>
    </row>
    <row r="18025" spans="13:13" hidden="1" x14ac:dyDescent="0.2">
      <c r="M18025" s="9"/>
    </row>
    <row r="18026" spans="13:13" hidden="1" x14ac:dyDescent="0.2">
      <c r="M18026" s="9"/>
    </row>
    <row r="18027" spans="13:13" hidden="1" x14ac:dyDescent="0.2">
      <c r="M18027" s="9"/>
    </row>
    <row r="18028" spans="13:13" hidden="1" x14ac:dyDescent="0.2">
      <c r="M18028" s="9"/>
    </row>
    <row r="18029" spans="13:13" hidden="1" x14ac:dyDescent="0.2">
      <c r="M18029" s="9"/>
    </row>
    <row r="18030" spans="13:13" hidden="1" x14ac:dyDescent="0.2">
      <c r="M18030" s="9"/>
    </row>
    <row r="18031" spans="13:13" hidden="1" x14ac:dyDescent="0.2">
      <c r="M18031" s="9"/>
    </row>
    <row r="18032" spans="13:13" hidden="1" x14ac:dyDescent="0.2">
      <c r="M18032" s="9"/>
    </row>
    <row r="18033" spans="13:13" hidden="1" x14ac:dyDescent="0.2">
      <c r="M18033" s="9"/>
    </row>
    <row r="18034" spans="13:13" hidden="1" x14ac:dyDescent="0.2">
      <c r="M18034" s="9"/>
    </row>
    <row r="18035" spans="13:13" hidden="1" x14ac:dyDescent="0.2">
      <c r="M18035" s="9"/>
    </row>
    <row r="18036" spans="13:13" hidden="1" x14ac:dyDescent="0.2">
      <c r="M18036" s="9"/>
    </row>
    <row r="18037" spans="13:13" hidden="1" x14ac:dyDescent="0.2">
      <c r="M18037" s="9"/>
    </row>
    <row r="18038" spans="13:13" hidden="1" x14ac:dyDescent="0.2">
      <c r="M18038" s="9"/>
    </row>
    <row r="18039" spans="13:13" hidden="1" x14ac:dyDescent="0.2">
      <c r="M18039" s="9"/>
    </row>
    <row r="18040" spans="13:13" hidden="1" x14ac:dyDescent="0.2">
      <c r="M18040" s="9"/>
    </row>
    <row r="18041" spans="13:13" hidden="1" x14ac:dyDescent="0.2">
      <c r="M18041" s="9"/>
    </row>
    <row r="18042" spans="13:13" hidden="1" x14ac:dyDescent="0.2">
      <c r="M18042" s="9"/>
    </row>
    <row r="18043" spans="13:13" hidden="1" x14ac:dyDescent="0.2">
      <c r="M18043" s="9"/>
    </row>
    <row r="18044" spans="13:13" hidden="1" x14ac:dyDescent="0.2">
      <c r="M18044" s="9"/>
    </row>
    <row r="18045" spans="13:13" hidden="1" x14ac:dyDescent="0.2">
      <c r="M18045" s="9"/>
    </row>
    <row r="18046" spans="13:13" hidden="1" x14ac:dyDescent="0.2">
      <c r="M18046" s="9"/>
    </row>
    <row r="18047" spans="13:13" hidden="1" x14ac:dyDescent="0.2">
      <c r="M18047" s="9"/>
    </row>
    <row r="18048" spans="13:13" hidden="1" x14ac:dyDescent="0.2">
      <c r="M18048" s="9"/>
    </row>
    <row r="18049" spans="13:13" hidden="1" x14ac:dyDescent="0.2">
      <c r="M18049" s="9"/>
    </row>
    <row r="18050" spans="13:13" hidden="1" x14ac:dyDescent="0.2">
      <c r="M18050" s="9"/>
    </row>
    <row r="18051" spans="13:13" hidden="1" x14ac:dyDescent="0.2">
      <c r="M18051" s="9"/>
    </row>
    <row r="18052" spans="13:13" hidden="1" x14ac:dyDescent="0.2">
      <c r="M18052" s="9"/>
    </row>
    <row r="18053" spans="13:13" hidden="1" x14ac:dyDescent="0.2">
      <c r="M18053" s="9"/>
    </row>
    <row r="18054" spans="13:13" hidden="1" x14ac:dyDescent="0.2">
      <c r="M18054" s="9"/>
    </row>
    <row r="18055" spans="13:13" hidden="1" x14ac:dyDescent="0.2">
      <c r="M18055" s="9"/>
    </row>
    <row r="18056" spans="13:13" hidden="1" x14ac:dyDescent="0.2">
      <c r="M18056" s="9"/>
    </row>
    <row r="18057" spans="13:13" hidden="1" x14ac:dyDescent="0.2">
      <c r="M18057" s="9"/>
    </row>
    <row r="18058" spans="13:13" hidden="1" x14ac:dyDescent="0.2">
      <c r="M18058" s="9"/>
    </row>
    <row r="18059" spans="13:13" hidden="1" x14ac:dyDescent="0.2">
      <c r="M18059" s="9"/>
    </row>
    <row r="18060" spans="13:13" hidden="1" x14ac:dyDescent="0.2">
      <c r="M18060" s="9"/>
    </row>
    <row r="18061" spans="13:13" hidden="1" x14ac:dyDescent="0.2">
      <c r="M18061" s="9"/>
    </row>
    <row r="18062" spans="13:13" hidden="1" x14ac:dyDescent="0.2">
      <c r="M18062" s="9"/>
    </row>
    <row r="18063" spans="13:13" hidden="1" x14ac:dyDescent="0.2">
      <c r="M18063" s="9"/>
    </row>
    <row r="18064" spans="13:13" hidden="1" x14ac:dyDescent="0.2">
      <c r="M18064" s="9"/>
    </row>
    <row r="18065" spans="13:13" hidden="1" x14ac:dyDescent="0.2">
      <c r="M18065" s="9"/>
    </row>
    <row r="18066" spans="13:13" hidden="1" x14ac:dyDescent="0.2">
      <c r="M18066" s="9"/>
    </row>
    <row r="18067" spans="13:13" hidden="1" x14ac:dyDescent="0.2">
      <c r="M18067" s="9"/>
    </row>
    <row r="18068" spans="13:13" hidden="1" x14ac:dyDescent="0.2">
      <c r="M18068" s="9"/>
    </row>
    <row r="18069" spans="13:13" hidden="1" x14ac:dyDescent="0.2">
      <c r="M18069" s="9"/>
    </row>
    <row r="18070" spans="13:13" hidden="1" x14ac:dyDescent="0.2">
      <c r="M18070" s="9"/>
    </row>
    <row r="18071" spans="13:13" hidden="1" x14ac:dyDescent="0.2">
      <c r="M18071" s="9"/>
    </row>
    <row r="18072" spans="13:13" hidden="1" x14ac:dyDescent="0.2">
      <c r="M18072" s="9"/>
    </row>
    <row r="18073" spans="13:13" hidden="1" x14ac:dyDescent="0.2">
      <c r="M18073" s="9"/>
    </row>
    <row r="18074" spans="13:13" hidden="1" x14ac:dyDescent="0.2">
      <c r="M18074" s="9"/>
    </row>
    <row r="18075" spans="13:13" hidden="1" x14ac:dyDescent="0.2">
      <c r="M18075" s="9"/>
    </row>
    <row r="18076" spans="13:13" hidden="1" x14ac:dyDescent="0.2">
      <c r="M18076" s="9"/>
    </row>
    <row r="18077" spans="13:13" hidden="1" x14ac:dyDescent="0.2">
      <c r="M18077" s="9"/>
    </row>
    <row r="18078" spans="13:13" hidden="1" x14ac:dyDescent="0.2">
      <c r="M18078" s="9"/>
    </row>
    <row r="18079" spans="13:13" hidden="1" x14ac:dyDescent="0.2">
      <c r="M18079" s="9"/>
    </row>
    <row r="18080" spans="13:13" hidden="1" x14ac:dyDescent="0.2">
      <c r="M18080" s="9"/>
    </row>
    <row r="18081" spans="13:13" hidden="1" x14ac:dyDescent="0.2">
      <c r="M18081" s="9"/>
    </row>
    <row r="18082" spans="13:13" hidden="1" x14ac:dyDescent="0.2">
      <c r="M18082" s="9"/>
    </row>
    <row r="18083" spans="13:13" hidden="1" x14ac:dyDescent="0.2">
      <c r="M18083" s="9"/>
    </row>
    <row r="18084" spans="13:13" hidden="1" x14ac:dyDescent="0.2">
      <c r="M18084" s="9"/>
    </row>
    <row r="18085" spans="13:13" hidden="1" x14ac:dyDescent="0.2">
      <c r="M18085" s="9"/>
    </row>
    <row r="18086" spans="13:13" hidden="1" x14ac:dyDescent="0.2">
      <c r="M18086" s="9"/>
    </row>
    <row r="18087" spans="13:13" hidden="1" x14ac:dyDescent="0.2">
      <c r="M18087" s="9"/>
    </row>
    <row r="18088" spans="13:13" hidden="1" x14ac:dyDescent="0.2">
      <c r="M18088" s="9"/>
    </row>
    <row r="18089" spans="13:13" hidden="1" x14ac:dyDescent="0.2">
      <c r="M18089" s="9"/>
    </row>
    <row r="18090" spans="13:13" hidden="1" x14ac:dyDescent="0.2">
      <c r="M18090" s="9"/>
    </row>
    <row r="18091" spans="13:13" hidden="1" x14ac:dyDescent="0.2">
      <c r="M18091" s="9"/>
    </row>
    <row r="18092" spans="13:13" hidden="1" x14ac:dyDescent="0.2">
      <c r="M18092" s="9"/>
    </row>
    <row r="18093" spans="13:13" hidden="1" x14ac:dyDescent="0.2">
      <c r="M18093" s="9"/>
    </row>
    <row r="18094" spans="13:13" hidden="1" x14ac:dyDescent="0.2">
      <c r="M18094" s="9"/>
    </row>
    <row r="18095" spans="13:13" hidden="1" x14ac:dyDescent="0.2">
      <c r="M18095" s="9"/>
    </row>
    <row r="18096" spans="13:13" hidden="1" x14ac:dyDescent="0.2">
      <c r="M18096" s="9"/>
    </row>
    <row r="18097" spans="13:13" hidden="1" x14ac:dyDescent="0.2">
      <c r="M18097" s="9"/>
    </row>
    <row r="18098" spans="13:13" hidden="1" x14ac:dyDescent="0.2">
      <c r="M18098" s="9"/>
    </row>
    <row r="18099" spans="13:13" hidden="1" x14ac:dyDescent="0.2">
      <c r="M18099" s="9"/>
    </row>
    <row r="18100" spans="13:13" hidden="1" x14ac:dyDescent="0.2">
      <c r="M18100" s="9"/>
    </row>
    <row r="18101" spans="13:13" hidden="1" x14ac:dyDescent="0.2">
      <c r="M18101" s="9"/>
    </row>
    <row r="18102" spans="13:13" hidden="1" x14ac:dyDescent="0.2">
      <c r="M18102" s="9"/>
    </row>
    <row r="18103" spans="13:13" hidden="1" x14ac:dyDescent="0.2">
      <c r="M18103" s="9"/>
    </row>
    <row r="18104" spans="13:13" hidden="1" x14ac:dyDescent="0.2">
      <c r="M18104" s="9"/>
    </row>
    <row r="18105" spans="13:13" hidden="1" x14ac:dyDescent="0.2">
      <c r="M18105" s="9"/>
    </row>
    <row r="18106" spans="13:13" hidden="1" x14ac:dyDescent="0.2">
      <c r="M18106" s="9"/>
    </row>
    <row r="18107" spans="13:13" hidden="1" x14ac:dyDescent="0.2">
      <c r="M18107" s="9"/>
    </row>
    <row r="18108" spans="13:13" hidden="1" x14ac:dyDescent="0.2">
      <c r="M18108" s="9"/>
    </row>
    <row r="18109" spans="13:13" hidden="1" x14ac:dyDescent="0.2">
      <c r="M18109" s="9"/>
    </row>
    <row r="18110" spans="13:13" hidden="1" x14ac:dyDescent="0.2">
      <c r="M18110" s="9"/>
    </row>
    <row r="18111" spans="13:13" hidden="1" x14ac:dyDescent="0.2">
      <c r="M18111" s="9"/>
    </row>
    <row r="18112" spans="13:13" hidden="1" x14ac:dyDescent="0.2">
      <c r="M18112" s="9"/>
    </row>
    <row r="18113" spans="13:13" hidden="1" x14ac:dyDescent="0.2">
      <c r="M18113" s="9"/>
    </row>
    <row r="18114" spans="13:13" hidden="1" x14ac:dyDescent="0.2">
      <c r="M18114" s="9"/>
    </row>
    <row r="18115" spans="13:13" hidden="1" x14ac:dyDescent="0.2">
      <c r="M18115" s="9"/>
    </row>
    <row r="18116" spans="13:13" hidden="1" x14ac:dyDescent="0.2">
      <c r="M18116" s="9"/>
    </row>
    <row r="18117" spans="13:13" hidden="1" x14ac:dyDescent="0.2">
      <c r="M18117" s="9"/>
    </row>
    <row r="18118" spans="13:13" hidden="1" x14ac:dyDescent="0.2">
      <c r="M18118" s="9"/>
    </row>
    <row r="18119" spans="13:13" hidden="1" x14ac:dyDescent="0.2">
      <c r="M18119" s="9"/>
    </row>
    <row r="18120" spans="13:13" hidden="1" x14ac:dyDescent="0.2">
      <c r="M18120" s="9"/>
    </row>
    <row r="18121" spans="13:13" hidden="1" x14ac:dyDescent="0.2">
      <c r="M18121" s="9"/>
    </row>
    <row r="18122" spans="13:13" hidden="1" x14ac:dyDescent="0.2">
      <c r="M18122" s="9"/>
    </row>
    <row r="18123" spans="13:13" hidden="1" x14ac:dyDescent="0.2">
      <c r="M18123" s="9"/>
    </row>
    <row r="18124" spans="13:13" hidden="1" x14ac:dyDescent="0.2">
      <c r="M18124" s="9"/>
    </row>
    <row r="18125" spans="13:13" hidden="1" x14ac:dyDescent="0.2">
      <c r="M18125" s="9"/>
    </row>
    <row r="18126" spans="13:13" hidden="1" x14ac:dyDescent="0.2">
      <c r="M18126" s="9"/>
    </row>
    <row r="18127" spans="13:13" hidden="1" x14ac:dyDescent="0.2">
      <c r="M18127" s="9"/>
    </row>
    <row r="18128" spans="13:13" hidden="1" x14ac:dyDescent="0.2">
      <c r="M18128" s="9"/>
    </row>
    <row r="18129" spans="13:13" hidden="1" x14ac:dyDescent="0.2">
      <c r="M18129" s="9"/>
    </row>
    <row r="18130" spans="13:13" hidden="1" x14ac:dyDescent="0.2">
      <c r="M18130" s="9"/>
    </row>
    <row r="18131" spans="13:13" hidden="1" x14ac:dyDescent="0.2">
      <c r="M18131" s="9"/>
    </row>
    <row r="18132" spans="13:13" hidden="1" x14ac:dyDescent="0.2">
      <c r="M18132" s="9"/>
    </row>
    <row r="18133" spans="13:13" hidden="1" x14ac:dyDescent="0.2">
      <c r="M18133" s="9"/>
    </row>
    <row r="18134" spans="13:13" hidden="1" x14ac:dyDescent="0.2">
      <c r="M18134" s="9"/>
    </row>
    <row r="18135" spans="13:13" hidden="1" x14ac:dyDescent="0.2">
      <c r="M18135" s="9"/>
    </row>
    <row r="18136" spans="13:13" hidden="1" x14ac:dyDescent="0.2">
      <c r="M18136" s="9"/>
    </row>
    <row r="18137" spans="13:13" hidden="1" x14ac:dyDescent="0.2">
      <c r="M18137" s="9"/>
    </row>
    <row r="18138" spans="13:13" hidden="1" x14ac:dyDescent="0.2">
      <c r="M18138" s="9"/>
    </row>
    <row r="18139" spans="13:13" hidden="1" x14ac:dyDescent="0.2">
      <c r="M18139" s="9"/>
    </row>
    <row r="18140" spans="13:13" hidden="1" x14ac:dyDescent="0.2">
      <c r="M18140" s="9"/>
    </row>
    <row r="18141" spans="13:13" hidden="1" x14ac:dyDescent="0.2">
      <c r="M18141" s="9"/>
    </row>
    <row r="18142" spans="13:13" hidden="1" x14ac:dyDescent="0.2">
      <c r="M18142" s="9"/>
    </row>
    <row r="18143" spans="13:13" hidden="1" x14ac:dyDescent="0.2">
      <c r="M18143" s="9"/>
    </row>
    <row r="18144" spans="13:13" hidden="1" x14ac:dyDescent="0.2">
      <c r="M18144" s="9"/>
    </row>
    <row r="18145" spans="13:13" hidden="1" x14ac:dyDescent="0.2">
      <c r="M18145" s="9"/>
    </row>
    <row r="18146" spans="13:13" hidden="1" x14ac:dyDescent="0.2">
      <c r="M18146" s="9"/>
    </row>
    <row r="18147" spans="13:13" hidden="1" x14ac:dyDescent="0.2">
      <c r="M18147" s="9"/>
    </row>
    <row r="18148" spans="13:13" hidden="1" x14ac:dyDescent="0.2">
      <c r="M18148" s="9"/>
    </row>
    <row r="18149" spans="13:13" hidden="1" x14ac:dyDescent="0.2">
      <c r="M18149" s="9"/>
    </row>
    <row r="18150" spans="13:13" hidden="1" x14ac:dyDescent="0.2">
      <c r="M18150" s="9"/>
    </row>
    <row r="18151" spans="13:13" hidden="1" x14ac:dyDescent="0.2">
      <c r="M18151" s="9"/>
    </row>
    <row r="18152" spans="13:13" hidden="1" x14ac:dyDescent="0.2">
      <c r="M18152" s="9"/>
    </row>
    <row r="18153" spans="13:13" hidden="1" x14ac:dyDescent="0.2">
      <c r="M18153" s="9"/>
    </row>
    <row r="18154" spans="13:13" hidden="1" x14ac:dyDescent="0.2">
      <c r="M18154" s="9"/>
    </row>
    <row r="18155" spans="13:13" hidden="1" x14ac:dyDescent="0.2">
      <c r="M18155" s="9"/>
    </row>
    <row r="18156" spans="13:13" hidden="1" x14ac:dyDescent="0.2">
      <c r="M18156" s="9"/>
    </row>
    <row r="18157" spans="13:13" hidden="1" x14ac:dyDescent="0.2">
      <c r="M18157" s="9"/>
    </row>
    <row r="18158" spans="13:13" hidden="1" x14ac:dyDescent="0.2">
      <c r="M18158" s="9"/>
    </row>
    <row r="18159" spans="13:13" hidden="1" x14ac:dyDescent="0.2">
      <c r="M18159" s="9"/>
    </row>
    <row r="18160" spans="13:13" hidden="1" x14ac:dyDescent="0.2">
      <c r="M18160" s="9"/>
    </row>
    <row r="18161" spans="13:13" hidden="1" x14ac:dyDescent="0.2">
      <c r="M18161" s="9"/>
    </row>
    <row r="18162" spans="13:13" hidden="1" x14ac:dyDescent="0.2">
      <c r="M18162" s="9"/>
    </row>
    <row r="18163" spans="13:13" hidden="1" x14ac:dyDescent="0.2">
      <c r="M18163" s="9"/>
    </row>
    <row r="18164" spans="13:13" hidden="1" x14ac:dyDescent="0.2">
      <c r="M18164" s="9"/>
    </row>
    <row r="18165" spans="13:13" hidden="1" x14ac:dyDescent="0.2">
      <c r="M18165" s="9"/>
    </row>
    <row r="18166" spans="13:13" hidden="1" x14ac:dyDescent="0.2">
      <c r="M18166" s="9"/>
    </row>
    <row r="18167" spans="13:13" hidden="1" x14ac:dyDescent="0.2">
      <c r="M18167" s="9"/>
    </row>
    <row r="18168" spans="13:13" hidden="1" x14ac:dyDescent="0.2">
      <c r="M18168" s="9"/>
    </row>
    <row r="18169" spans="13:13" hidden="1" x14ac:dyDescent="0.2">
      <c r="M18169" s="9"/>
    </row>
    <row r="18170" spans="13:13" hidden="1" x14ac:dyDescent="0.2">
      <c r="M18170" s="9"/>
    </row>
    <row r="18171" spans="13:13" hidden="1" x14ac:dyDescent="0.2">
      <c r="M18171" s="9"/>
    </row>
    <row r="18172" spans="13:13" hidden="1" x14ac:dyDescent="0.2">
      <c r="M18172" s="9"/>
    </row>
    <row r="18173" spans="13:13" hidden="1" x14ac:dyDescent="0.2">
      <c r="M18173" s="9"/>
    </row>
    <row r="18174" spans="13:13" hidden="1" x14ac:dyDescent="0.2">
      <c r="M18174" s="9"/>
    </row>
    <row r="18175" spans="13:13" hidden="1" x14ac:dyDescent="0.2">
      <c r="M18175" s="9"/>
    </row>
    <row r="18176" spans="13:13" hidden="1" x14ac:dyDescent="0.2">
      <c r="M18176" s="9"/>
    </row>
    <row r="18177" spans="13:13" hidden="1" x14ac:dyDescent="0.2">
      <c r="M18177" s="9"/>
    </row>
    <row r="18178" spans="13:13" hidden="1" x14ac:dyDescent="0.2">
      <c r="M18178" s="9"/>
    </row>
    <row r="18179" spans="13:13" hidden="1" x14ac:dyDescent="0.2">
      <c r="M18179" s="9"/>
    </row>
    <row r="18180" spans="13:13" hidden="1" x14ac:dyDescent="0.2">
      <c r="M18180" s="9"/>
    </row>
    <row r="18181" spans="13:13" hidden="1" x14ac:dyDescent="0.2">
      <c r="M18181" s="9"/>
    </row>
    <row r="18182" spans="13:13" hidden="1" x14ac:dyDescent="0.2">
      <c r="M18182" s="9"/>
    </row>
    <row r="18183" spans="13:13" hidden="1" x14ac:dyDescent="0.2">
      <c r="M18183" s="9"/>
    </row>
    <row r="18184" spans="13:13" hidden="1" x14ac:dyDescent="0.2">
      <c r="M18184" s="9"/>
    </row>
    <row r="18185" spans="13:13" hidden="1" x14ac:dyDescent="0.2">
      <c r="M18185" s="9"/>
    </row>
    <row r="18186" spans="13:13" hidden="1" x14ac:dyDescent="0.2">
      <c r="M18186" s="9"/>
    </row>
    <row r="18187" spans="13:13" hidden="1" x14ac:dyDescent="0.2">
      <c r="M18187" s="9"/>
    </row>
    <row r="18188" spans="13:13" hidden="1" x14ac:dyDescent="0.2">
      <c r="M18188" s="9"/>
    </row>
    <row r="18189" spans="13:13" hidden="1" x14ac:dyDescent="0.2">
      <c r="M18189" s="9"/>
    </row>
    <row r="18190" spans="13:13" hidden="1" x14ac:dyDescent="0.2">
      <c r="M18190" s="9"/>
    </row>
    <row r="18191" spans="13:13" hidden="1" x14ac:dyDescent="0.2">
      <c r="M18191" s="9"/>
    </row>
    <row r="18192" spans="13:13" hidden="1" x14ac:dyDescent="0.2">
      <c r="M18192" s="9"/>
    </row>
    <row r="18193" spans="13:13" hidden="1" x14ac:dyDescent="0.2">
      <c r="M18193" s="9"/>
    </row>
    <row r="18194" spans="13:13" hidden="1" x14ac:dyDescent="0.2">
      <c r="M18194" s="9"/>
    </row>
    <row r="18195" spans="13:13" hidden="1" x14ac:dyDescent="0.2">
      <c r="M18195" s="9"/>
    </row>
    <row r="18196" spans="13:13" hidden="1" x14ac:dyDescent="0.2">
      <c r="M18196" s="9"/>
    </row>
    <row r="18197" spans="13:13" hidden="1" x14ac:dyDescent="0.2">
      <c r="M18197" s="9"/>
    </row>
    <row r="18198" spans="13:13" hidden="1" x14ac:dyDescent="0.2">
      <c r="M18198" s="9"/>
    </row>
    <row r="18199" spans="13:13" hidden="1" x14ac:dyDescent="0.2">
      <c r="M18199" s="9"/>
    </row>
    <row r="18200" spans="13:13" hidden="1" x14ac:dyDescent="0.2">
      <c r="M18200" s="9"/>
    </row>
    <row r="18201" spans="13:13" hidden="1" x14ac:dyDescent="0.2">
      <c r="M18201" s="9"/>
    </row>
    <row r="18202" spans="13:13" hidden="1" x14ac:dyDescent="0.2">
      <c r="M18202" s="9"/>
    </row>
    <row r="18203" spans="13:13" hidden="1" x14ac:dyDescent="0.2">
      <c r="M18203" s="9"/>
    </row>
    <row r="18204" spans="13:13" hidden="1" x14ac:dyDescent="0.2">
      <c r="M18204" s="9"/>
    </row>
    <row r="18205" spans="13:13" hidden="1" x14ac:dyDescent="0.2">
      <c r="M18205" s="9"/>
    </row>
    <row r="18206" spans="13:13" hidden="1" x14ac:dyDescent="0.2">
      <c r="M18206" s="9"/>
    </row>
    <row r="18207" spans="13:13" hidden="1" x14ac:dyDescent="0.2">
      <c r="M18207" s="9"/>
    </row>
    <row r="18208" spans="13:13" hidden="1" x14ac:dyDescent="0.2">
      <c r="M18208" s="9"/>
    </row>
    <row r="18209" spans="13:13" hidden="1" x14ac:dyDescent="0.2">
      <c r="M18209" s="9"/>
    </row>
    <row r="18210" spans="13:13" hidden="1" x14ac:dyDescent="0.2">
      <c r="M18210" s="9"/>
    </row>
    <row r="18211" spans="13:13" hidden="1" x14ac:dyDescent="0.2">
      <c r="M18211" s="9"/>
    </row>
    <row r="18212" spans="13:13" hidden="1" x14ac:dyDescent="0.2">
      <c r="M18212" s="9"/>
    </row>
    <row r="18213" spans="13:13" hidden="1" x14ac:dyDescent="0.2">
      <c r="M18213" s="9"/>
    </row>
    <row r="18214" spans="13:13" hidden="1" x14ac:dyDescent="0.2">
      <c r="M18214" s="9"/>
    </row>
    <row r="18215" spans="13:13" hidden="1" x14ac:dyDescent="0.2">
      <c r="M18215" s="9"/>
    </row>
    <row r="18216" spans="13:13" hidden="1" x14ac:dyDescent="0.2">
      <c r="M18216" s="9"/>
    </row>
    <row r="18217" spans="13:13" hidden="1" x14ac:dyDescent="0.2">
      <c r="M18217" s="9"/>
    </row>
    <row r="18218" spans="13:13" hidden="1" x14ac:dyDescent="0.2">
      <c r="M18218" s="9"/>
    </row>
    <row r="18219" spans="13:13" hidden="1" x14ac:dyDescent="0.2">
      <c r="M18219" s="9"/>
    </row>
    <row r="18220" spans="13:13" hidden="1" x14ac:dyDescent="0.2">
      <c r="M18220" s="9"/>
    </row>
    <row r="18221" spans="13:13" hidden="1" x14ac:dyDescent="0.2">
      <c r="M18221" s="9"/>
    </row>
    <row r="18222" spans="13:13" hidden="1" x14ac:dyDescent="0.2">
      <c r="M18222" s="9"/>
    </row>
    <row r="18223" spans="13:13" hidden="1" x14ac:dyDescent="0.2">
      <c r="M18223" s="9"/>
    </row>
    <row r="18224" spans="13:13" hidden="1" x14ac:dyDescent="0.2">
      <c r="M18224" s="9"/>
    </row>
    <row r="18225" spans="13:13" hidden="1" x14ac:dyDescent="0.2">
      <c r="M18225" s="9"/>
    </row>
    <row r="18226" spans="13:13" hidden="1" x14ac:dyDescent="0.2">
      <c r="M18226" s="9"/>
    </row>
    <row r="18227" spans="13:13" hidden="1" x14ac:dyDescent="0.2">
      <c r="M18227" s="9"/>
    </row>
    <row r="18228" spans="13:13" hidden="1" x14ac:dyDescent="0.2">
      <c r="M18228" s="9"/>
    </row>
    <row r="18229" spans="13:13" hidden="1" x14ac:dyDescent="0.2">
      <c r="M18229" s="9"/>
    </row>
    <row r="18230" spans="13:13" hidden="1" x14ac:dyDescent="0.2">
      <c r="M18230" s="9"/>
    </row>
    <row r="18231" spans="13:13" hidden="1" x14ac:dyDescent="0.2">
      <c r="M18231" s="9"/>
    </row>
    <row r="18232" spans="13:13" hidden="1" x14ac:dyDescent="0.2">
      <c r="M18232" s="9"/>
    </row>
    <row r="18233" spans="13:13" hidden="1" x14ac:dyDescent="0.2">
      <c r="M18233" s="9"/>
    </row>
    <row r="18234" spans="13:13" hidden="1" x14ac:dyDescent="0.2">
      <c r="M18234" s="9"/>
    </row>
    <row r="18235" spans="13:13" hidden="1" x14ac:dyDescent="0.2">
      <c r="M18235" s="9"/>
    </row>
    <row r="18236" spans="13:13" hidden="1" x14ac:dyDescent="0.2">
      <c r="M18236" s="9"/>
    </row>
    <row r="18237" spans="13:13" hidden="1" x14ac:dyDescent="0.2">
      <c r="M18237" s="9"/>
    </row>
    <row r="18238" spans="13:13" hidden="1" x14ac:dyDescent="0.2">
      <c r="M18238" s="9"/>
    </row>
    <row r="18239" spans="13:13" hidden="1" x14ac:dyDescent="0.2">
      <c r="M18239" s="9"/>
    </row>
    <row r="18240" spans="13:13" hidden="1" x14ac:dyDescent="0.2">
      <c r="M18240" s="9"/>
    </row>
    <row r="18241" spans="13:13" hidden="1" x14ac:dyDescent="0.2">
      <c r="M18241" s="9"/>
    </row>
    <row r="18242" spans="13:13" hidden="1" x14ac:dyDescent="0.2">
      <c r="M18242" s="9"/>
    </row>
    <row r="18243" spans="13:13" hidden="1" x14ac:dyDescent="0.2">
      <c r="M18243" s="9"/>
    </row>
    <row r="18244" spans="13:13" hidden="1" x14ac:dyDescent="0.2">
      <c r="M18244" s="9"/>
    </row>
    <row r="18245" spans="13:13" hidden="1" x14ac:dyDescent="0.2">
      <c r="M18245" s="9"/>
    </row>
    <row r="18246" spans="13:13" hidden="1" x14ac:dyDescent="0.2">
      <c r="M18246" s="9"/>
    </row>
    <row r="18247" spans="13:13" hidden="1" x14ac:dyDescent="0.2">
      <c r="M18247" s="9"/>
    </row>
    <row r="18248" spans="13:13" hidden="1" x14ac:dyDescent="0.2">
      <c r="M18248" s="9"/>
    </row>
    <row r="18249" spans="13:13" hidden="1" x14ac:dyDescent="0.2">
      <c r="M18249" s="9"/>
    </row>
    <row r="18250" spans="13:13" hidden="1" x14ac:dyDescent="0.2">
      <c r="M18250" s="9"/>
    </row>
    <row r="18251" spans="13:13" hidden="1" x14ac:dyDescent="0.2">
      <c r="M18251" s="9"/>
    </row>
    <row r="18252" spans="13:13" hidden="1" x14ac:dyDescent="0.2">
      <c r="M18252" s="9"/>
    </row>
    <row r="18253" spans="13:13" hidden="1" x14ac:dyDescent="0.2">
      <c r="M18253" s="9"/>
    </row>
    <row r="18254" spans="13:13" hidden="1" x14ac:dyDescent="0.2">
      <c r="M18254" s="9"/>
    </row>
    <row r="18255" spans="13:13" hidden="1" x14ac:dyDescent="0.2">
      <c r="M18255" s="9"/>
    </row>
    <row r="18256" spans="13:13" hidden="1" x14ac:dyDescent="0.2">
      <c r="M18256" s="9"/>
    </row>
    <row r="18257" spans="13:13" hidden="1" x14ac:dyDescent="0.2">
      <c r="M18257" s="9"/>
    </row>
    <row r="18258" spans="13:13" hidden="1" x14ac:dyDescent="0.2">
      <c r="M18258" s="9"/>
    </row>
    <row r="18259" spans="13:13" hidden="1" x14ac:dyDescent="0.2">
      <c r="M18259" s="9"/>
    </row>
    <row r="18260" spans="13:13" hidden="1" x14ac:dyDescent="0.2">
      <c r="M18260" s="9"/>
    </row>
    <row r="18261" spans="13:13" hidden="1" x14ac:dyDescent="0.2">
      <c r="M18261" s="9"/>
    </row>
    <row r="18262" spans="13:13" hidden="1" x14ac:dyDescent="0.2">
      <c r="M18262" s="9"/>
    </row>
    <row r="18263" spans="13:13" hidden="1" x14ac:dyDescent="0.2">
      <c r="M18263" s="9"/>
    </row>
    <row r="18264" spans="13:13" hidden="1" x14ac:dyDescent="0.2">
      <c r="M18264" s="9"/>
    </row>
    <row r="18265" spans="13:13" hidden="1" x14ac:dyDescent="0.2">
      <c r="M18265" s="9"/>
    </row>
    <row r="18266" spans="13:13" hidden="1" x14ac:dyDescent="0.2">
      <c r="M18266" s="9"/>
    </row>
    <row r="18267" spans="13:13" hidden="1" x14ac:dyDescent="0.2">
      <c r="M18267" s="9"/>
    </row>
    <row r="18268" spans="13:13" hidden="1" x14ac:dyDescent="0.2">
      <c r="M18268" s="9"/>
    </row>
    <row r="18269" spans="13:13" hidden="1" x14ac:dyDescent="0.2">
      <c r="M18269" s="9"/>
    </row>
    <row r="18270" spans="13:13" hidden="1" x14ac:dyDescent="0.2">
      <c r="M18270" s="9"/>
    </row>
    <row r="18271" spans="13:13" hidden="1" x14ac:dyDescent="0.2">
      <c r="M18271" s="9"/>
    </row>
    <row r="18272" spans="13:13" hidden="1" x14ac:dyDescent="0.2">
      <c r="M18272" s="9"/>
    </row>
    <row r="18273" spans="13:13" hidden="1" x14ac:dyDescent="0.2">
      <c r="M18273" s="9"/>
    </row>
    <row r="18274" spans="13:13" hidden="1" x14ac:dyDescent="0.2">
      <c r="M18274" s="9"/>
    </row>
    <row r="18275" spans="13:13" hidden="1" x14ac:dyDescent="0.2">
      <c r="M18275" s="9"/>
    </row>
    <row r="18276" spans="13:13" hidden="1" x14ac:dyDescent="0.2">
      <c r="M18276" s="9"/>
    </row>
    <row r="18277" spans="13:13" hidden="1" x14ac:dyDescent="0.2">
      <c r="M18277" s="9"/>
    </row>
    <row r="18278" spans="13:13" hidden="1" x14ac:dyDescent="0.2">
      <c r="M18278" s="9"/>
    </row>
    <row r="18279" spans="13:13" hidden="1" x14ac:dyDescent="0.2">
      <c r="M18279" s="9"/>
    </row>
    <row r="18280" spans="13:13" hidden="1" x14ac:dyDescent="0.2">
      <c r="M18280" s="9"/>
    </row>
    <row r="18281" spans="13:13" hidden="1" x14ac:dyDescent="0.2">
      <c r="M18281" s="9"/>
    </row>
    <row r="18282" spans="13:13" hidden="1" x14ac:dyDescent="0.2">
      <c r="M18282" s="9"/>
    </row>
    <row r="18283" spans="13:13" hidden="1" x14ac:dyDescent="0.2">
      <c r="M18283" s="9"/>
    </row>
    <row r="18284" spans="13:13" hidden="1" x14ac:dyDescent="0.2">
      <c r="M18284" s="9"/>
    </row>
    <row r="18285" spans="13:13" hidden="1" x14ac:dyDescent="0.2">
      <c r="M18285" s="9"/>
    </row>
    <row r="18286" spans="13:13" hidden="1" x14ac:dyDescent="0.2">
      <c r="M18286" s="9"/>
    </row>
    <row r="18287" spans="13:13" hidden="1" x14ac:dyDescent="0.2">
      <c r="M18287" s="9"/>
    </row>
    <row r="18288" spans="13:13" hidden="1" x14ac:dyDescent="0.2">
      <c r="M18288" s="9"/>
    </row>
    <row r="18289" spans="13:13" hidden="1" x14ac:dyDescent="0.2">
      <c r="M18289" s="9"/>
    </row>
    <row r="18290" spans="13:13" hidden="1" x14ac:dyDescent="0.2">
      <c r="M18290" s="9"/>
    </row>
    <row r="18291" spans="13:13" hidden="1" x14ac:dyDescent="0.2">
      <c r="M18291" s="9"/>
    </row>
    <row r="18292" spans="13:13" hidden="1" x14ac:dyDescent="0.2">
      <c r="M18292" s="9"/>
    </row>
    <row r="18293" spans="13:13" hidden="1" x14ac:dyDescent="0.2">
      <c r="M18293" s="9"/>
    </row>
    <row r="18294" spans="13:13" hidden="1" x14ac:dyDescent="0.2">
      <c r="M18294" s="9"/>
    </row>
    <row r="18295" spans="13:13" hidden="1" x14ac:dyDescent="0.2">
      <c r="M18295" s="9"/>
    </row>
    <row r="18296" spans="13:13" hidden="1" x14ac:dyDescent="0.2">
      <c r="M18296" s="9"/>
    </row>
    <row r="18297" spans="13:13" hidden="1" x14ac:dyDescent="0.2">
      <c r="M18297" s="9"/>
    </row>
    <row r="18298" spans="13:13" hidden="1" x14ac:dyDescent="0.2">
      <c r="M18298" s="9"/>
    </row>
    <row r="18299" spans="13:13" hidden="1" x14ac:dyDescent="0.2">
      <c r="M18299" s="9"/>
    </row>
    <row r="18300" spans="13:13" hidden="1" x14ac:dyDescent="0.2">
      <c r="M18300" s="9"/>
    </row>
    <row r="18301" spans="13:13" hidden="1" x14ac:dyDescent="0.2">
      <c r="M18301" s="9"/>
    </row>
    <row r="18302" spans="13:13" hidden="1" x14ac:dyDescent="0.2">
      <c r="M18302" s="9"/>
    </row>
    <row r="18303" spans="13:13" hidden="1" x14ac:dyDescent="0.2">
      <c r="M18303" s="9"/>
    </row>
    <row r="18304" spans="13:13" hidden="1" x14ac:dyDescent="0.2">
      <c r="M18304" s="9"/>
    </row>
    <row r="18305" spans="13:13" hidden="1" x14ac:dyDescent="0.2">
      <c r="M18305" s="9"/>
    </row>
    <row r="18306" spans="13:13" hidden="1" x14ac:dyDescent="0.2">
      <c r="M18306" s="9"/>
    </row>
    <row r="18307" spans="13:13" hidden="1" x14ac:dyDescent="0.2">
      <c r="M18307" s="9"/>
    </row>
    <row r="18308" spans="13:13" hidden="1" x14ac:dyDescent="0.2">
      <c r="M18308" s="9"/>
    </row>
    <row r="18309" spans="13:13" hidden="1" x14ac:dyDescent="0.2">
      <c r="M18309" s="9"/>
    </row>
    <row r="18310" spans="13:13" hidden="1" x14ac:dyDescent="0.2">
      <c r="M18310" s="9"/>
    </row>
    <row r="18311" spans="13:13" hidden="1" x14ac:dyDescent="0.2">
      <c r="M18311" s="9"/>
    </row>
    <row r="18312" spans="13:13" hidden="1" x14ac:dyDescent="0.2">
      <c r="M18312" s="9"/>
    </row>
    <row r="18313" spans="13:13" hidden="1" x14ac:dyDescent="0.2">
      <c r="M18313" s="9"/>
    </row>
    <row r="18314" spans="13:13" hidden="1" x14ac:dyDescent="0.2">
      <c r="M18314" s="9"/>
    </row>
    <row r="18315" spans="13:13" hidden="1" x14ac:dyDescent="0.2">
      <c r="M18315" s="9"/>
    </row>
    <row r="18316" spans="13:13" hidden="1" x14ac:dyDescent="0.2">
      <c r="M18316" s="9"/>
    </row>
    <row r="18317" spans="13:13" hidden="1" x14ac:dyDescent="0.2">
      <c r="M18317" s="9"/>
    </row>
    <row r="18318" spans="13:13" hidden="1" x14ac:dyDescent="0.2">
      <c r="M18318" s="9"/>
    </row>
    <row r="18319" spans="13:13" hidden="1" x14ac:dyDescent="0.2">
      <c r="M18319" s="9"/>
    </row>
    <row r="18320" spans="13:13" hidden="1" x14ac:dyDescent="0.2">
      <c r="M18320" s="9"/>
    </row>
    <row r="18321" spans="13:13" hidden="1" x14ac:dyDescent="0.2">
      <c r="M18321" s="9"/>
    </row>
    <row r="18322" spans="13:13" hidden="1" x14ac:dyDescent="0.2">
      <c r="M18322" s="9"/>
    </row>
    <row r="18323" spans="13:13" hidden="1" x14ac:dyDescent="0.2">
      <c r="M18323" s="9"/>
    </row>
    <row r="18324" spans="13:13" hidden="1" x14ac:dyDescent="0.2">
      <c r="M18324" s="9"/>
    </row>
    <row r="18325" spans="13:13" hidden="1" x14ac:dyDescent="0.2">
      <c r="M18325" s="9"/>
    </row>
    <row r="18326" spans="13:13" hidden="1" x14ac:dyDescent="0.2">
      <c r="M18326" s="9"/>
    </row>
    <row r="18327" spans="13:13" hidden="1" x14ac:dyDescent="0.2">
      <c r="M18327" s="9"/>
    </row>
    <row r="18328" spans="13:13" hidden="1" x14ac:dyDescent="0.2">
      <c r="M18328" s="9"/>
    </row>
    <row r="18329" spans="13:13" hidden="1" x14ac:dyDescent="0.2">
      <c r="M18329" s="9"/>
    </row>
    <row r="18330" spans="13:13" hidden="1" x14ac:dyDescent="0.2">
      <c r="M18330" s="9"/>
    </row>
    <row r="18331" spans="13:13" hidden="1" x14ac:dyDescent="0.2">
      <c r="M18331" s="9"/>
    </row>
    <row r="18332" spans="13:13" hidden="1" x14ac:dyDescent="0.2">
      <c r="M18332" s="9"/>
    </row>
    <row r="18333" spans="13:13" hidden="1" x14ac:dyDescent="0.2">
      <c r="M18333" s="9"/>
    </row>
    <row r="18334" spans="13:13" hidden="1" x14ac:dyDescent="0.2">
      <c r="M18334" s="9"/>
    </row>
    <row r="18335" spans="13:13" hidden="1" x14ac:dyDescent="0.2">
      <c r="M18335" s="9"/>
    </row>
    <row r="18336" spans="13:13" hidden="1" x14ac:dyDescent="0.2">
      <c r="M18336" s="9"/>
    </row>
    <row r="18337" spans="13:13" hidden="1" x14ac:dyDescent="0.2">
      <c r="M18337" s="9"/>
    </row>
    <row r="18338" spans="13:13" hidden="1" x14ac:dyDescent="0.2">
      <c r="M18338" s="9"/>
    </row>
    <row r="18339" spans="13:13" hidden="1" x14ac:dyDescent="0.2">
      <c r="M18339" s="9"/>
    </row>
    <row r="18340" spans="13:13" hidden="1" x14ac:dyDescent="0.2">
      <c r="M18340" s="9"/>
    </row>
    <row r="18341" spans="13:13" hidden="1" x14ac:dyDescent="0.2">
      <c r="M18341" s="9"/>
    </row>
    <row r="18342" spans="13:13" hidden="1" x14ac:dyDescent="0.2">
      <c r="M18342" s="9"/>
    </row>
    <row r="18343" spans="13:13" hidden="1" x14ac:dyDescent="0.2">
      <c r="M18343" s="9"/>
    </row>
    <row r="18344" spans="13:13" hidden="1" x14ac:dyDescent="0.2">
      <c r="M18344" s="9"/>
    </row>
    <row r="18345" spans="13:13" hidden="1" x14ac:dyDescent="0.2">
      <c r="M18345" s="9"/>
    </row>
    <row r="18346" spans="13:13" hidden="1" x14ac:dyDescent="0.2">
      <c r="M18346" s="9"/>
    </row>
    <row r="18347" spans="13:13" hidden="1" x14ac:dyDescent="0.2">
      <c r="M18347" s="9"/>
    </row>
    <row r="18348" spans="13:13" hidden="1" x14ac:dyDescent="0.2">
      <c r="M18348" s="9"/>
    </row>
    <row r="18349" spans="13:13" hidden="1" x14ac:dyDescent="0.2">
      <c r="M18349" s="9"/>
    </row>
    <row r="18350" spans="13:13" hidden="1" x14ac:dyDescent="0.2">
      <c r="M18350" s="9"/>
    </row>
    <row r="18351" spans="13:13" hidden="1" x14ac:dyDescent="0.2">
      <c r="M18351" s="9"/>
    </row>
    <row r="18352" spans="13:13" hidden="1" x14ac:dyDescent="0.2">
      <c r="M18352" s="9"/>
    </row>
    <row r="18353" spans="13:13" hidden="1" x14ac:dyDescent="0.2">
      <c r="M18353" s="9"/>
    </row>
    <row r="18354" spans="13:13" hidden="1" x14ac:dyDescent="0.2">
      <c r="M18354" s="9"/>
    </row>
    <row r="18355" spans="13:13" hidden="1" x14ac:dyDescent="0.2">
      <c r="M18355" s="9"/>
    </row>
    <row r="18356" spans="13:13" hidden="1" x14ac:dyDescent="0.2">
      <c r="M18356" s="9"/>
    </row>
    <row r="18357" spans="13:13" hidden="1" x14ac:dyDescent="0.2">
      <c r="M18357" s="9"/>
    </row>
    <row r="18358" spans="13:13" hidden="1" x14ac:dyDescent="0.2">
      <c r="M18358" s="9"/>
    </row>
    <row r="18359" spans="13:13" hidden="1" x14ac:dyDescent="0.2">
      <c r="M18359" s="9"/>
    </row>
    <row r="18360" spans="13:13" hidden="1" x14ac:dyDescent="0.2">
      <c r="M18360" s="9"/>
    </row>
    <row r="18361" spans="13:13" hidden="1" x14ac:dyDescent="0.2">
      <c r="M18361" s="9"/>
    </row>
    <row r="18362" spans="13:13" hidden="1" x14ac:dyDescent="0.2">
      <c r="M18362" s="9"/>
    </row>
    <row r="18363" spans="13:13" hidden="1" x14ac:dyDescent="0.2">
      <c r="M18363" s="9"/>
    </row>
    <row r="18364" spans="13:13" hidden="1" x14ac:dyDescent="0.2">
      <c r="M18364" s="9"/>
    </row>
    <row r="18365" spans="13:13" hidden="1" x14ac:dyDescent="0.2">
      <c r="M18365" s="9"/>
    </row>
    <row r="18366" spans="13:13" hidden="1" x14ac:dyDescent="0.2">
      <c r="M18366" s="9"/>
    </row>
    <row r="18367" spans="13:13" hidden="1" x14ac:dyDescent="0.2">
      <c r="M18367" s="9"/>
    </row>
    <row r="18368" spans="13:13" hidden="1" x14ac:dyDescent="0.2">
      <c r="M18368" s="9"/>
    </row>
    <row r="18369" spans="13:13" hidden="1" x14ac:dyDescent="0.2">
      <c r="M18369" s="9"/>
    </row>
    <row r="18370" spans="13:13" hidden="1" x14ac:dyDescent="0.2">
      <c r="M18370" s="9"/>
    </row>
    <row r="18371" spans="13:13" hidden="1" x14ac:dyDescent="0.2">
      <c r="M18371" s="9"/>
    </row>
    <row r="18372" spans="13:13" hidden="1" x14ac:dyDescent="0.2">
      <c r="M18372" s="9"/>
    </row>
    <row r="18373" spans="13:13" hidden="1" x14ac:dyDescent="0.2">
      <c r="M18373" s="9"/>
    </row>
    <row r="18374" spans="13:13" hidden="1" x14ac:dyDescent="0.2">
      <c r="M18374" s="9"/>
    </row>
    <row r="18375" spans="13:13" hidden="1" x14ac:dyDescent="0.2">
      <c r="M18375" s="9"/>
    </row>
    <row r="18376" spans="13:13" hidden="1" x14ac:dyDescent="0.2">
      <c r="M18376" s="9"/>
    </row>
    <row r="18377" spans="13:13" hidden="1" x14ac:dyDescent="0.2">
      <c r="M18377" s="9"/>
    </row>
    <row r="18378" spans="13:13" hidden="1" x14ac:dyDescent="0.2">
      <c r="M18378" s="9"/>
    </row>
    <row r="18379" spans="13:13" hidden="1" x14ac:dyDescent="0.2">
      <c r="M18379" s="9"/>
    </row>
    <row r="18380" spans="13:13" hidden="1" x14ac:dyDescent="0.2">
      <c r="M18380" s="9"/>
    </row>
    <row r="18381" spans="13:13" hidden="1" x14ac:dyDescent="0.2">
      <c r="M18381" s="9"/>
    </row>
    <row r="18382" spans="13:13" hidden="1" x14ac:dyDescent="0.2">
      <c r="M18382" s="9"/>
    </row>
    <row r="18383" spans="13:13" hidden="1" x14ac:dyDescent="0.2">
      <c r="M18383" s="9"/>
    </row>
    <row r="18384" spans="13:13" hidden="1" x14ac:dyDescent="0.2">
      <c r="M18384" s="9"/>
    </row>
    <row r="18385" spans="13:13" hidden="1" x14ac:dyDescent="0.2">
      <c r="M18385" s="9"/>
    </row>
    <row r="18386" spans="13:13" hidden="1" x14ac:dyDescent="0.2">
      <c r="M18386" s="9"/>
    </row>
    <row r="18387" spans="13:13" hidden="1" x14ac:dyDescent="0.2">
      <c r="M18387" s="9"/>
    </row>
    <row r="18388" spans="13:13" hidden="1" x14ac:dyDescent="0.2">
      <c r="M18388" s="9"/>
    </row>
    <row r="18389" spans="13:13" hidden="1" x14ac:dyDescent="0.2">
      <c r="M18389" s="9"/>
    </row>
    <row r="18390" spans="13:13" hidden="1" x14ac:dyDescent="0.2">
      <c r="M18390" s="9"/>
    </row>
    <row r="18391" spans="13:13" hidden="1" x14ac:dyDescent="0.2">
      <c r="M18391" s="9"/>
    </row>
    <row r="18392" spans="13:13" hidden="1" x14ac:dyDescent="0.2">
      <c r="M18392" s="9"/>
    </row>
    <row r="18393" spans="13:13" hidden="1" x14ac:dyDescent="0.2">
      <c r="M18393" s="9"/>
    </row>
    <row r="18394" spans="13:13" hidden="1" x14ac:dyDescent="0.2">
      <c r="M18394" s="9"/>
    </row>
    <row r="18395" spans="13:13" hidden="1" x14ac:dyDescent="0.2">
      <c r="M18395" s="9"/>
    </row>
    <row r="18396" spans="13:13" hidden="1" x14ac:dyDescent="0.2">
      <c r="M18396" s="9"/>
    </row>
    <row r="18397" spans="13:13" hidden="1" x14ac:dyDescent="0.2">
      <c r="M18397" s="9"/>
    </row>
    <row r="18398" spans="13:13" hidden="1" x14ac:dyDescent="0.2">
      <c r="M18398" s="9"/>
    </row>
    <row r="18399" spans="13:13" hidden="1" x14ac:dyDescent="0.2">
      <c r="M18399" s="9"/>
    </row>
    <row r="18400" spans="13:13" hidden="1" x14ac:dyDescent="0.2">
      <c r="M18400" s="9"/>
    </row>
    <row r="18401" spans="13:13" hidden="1" x14ac:dyDescent="0.2">
      <c r="M18401" s="9"/>
    </row>
    <row r="18402" spans="13:13" hidden="1" x14ac:dyDescent="0.2">
      <c r="M18402" s="9"/>
    </row>
    <row r="18403" spans="13:13" hidden="1" x14ac:dyDescent="0.2">
      <c r="M18403" s="9"/>
    </row>
    <row r="18404" spans="13:13" hidden="1" x14ac:dyDescent="0.2">
      <c r="M18404" s="9"/>
    </row>
    <row r="18405" spans="13:13" hidden="1" x14ac:dyDescent="0.2">
      <c r="M18405" s="9"/>
    </row>
    <row r="18406" spans="13:13" hidden="1" x14ac:dyDescent="0.2">
      <c r="M18406" s="9"/>
    </row>
    <row r="18407" spans="13:13" hidden="1" x14ac:dyDescent="0.2">
      <c r="M18407" s="9"/>
    </row>
    <row r="18408" spans="13:13" hidden="1" x14ac:dyDescent="0.2">
      <c r="M18408" s="9"/>
    </row>
    <row r="18409" spans="13:13" hidden="1" x14ac:dyDescent="0.2">
      <c r="M18409" s="9"/>
    </row>
    <row r="18410" spans="13:13" hidden="1" x14ac:dyDescent="0.2">
      <c r="M18410" s="9"/>
    </row>
    <row r="18411" spans="13:13" hidden="1" x14ac:dyDescent="0.2">
      <c r="M18411" s="9"/>
    </row>
    <row r="18412" spans="13:13" hidden="1" x14ac:dyDescent="0.2">
      <c r="M18412" s="9"/>
    </row>
    <row r="18413" spans="13:13" hidden="1" x14ac:dyDescent="0.2">
      <c r="M18413" s="9"/>
    </row>
    <row r="18414" spans="13:13" hidden="1" x14ac:dyDescent="0.2">
      <c r="M18414" s="9"/>
    </row>
    <row r="18415" spans="13:13" hidden="1" x14ac:dyDescent="0.2">
      <c r="M18415" s="9"/>
    </row>
    <row r="18416" spans="13:13" hidden="1" x14ac:dyDescent="0.2">
      <c r="M18416" s="9"/>
    </row>
    <row r="18417" spans="13:13" hidden="1" x14ac:dyDescent="0.2">
      <c r="M18417" s="9"/>
    </row>
    <row r="18418" spans="13:13" hidden="1" x14ac:dyDescent="0.2">
      <c r="M18418" s="9"/>
    </row>
    <row r="18419" spans="13:13" hidden="1" x14ac:dyDescent="0.2">
      <c r="M18419" s="9"/>
    </row>
    <row r="18420" spans="13:13" hidden="1" x14ac:dyDescent="0.2">
      <c r="M18420" s="9"/>
    </row>
    <row r="18421" spans="13:13" hidden="1" x14ac:dyDescent="0.2">
      <c r="M18421" s="9"/>
    </row>
    <row r="18422" spans="13:13" hidden="1" x14ac:dyDescent="0.2">
      <c r="M18422" s="9"/>
    </row>
    <row r="18423" spans="13:13" hidden="1" x14ac:dyDescent="0.2">
      <c r="M18423" s="9"/>
    </row>
    <row r="18424" spans="13:13" hidden="1" x14ac:dyDescent="0.2">
      <c r="M18424" s="9"/>
    </row>
    <row r="18425" spans="13:13" hidden="1" x14ac:dyDescent="0.2">
      <c r="M18425" s="9"/>
    </row>
    <row r="18426" spans="13:13" hidden="1" x14ac:dyDescent="0.2">
      <c r="M18426" s="9"/>
    </row>
    <row r="18427" spans="13:13" hidden="1" x14ac:dyDescent="0.2">
      <c r="M18427" s="9"/>
    </row>
    <row r="18428" spans="13:13" hidden="1" x14ac:dyDescent="0.2">
      <c r="M18428" s="9"/>
    </row>
    <row r="18429" spans="13:13" hidden="1" x14ac:dyDescent="0.2">
      <c r="M18429" s="9"/>
    </row>
    <row r="18430" spans="13:13" hidden="1" x14ac:dyDescent="0.2">
      <c r="M18430" s="9"/>
    </row>
    <row r="18431" spans="13:13" hidden="1" x14ac:dyDescent="0.2">
      <c r="M18431" s="9"/>
    </row>
    <row r="18432" spans="13:13" hidden="1" x14ac:dyDescent="0.2">
      <c r="M18432" s="9"/>
    </row>
    <row r="18433" spans="13:13" hidden="1" x14ac:dyDescent="0.2">
      <c r="M18433" s="9"/>
    </row>
    <row r="18434" spans="13:13" hidden="1" x14ac:dyDescent="0.2">
      <c r="M18434" s="9"/>
    </row>
    <row r="18435" spans="13:13" hidden="1" x14ac:dyDescent="0.2">
      <c r="M18435" s="9"/>
    </row>
    <row r="18436" spans="13:13" hidden="1" x14ac:dyDescent="0.2">
      <c r="M18436" s="9"/>
    </row>
    <row r="18437" spans="13:13" hidden="1" x14ac:dyDescent="0.2">
      <c r="M18437" s="9"/>
    </row>
    <row r="18438" spans="13:13" hidden="1" x14ac:dyDescent="0.2">
      <c r="M18438" s="9"/>
    </row>
    <row r="18439" spans="13:13" hidden="1" x14ac:dyDescent="0.2">
      <c r="M18439" s="9"/>
    </row>
    <row r="18440" spans="13:13" hidden="1" x14ac:dyDescent="0.2">
      <c r="M18440" s="9"/>
    </row>
    <row r="18441" spans="13:13" hidden="1" x14ac:dyDescent="0.2">
      <c r="M18441" s="9"/>
    </row>
    <row r="18442" spans="13:13" hidden="1" x14ac:dyDescent="0.2">
      <c r="M18442" s="9"/>
    </row>
    <row r="18443" spans="13:13" hidden="1" x14ac:dyDescent="0.2">
      <c r="M18443" s="9"/>
    </row>
    <row r="18444" spans="13:13" hidden="1" x14ac:dyDescent="0.2">
      <c r="M18444" s="9"/>
    </row>
    <row r="18445" spans="13:13" hidden="1" x14ac:dyDescent="0.2">
      <c r="M18445" s="9"/>
    </row>
    <row r="18446" spans="13:13" hidden="1" x14ac:dyDescent="0.2">
      <c r="M18446" s="9"/>
    </row>
    <row r="18447" spans="13:13" hidden="1" x14ac:dyDescent="0.2">
      <c r="M18447" s="9"/>
    </row>
    <row r="18448" spans="13:13" hidden="1" x14ac:dyDescent="0.2">
      <c r="M18448" s="9"/>
    </row>
    <row r="18449" spans="13:13" hidden="1" x14ac:dyDescent="0.2">
      <c r="M18449" s="9"/>
    </row>
    <row r="18450" spans="13:13" hidden="1" x14ac:dyDescent="0.2">
      <c r="M18450" s="9"/>
    </row>
    <row r="18451" spans="13:13" hidden="1" x14ac:dyDescent="0.2">
      <c r="M18451" s="9"/>
    </row>
    <row r="18452" spans="13:13" hidden="1" x14ac:dyDescent="0.2">
      <c r="M18452" s="9"/>
    </row>
    <row r="18453" spans="13:13" hidden="1" x14ac:dyDescent="0.2">
      <c r="M18453" s="9"/>
    </row>
    <row r="18454" spans="13:13" hidden="1" x14ac:dyDescent="0.2">
      <c r="M18454" s="9"/>
    </row>
    <row r="18455" spans="13:13" hidden="1" x14ac:dyDescent="0.2">
      <c r="M18455" s="9"/>
    </row>
    <row r="18456" spans="13:13" hidden="1" x14ac:dyDescent="0.2">
      <c r="M18456" s="9"/>
    </row>
    <row r="18457" spans="13:13" hidden="1" x14ac:dyDescent="0.2">
      <c r="M18457" s="9"/>
    </row>
    <row r="18458" spans="13:13" hidden="1" x14ac:dyDescent="0.2">
      <c r="M18458" s="9"/>
    </row>
    <row r="18459" spans="13:13" hidden="1" x14ac:dyDescent="0.2">
      <c r="M18459" s="9"/>
    </row>
    <row r="18460" spans="13:13" hidden="1" x14ac:dyDescent="0.2">
      <c r="M18460" s="9"/>
    </row>
    <row r="18461" spans="13:13" hidden="1" x14ac:dyDescent="0.2">
      <c r="M18461" s="9"/>
    </row>
    <row r="18462" spans="13:13" hidden="1" x14ac:dyDescent="0.2">
      <c r="M18462" s="9"/>
    </row>
    <row r="18463" spans="13:13" hidden="1" x14ac:dyDescent="0.2">
      <c r="M18463" s="9"/>
    </row>
    <row r="18464" spans="13:13" hidden="1" x14ac:dyDescent="0.2">
      <c r="M18464" s="9"/>
    </row>
    <row r="18465" spans="13:13" hidden="1" x14ac:dyDescent="0.2">
      <c r="M18465" s="9"/>
    </row>
    <row r="18466" spans="13:13" hidden="1" x14ac:dyDescent="0.2">
      <c r="M18466" s="9"/>
    </row>
    <row r="18467" spans="13:13" hidden="1" x14ac:dyDescent="0.2">
      <c r="M18467" s="9"/>
    </row>
    <row r="18468" spans="13:13" hidden="1" x14ac:dyDescent="0.2">
      <c r="M18468" s="9"/>
    </row>
    <row r="18469" spans="13:13" hidden="1" x14ac:dyDescent="0.2">
      <c r="M18469" s="9"/>
    </row>
    <row r="18470" spans="13:13" hidden="1" x14ac:dyDescent="0.2">
      <c r="M18470" s="9"/>
    </row>
    <row r="18471" spans="13:13" hidden="1" x14ac:dyDescent="0.2">
      <c r="M18471" s="9"/>
    </row>
    <row r="18472" spans="13:13" hidden="1" x14ac:dyDescent="0.2">
      <c r="M18472" s="9"/>
    </row>
    <row r="18473" spans="13:13" hidden="1" x14ac:dyDescent="0.2">
      <c r="M18473" s="9"/>
    </row>
    <row r="18474" spans="13:13" hidden="1" x14ac:dyDescent="0.2">
      <c r="M18474" s="9"/>
    </row>
    <row r="18475" spans="13:13" hidden="1" x14ac:dyDescent="0.2">
      <c r="M18475" s="9"/>
    </row>
    <row r="18476" spans="13:13" hidden="1" x14ac:dyDescent="0.2">
      <c r="M18476" s="9"/>
    </row>
    <row r="18477" spans="13:13" hidden="1" x14ac:dyDescent="0.2">
      <c r="M18477" s="9"/>
    </row>
    <row r="18478" spans="13:13" hidden="1" x14ac:dyDescent="0.2">
      <c r="M18478" s="9"/>
    </row>
    <row r="18479" spans="13:13" hidden="1" x14ac:dyDescent="0.2">
      <c r="M18479" s="9"/>
    </row>
    <row r="18480" spans="13:13" hidden="1" x14ac:dyDescent="0.2">
      <c r="M18480" s="9"/>
    </row>
    <row r="18481" spans="13:13" hidden="1" x14ac:dyDescent="0.2">
      <c r="M18481" s="9"/>
    </row>
    <row r="18482" spans="13:13" hidden="1" x14ac:dyDescent="0.2">
      <c r="M18482" s="9"/>
    </row>
    <row r="18483" spans="13:13" hidden="1" x14ac:dyDescent="0.2">
      <c r="M18483" s="9"/>
    </row>
    <row r="18484" spans="13:13" hidden="1" x14ac:dyDescent="0.2">
      <c r="M18484" s="9"/>
    </row>
    <row r="18485" spans="13:13" hidden="1" x14ac:dyDescent="0.2">
      <c r="M18485" s="9"/>
    </row>
    <row r="18486" spans="13:13" hidden="1" x14ac:dyDescent="0.2">
      <c r="M18486" s="9"/>
    </row>
    <row r="18487" spans="13:13" hidden="1" x14ac:dyDescent="0.2">
      <c r="M18487" s="9"/>
    </row>
    <row r="18488" spans="13:13" hidden="1" x14ac:dyDescent="0.2">
      <c r="M18488" s="9"/>
    </row>
    <row r="18489" spans="13:13" hidden="1" x14ac:dyDescent="0.2">
      <c r="M18489" s="9"/>
    </row>
    <row r="18490" spans="13:13" hidden="1" x14ac:dyDescent="0.2">
      <c r="M18490" s="9"/>
    </row>
    <row r="18491" spans="13:13" hidden="1" x14ac:dyDescent="0.2">
      <c r="M18491" s="9"/>
    </row>
    <row r="18492" spans="13:13" hidden="1" x14ac:dyDescent="0.2">
      <c r="M18492" s="9"/>
    </row>
    <row r="18493" spans="13:13" hidden="1" x14ac:dyDescent="0.2">
      <c r="M18493" s="9"/>
    </row>
    <row r="18494" spans="13:13" hidden="1" x14ac:dyDescent="0.2">
      <c r="M18494" s="9"/>
    </row>
    <row r="18495" spans="13:13" hidden="1" x14ac:dyDescent="0.2">
      <c r="M18495" s="9"/>
    </row>
    <row r="18496" spans="13:13" hidden="1" x14ac:dyDescent="0.2">
      <c r="M18496" s="9"/>
    </row>
    <row r="18497" spans="13:13" hidden="1" x14ac:dyDescent="0.2">
      <c r="M18497" s="9"/>
    </row>
    <row r="18498" spans="13:13" hidden="1" x14ac:dyDescent="0.2">
      <c r="M18498" s="9"/>
    </row>
    <row r="18499" spans="13:13" hidden="1" x14ac:dyDescent="0.2">
      <c r="M18499" s="9"/>
    </row>
    <row r="18500" spans="13:13" hidden="1" x14ac:dyDescent="0.2">
      <c r="M18500" s="9"/>
    </row>
    <row r="18501" spans="13:13" hidden="1" x14ac:dyDescent="0.2">
      <c r="M18501" s="9"/>
    </row>
    <row r="18502" spans="13:13" hidden="1" x14ac:dyDescent="0.2">
      <c r="M18502" s="9"/>
    </row>
    <row r="18503" spans="13:13" hidden="1" x14ac:dyDescent="0.2">
      <c r="M18503" s="9"/>
    </row>
    <row r="18504" spans="13:13" hidden="1" x14ac:dyDescent="0.2">
      <c r="M18504" s="9"/>
    </row>
    <row r="18505" spans="13:13" hidden="1" x14ac:dyDescent="0.2">
      <c r="M18505" s="9"/>
    </row>
    <row r="18506" spans="13:13" hidden="1" x14ac:dyDescent="0.2">
      <c r="M18506" s="9"/>
    </row>
    <row r="18507" spans="13:13" hidden="1" x14ac:dyDescent="0.2">
      <c r="M18507" s="9"/>
    </row>
    <row r="18508" spans="13:13" hidden="1" x14ac:dyDescent="0.2">
      <c r="M18508" s="9"/>
    </row>
    <row r="18509" spans="13:13" hidden="1" x14ac:dyDescent="0.2">
      <c r="M18509" s="9"/>
    </row>
    <row r="18510" spans="13:13" hidden="1" x14ac:dyDescent="0.2">
      <c r="M18510" s="9"/>
    </row>
    <row r="18511" spans="13:13" hidden="1" x14ac:dyDescent="0.2">
      <c r="M18511" s="9"/>
    </row>
    <row r="18512" spans="13:13" hidden="1" x14ac:dyDescent="0.2">
      <c r="M18512" s="9"/>
    </row>
    <row r="18513" spans="13:13" hidden="1" x14ac:dyDescent="0.2">
      <c r="M18513" s="9"/>
    </row>
    <row r="18514" spans="13:13" hidden="1" x14ac:dyDescent="0.2">
      <c r="M18514" s="9"/>
    </row>
    <row r="18515" spans="13:13" hidden="1" x14ac:dyDescent="0.2">
      <c r="M18515" s="9"/>
    </row>
    <row r="18516" spans="13:13" hidden="1" x14ac:dyDescent="0.2">
      <c r="M18516" s="9"/>
    </row>
    <row r="18517" spans="13:13" hidden="1" x14ac:dyDescent="0.2">
      <c r="M18517" s="9"/>
    </row>
    <row r="18518" spans="13:13" hidden="1" x14ac:dyDescent="0.2">
      <c r="M18518" s="9"/>
    </row>
    <row r="18519" spans="13:13" hidden="1" x14ac:dyDescent="0.2">
      <c r="M18519" s="9"/>
    </row>
    <row r="18520" spans="13:13" hidden="1" x14ac:dyDescent="0.2">
      <c r="M18520" s="9"/>
    </row>
    <row r="18521" spans="13:13" hidden="1" x14ac:dyDescent="0.2">
      <c r="M18521" s="9"/>
    </row>
    <row r="18522" spans="13:13" hidden="1" x14ac:dyDescent="0.2">
      <c r="M18522" s="9"/>
    </row>
    <row r="18523" spans="13:13" hidden="1" x14ac:dyDescent="0.2">
      <c r="M18523" s="9"/>
    </row>
    <row r="18524" spans="13:13" hidden="1" x14ac:dyDescent="0.2">
      <c r="M18524" s="9"/>
    </row>
    <row r="18525" spans="13:13" hidden="1" x14ac:dyDescent="0.2">
      <c r="M18525" s="9"/>
    </row>
    <row r="18526" spans="13:13" hidden="1" x14ac:dyDescent="0.2">
      <c r="M18526" s="9"/>
    </row>
    <row r="18527" spans="13:13" hidden="1" x14ac:dyDescent="0.2">
      <c r="M18527" s="9"/>
    </row>
    <row r="18528" spans="13:13" hidden="1" x14ac:dyDescent="0.2">
      <c r="M18528" s="9"/>
    </row>
    <row r="18529" spans="13:13" hidden="1" x14ac:dyDescent="0.2">
      <c r="M18529" s="9"/>
    </row>
    <row r="18530" spans="13:13" hidden="1" x14ac:dyDescent="0.2">
      <c r="M18530" s="9"/>
    </row>
    <row r="18531" spans="13:13" hidden="1" x14ac:dyDescent="0.2">
      <c r="M18531" s="9"/>
    </row>
    <row r="18532" spans="13:13" hidden="1" x14ac:dyDescent="0.2">
      <c r="M18532" s="9"/>
    </row>
    <row r="18533" spans="13:13" hidden="1" x14ac:dyDescent="0.2">
      <c r="M18533" s="9"/>
    </row>
    <row r="18534" spans="13:13" hidden="1" x14ac:dyDescent="0.2">
      <c r="M18534" s="9"/>
    </row>
    <row r="18535" spans="13:13" hidden="1" x14ac:dyDescent="0.2">
      <c r="M18535" s="9"/>
    </row>
    <row r="18536" spans="13:13" hidden="1" x14ac:dyDescent="0.2">
      <c r="M18536" s="9"/>
    </row>
    <row r="18537" spans="13:13" hidden="1" x14ac:dyDescent="0.2">
      <c r="M18537" s="9"/>
    </row>
    <row r="18538" spans="13:13" hidden="1" x14ac:dyDescent="0.2">
      <c r="M18538" s="9"/>
    </row>
    <row r="18539" spans="13:13" hidden="1" x14ac:dyDescent="0.2">
      <c r="M18539" s="9"/>
    </row>
    <row r="18540" spans="13:13" hidden="1" x14ac:dyDescent="0.2">
      <c r="M18540" s="9"/>
    </row>
    <row r="18541" spans="13:13" hidden="1" x14ac:dyDescent="0.2">
      <c r="M18541" s="9"/>
    </row>
    <row r="18542" spans="13:13" hidden="1" x14ac:dyDescent="0.2">
      <c r="M18542" s="9"/>
    </row>
    <row r="18543" spans="13:13" hidden="1" x14ac:dyDescent="0.2">
      <c r="M18543" s="9"/>
    </row>
    <row r="18544" spans="13:13" hidden="1" x14ac:dyDescent="0.2">
      <c r="M18544" s="9"/>
    </row>
    <row r="18545" spans="13:13" hidden="1" x14ac:dyDescent="0.2">
      <c r="M18545" s="9"/>
    </row>
    <row r="18546" spans="13:13" hidden="1" x14ac:dyDescent="0.2">
      <c r="M18546" s="9"/>
    </row>
    <row r="18547" spans="13:13" hidden="1" x14ac:dyDescent="0.2">
      <c r="M18547" s="9"/>
    </row>
    <row r="18548" spans="13:13" hidden="1" x14ac:dyDescent="0.2">
      <c r="M18548" s="9"/>
    </row>
    <row r="18549" spans="13:13" hidden="1" x14ac:dyDescent="0.2">
      <c r="M18549" s="9"/>
    </row>
    <row r="18550" spans="13:13" hidden="1" x14ac:dyDescent="0.2">
      <c r="M18550" s="9"/>
    </row>
    <row r="18551" spans="13:13" hidden="1" x14ac:dyDescent="0.2">
      <c r="M18551" s="9"/>
    </row>
    <row r="18552" spans="13:13" hidden="1" x14ac:dyDescent="0.2">
      <c r="M18552" s="9"/>
    </row>
    <row r="18553" spans="13:13" hidden="1" x14ac:dyDescent="0.2">
      <c r="M18553" s="9"/>
    </row>
    <row r="18554" spans="13:13" hidden="1" x14ac:dyDescent="0.2">
      <c r="M18554" s="9"/>
    </row>
    <row r="18555" spans="13:13" hidden="1" x14ac:dyDescent="0.2">
      <c r="M18555" s="9"/>
    </row>
    <row r="18556" spans="13:13" hidden="1" x14ac:dyDescent="0.2">
      <c r="M18556" s="9"/>
    </row>
    <row r="18557" spans="13:13" hidden="1" x14ac:dyDescent="0.2">
      <c r="M18557" s="9"/>
    </row>
    <row r="18558" spans="13:13" hidden="1" x14ac:dyDescent="0.2">
      <c r="M18558" s="9"/>
    </row>
    <row r="18559" spans="13:13" hidden="1" x14ac:dyDescent="0.2">
      <c r="M18559" s="9"/>
    </row>
    <row r="18560" spans="13:13" hidden="1" x14ac:dyDescent="0.2">
      <c r="M18560" s="9"/>
    </row>
    <row r="18561" spans="13:13" hidden="1" x14ac:dyDescent="0.2">
      <c r="M18561" s="9"/>
    </row>
    <row r="18562" spans="13:13" hidden="1" x14ac:dyDescent="0.2">
      <c r="M18562" s="9"/>
    </row>
    <row r="18563" spans="13:13" hidden="1" x14ac:dyDescent="0.2">
      <c r="M18563" s="9"/>
    </row>
    <row r="18564" spans="13:13" hidden="1" x14ac:dyDescent="0.2">
      <c r="M18564" s="9"/>
    </row>
    <row r="18565" spans="13:13" hidden="1" x14ac:dyDescent="0.2">
      <c r="M18565" s="9"/>
    </row>
    <row r="18566" spans="13:13" hidden="1" x14ac:dyDescent="0.2">
      <c r="M18566" s="9"/>
    </row>
    <row r="18567" spans="13:13" hidden="1" x14ac:dyDescent="0.2">
      <c r="M18567" s="9"/>
    </row>
    <row r="18568" spans="13:13" hidden="1" x14ac:dyDescent="0.2">
      <c r="M18568" s="9"/>
    </row>
    <row r="18569" spans="13:13" hidden="1" x14ac:dyDescent="0.2">
      <c r="M18569" s="9"/>
    </row>
    <row r="18570" spans="13:13" hidden="1" x14ac:dyDescent="0.2">
      <c r="M18570" s="9"/>
    </row>
    <row r="18571" spans="13:13" hidden="1" x14ac:dyDescent="0.2">
      <c r="M18571" s="9"/>
    </row>
    <row r="18572" spans="13:13" hidden="1" x14ac:dyDescent="0.2">
      <c r="M18572" s="9"/>
    </row>
    <row r="18573" spans="13:13" hidden="1" x14ac:dyDescent="0.2">
      <c r="M18573" s="9"/>
    </row>
    <row r="18574" spans="13:13" hidden="1" x14ac:dyDescent="0.2">
      <c r="M18574" s="9"/>
    </row>
    <row r="18575" spans="13:13" hidden="1" x14ac:dyDescent="0.2">
      <c r="M18575" s="9"/>
    </row>
    <row r="18576" spans="13:13" hidden="1" x14ac:dyDescent="0.2">
      <c r="M18576" s="9"/>
    </row>
    <row r="18577" spans="13:13" hidden="1" x14ac:dyDescent="0.2">
      <c r="M18577" s="9"/>
    </row>
    <row r="18578" spans="13:13" hidden="1" x14ac:dyDescent="0.2">
      <c r="M18578" s="9"/>
    </row>
    <row r="18579" spans="13:13" hidden="1" x14ac:dyDescent="0.2">
      <c r="M18579" s="9"/>
    </row>
    <row r="18580" spans="13:13" hidden="1" x14ac:dyDescent="0.2">
      <c r="M18580" s="9"/>
    </row>
    <row r="18581" spans="13:13" hidden="1" x14ac:dyDescent="0.2">
      <c r="M18581" s="9"/>
    </row>
    <row r="18582" spans="13:13" hidden="1" x14ac:dyDescent="0.2">
      <c r="M18582" s="9"/>
    </row>
    <row r="18583" spans="13:13" hidden="1" x14ac:dyDescent="0.2">
      <c r="M18583" s="9"/>
    </row>
    <row r="18584" spans="13:13" hidden="1" x14ac:dyDescent="0.2">
      <c r="M18584" s="9"/>
    </row>
    <row r="18585" spans="13:13" hidden="1" x14ac:dyDescent="0.2">
      <c r="M18585" s="9"/>
    </row>
    <row r="18586" spans="13:13" hidden="1" x14ac:dyDescent="0.2">
      <c r="M18586" s="9"/>
    </row>
    <row r="18587" spans="13:13" hidden="1" x14ac:dyDescent="0.2">
      <c r="M18587" s="9"/>
    </row>
    <row r="18588" spans="13:13" hidden="1" x14ac:dyDescent="0.2">
      <c r="M18588" s="9"/>
    </row>
    <row r="18589" spans="13:13" hidden="1" x14ac:dyDescent="0.2">
      <c r="M18589" s="9"/>
    </row>
    <row r="18590" spans="13:13" hidden="1" x14ac:dyDescent="0.2">
      <c r="M18590" s="9"/>
    </row>
    <row r="18591" spans="13:13" hidden="1" x14ac:dyDescent="0.2">
      <c r="M18591" s="9"/>
    </row>
    <row r="18592" spans="13:13" hidden="1" x14ac:dyDescent="0.2">
      <c r="M18592" s="9"/>
    </row>
    <row r="18593" spans="13:13" hidden="1" x14ac:dyDescent="0.2">
      <c r="M18593" s="9"/>
    </row>
    <row r="18594" spans="13:13" hidden="1" x14ac:dyDescent="0.2">
      <c r="M18594" s="9"/>
    </row>
    <row r="18595" spans="13:13" hidden="1" x14ac:dyDescent="0.2">
      <c r="M18595" s="9"/>
    </row>
    <row r="18596" spans="13:13" hidden="1" x14ac:dyDescent="0.2">
      <c r="M18596" s="9"/>
    </row>
    <row r="18597" spans="13:13" hidden="1" x14ac:dyDescent="0.2">
      <c r="M18597" s="9"/>
    </row>
    <row r="18598" spans="13:13" hidden="1" x14ac:dyDescent="0.2">
      <c r="M18598" s="9"/>
    </row>
    <row r="18599" spans="13:13" hidden="1" x14ac:dyDescent="0.2">
      <c r="M18599" s="9"/>
    </row>
    <row r="18600" spans="13:13" hidden="1" x14ac:dyDescent="0.2">
      <c r="M18600" s="9"/>
    </row>
    <row r="18601" spans="13:13" hidden="1" x14ac:dyDescent="0.2">
      <c r="M18601" s="9"/>
    </row>
    <row r="18602" spans="13:13" hidden="1" x14ac:dyDescent="0.2">
      <c r="M18602" s="9"/>
    </row>
    <row r="18603" spans="13:13" hidden="1" x14ac:dyDescent="0.2">
      <c r="M18603" s="9"/>
    </row>
    <row r="18604" spans="13:13" hidden="1" x14ac:dyDescent="0.2">
      <c r="M18604" s="9"/>
    </row>
    <row r="18605" spans="13:13" hidden="1" x14ac:dyDescent="0.2">
      <c r="M18605" s="9"/>
    </row>
    <row r="18606" spans="13:13" hidden="1" x14ac:dyDescent="0.2">
      <c r="M18606" s="9"/>
    </row>
    <row r="18607" spans="13:13" hidden="1" x14ac:dyDescent="0.2">
      <c r="M18607" s="9"/>
    </row>
    <row r="18608" spans="13:13" hidden="1" x14ac:dyDescent="0.2">
      <c r="M18608" s="9"/>
    </row>
    <row r="18609" spans="13:13" hidden="1" x14ac:dyDescent="0.2">
      <c r="M18609" s="9"/>
    </row>
    <row r="18610" spans="13:13" hidden="1" x14ac:dyDescent="0.2">
      <c r="M18610" s="9"/>
    </row>
    <row r="18611" spans="13:13" hidden="1" x14ac:dyDescent="0.2">
      <c r="M18611" s="9"/>
    </row>
    <row r="18612" spans="13:13" hidden="1" x14ac:dyDescent="0.2">
      <c r="M18612" s="9"/>
    </row>
    <row r="18613" spans="13:13" hidden="1" x14ac:dyDescent="0.2">
      <c r="M18613" s="9"/>
    </row>
    <row r="18614" spans="13:13" hidden="1" x14ac:dyDescent="0.2">
      <c r="M18614" s="9"/>
    </row>
    <row r="18615" spans="13:13" hidden="1" x14ac:dyDescent="0.2">
      <c r="M18615" s="9"/>
    </row>
    <row r="18616" spans="13:13" hidden="1" x14ac:dyDescent="0.2">
      <c r="M18616" s="9"/>
    </row>
    <row r="18617" spans="13:13" hidden="1" x14ac:dyDescent="0.2">
      <c r="M18617" s="9"/>
    </row>
    <row r="18618" spans="13:13" hidden="1" x14ac:dyDescent="0.2">
      <c r="M18618" s="9"/>
    </row>
    <row r="18619" spans="13:13" hidden="1" x14ac:dyDescent="0.2">
      <c r="M18619" s="9"/>
    </row>
    <row r="18620" spans="13:13" hidden="1" x14ac:dyDescent="0.2">
      <c r="M18620" s="9"/>
    </row>
    <row r="18621" spans="13:13" hidden="1" x14ac:dyDescent="0.2">
      <c r="M18621" s="9"/>
    </row>
    <row r="18622" spans="13:13" hidden="1" x14ac:dyDescent="0.2">
      <c r="M18622" s="9"/>
    </row>
    <row r="18623" spans="13:13" hidden="1" x14ac:dyDescent="0.2">
      <c r="M18623" s="9"/>
    </row>
    <row r="18624" spans="13:13" hidden="1" x14ac:dyDescent="0.2">
      <c r="M18624" s="9"/>
    </row>
    <row r="18625" spans="13:13" hidden="1" x14ac:dyDescent="0.2">
      <c r="M18625" s="9"/>
    </row>
    <row r="18626" spans="13:13" hidden="1" x14ac:dyDescent="0.2">
      <c r="M18626" s="9"/>
    </row>
    <row r="18627" spans="13:13" hidden="1" x14ac:dyDescent="0.2">
      <c r="M18627" s="9"/>
    </row>
    <row r="18628" spans="13:13" hidden="1" x14ac:dyDescent="0.2">
      <c r="M18628" s="9"/>
    </row>
    <row r="18629" spans="13:13" hidden="1" x14ac:dyDescent="0.2">
      <c r="M18629" s="9"/>
    </row>
    <row r="18630" spans="13:13" hidden="1" x14ac:dyDescent="0.2">
      <c r="M18630" s="9"/>
    </row>
    <row r="18631" spans="13:13" hidden="1" x14ac:dyDescent="0.2">
      <c r="M18631" s="9"/>
    </row>
    <row r="18632" spans="13:13" hidden="1" x14ac:dyDescent="0.2">
      <c r="M18632" s="9"/>
    </row>
    <row r="18633" spans="13:13" hidden="1" x14ac:dyDescent="0.2">
      <c r="M18633" s="9"/>
    </row>
    <row r="18634" spans="13:13" hidden="1" x14ac:dyDescent="0.2">
      <c r="M18634" s="9"/>
    </row>
    <row r="18635" spans="13:13" hidden="1" x14ac:dyDescent="0.2">
      <c r="M18635" s="9"/>
    </row>
    <row r="18636" spans="13:13" hidden="1" x14ac:dyDescent="0.2">
      <c r="M18636" s="9"/>
    </row>
    <row r="18637" spans="13:13" hidden="1" x14ac:dyDescent="0.2">
      <c r="M18637" s="9"/>
    </row>
    <row r="18638" spans="13:13" hidden="1" x14ac:dyDescent="0.2">
      <c r="M18638" s="9"/>
    </row>
    <row r="18639" spans="13:13" hidden="1" x14ac:dyDescent="0.2">
      <c r="M18639" s="9"/>
    </row>
    <row r="18640" spans="13:13" hidden="1" x14ac:dyDescent="0.2">
      <c r="M18640" s="9"/>
    </row>
    <row r="18641" spans="13:13" hidden="1" x14ac:dyDescent="0.2">
      <c r="M18641" s="9"/>
    </row>
    <row r="18642" spans="13:13" hidden="1" x14ac:dyDescent="0.2">
      <c r="M18642" s="9"/>
    </row>
    <row r="18643" spans="13:13" hidden="1" x14ac:dyDescent="0.2">
      <c r="M18643" s="9"/>
    </row>
    <row r="18644" spans="13:13" hidden="1" x14ac:dyDescent="0.2">
      <c r="M18644" s="9"/>
    </row>
    <row r="18645" spans="13:13" hidden="1" x14ac:dyDescent="0.2">
      <c r="M18645" s="9"/>
    </row>
    <row r="18646" spans="13:13" hidden="1" x14ac:dyDescent="0.2">
      <c r="M18646" s="9"/>
    </row>
    <row r="18647" spans="13:13" hidden="1" x14ac:dyDescent="0.2">
      <c r="M18647" s="9"/>
    </row>
    <row r="18648" spans="13:13" hidden="1" x14ac:dyDescent="0.2">
      <c r="M18648" s="9"/>
    </row>
    <row r="18649" spans="13:13" hidden="1" x14ac:dyDescent="0.2">
      <c r="M18649" s="9"/>
    </row>
    <row r="18650" spans="13:13" hidden="1" x14ac:dyDescent="0.2">
      <c r="M18650" s="9"/>
    </row>
    <row r="18651" spans="13:13" hidden="1" x14ac:dyDescent="0.2">
      <c r="M18651" s="9"/>
    </row>
    <row r="18652" spans="13:13" hidden="1" x14ac:dyDescent="0.2">
      <c r="M18652" s="9"/>
    </row>
    <row r="18653" spans="13:13" hidden="1" x14ac:dyDescent="0.2">
      <c r="M18653" s="9"/>
    </row>
    <row r="18654" spans="13:13" hidden="1" x14ac:dyDescent="0.2">
      <c r="M18654" s="9"/>
    </row>
    <row r="18655" spans="13:13" hidden="1" x14ac:dyDescent="0.2">
      <c r="M18655" s="9"/>
    </row>
    <row r="18656" spans="13:13" hidden="1" x14ac:dyDescent="0.2">
      <c r="M18656" s="9"/>
    </row>
    <row r="18657" spans="13:13" hidden="1" x14ac:dyDescent="0.2">
      <c r="M18657" s="9"/>
    </row>
    <row r="18658" spans="13:13" hidden="1" x14ac:dyDescent="0.2">
      <c r="M18658" s="9"/>
    </row>
    <row r="18659" spans="13:13" hidden="1" x14ac:dyDescent="0.2">
      <c r="M18659" s="9"/>
    </row>
    <row r="18660" spans="13:13" hidden="1" x14ac:dyDescent="0.2">
      <c r="M18660" s="9"/>
    </row>
    <row r="18661" spans="13:13" hidden="1" x14ac:dyDescent="0.2">
      <c r="M18661" s="9"/>
    </row>
    <row r="18662" spans="13:13" hidden="1" x14ac:dyDescent="0.2">
      <c r="M18662" s="9"/>
    </row>
    <row r="18663" spans="13:13" hidden="1" x14ac:dyDescent="0.2">
      <c r="M18663" s="9"/>
    </row>
    <row r="18664" spans="13:13" hidden="1" x14ac:dyDescent="0.2">
      <c r="M18664" s="9"/>
    </row>
    <row r="18665" spans="13:13" hidden="1" x14ac:dyDescent="0.2">
      <c r="M18665" s="9"/>
    </row>
    <row r="18666" spans="13:13" hidden="1" x14ac:dyDescent="0.2">
      <c r="M18666" s="9"/>
    </row>
    <row r="18667" spans="13:13" hidden="1" x14ac:dyDescent="0.2">
      <c r="M18667" s="9"/>
    </row>
    <row r="18668" spans="13:13" hidden="1" x14ac:dyDescent="0.2">
      <c r="M18668" s="9"/>
    </row>
    <row r="18669" spans="13:13" hidden="1" x14ac:dyDescent="0.2">
      <c r="M18669" s="9"/>
    </row>
    <row r="18670" spans="13:13" hidden="1" x14ac:dyDescent="0.2">
      <c r="M18670" s="9"/>
    </row>
    <row r="18671" spans="13:13" hidden="1" x14ac:dyDescent="0.2">
      <c r="M18671" s="9"/>
    </row>
    <row r="18672" spans="13:13" hidden="1" x14ac:dyDescent="0.2">
      <c r="M18672" s="9"/>
    </row>
    <row r="18673" spans="13:13" hidden="1" x14ac:dyDescent="0.2">
      <c r="M18673" s="9"/>
    </row>
    <row r="18674" spans="13:13" hidden="1" x14ac:dyDescent="0.2">
      <c r="M18674" s="9"/>
    </row>
    <row r="18675" spans="13:13" hidden="1" x14ac:dyDescent="0.2">
      <c r="M18675" s="9"/>
    </row>
    <row r="18676" spans="13:13" hidden="1" x14ac:dyDescent="0.2">
      <c r="M18676" s="9"/>
    </row>
    <row r="18677" spans="13:13" hidden="1" x14ac:dyDescent="0.2">
      <c r="M18677" s="9"/>
    </row>
    <row r="18678" spans="13:13" hidden="1" x14ac:dyDescent="0.2">
      <c r="M18678" s="9"/>
    </row>
    <row r="18679" spans="13:13" hidden="1" x14ac:dyDescent="0.2">
      <c r="M18679" s="9"/>
    </row>
    <row r="18680" spans="13:13" hidden="1" x14ac:dyDescent="0.2">
      <c r="M18680" s="9"/>
    </row>
    <row r="18681" spans="13:13" hidden="1" x14ac:dyDescent="0.2">
      <c r="M18681" s="9"/>
    </row>
    <row r="18682" spans="13:13" hidden="1" x14ac:dyDescent="0.2">
      <c r="M18682" s="9"/>
    </row>
    <row r="18683" spans="13:13" hidden="1" x14ac:dyDescent="0.2">
      <c r="M18683" s="9"/>
    </row>
    <row r="18684" spans="13:13" hidden="1" x14ac:dyDescent="0.2">
      <c r="M18684" s="9"/>
    </row>
    <row r="18685" spans="13:13" hidden="1" x14ac:dyDescent="0.2">
      <c r="M18685" s="9"/>
    </row>
    <row r="18686" spans="13:13" hidden="1" x14ac:dyDescent="0.2">
      <c r="M18686" s="9"/>
    </row>
    <row r="18687" spans="13:13" hidden="1" x14ac:dyDescent="0.2">
      <c r="M18687" s="9"/>
    </row>
    <row r="18688" spans="13:13" hidden="1" x14ac:dyDescent="0.2">
      <c r="M18688" s="9"/>
    </row>
    <row r="18689" spans="13:13" hidden="1" x14ac:dyDescent="0.2">
      <c r="M18689" s="9"/>
    </row>
    <row r="18690" spans="13:13" hidden="1" x14ac:dyDescent="0.2">
      <c r="M18690" s="9"/>
    </row>
    <row r="18691" spans="13:13" hidden="1" x14ac:dyDescent="0.2">
      <c r="M18691" s="9"/>
    </row>
    <row r="18692" spans="13:13" hidden="1" x14ac:dyDescent="0.2">
      <c r="M18692" s="9"/>
    </row>
    <row r="18693" spans="13:13" hidden="1" x14ac:dyDescent="0.2">
      <c r="M18693" s="9"/>
    </row>
    <row r="18694" spans="13:13" hidden="1" x14ac:dyDescent="0.2">
      <c r="M18694" s="9"/>
    </row>
    <row r="18695" spans="13:13" hidden="1" x14ac:dyDescent="0.2">
      <c r="M18695" s="9"/>
    </row>
    <row r="18696" spans="13:13" hidden="1" x14ac:dyDescent="0.2">
      <c r="M18696" s="9"/>
    </row>
    <row r="18697" spans="13:13" hidden="1" x14ac:dyDescent="0.2">
      <c r="M18697" s="9"/>
    </row>
    <row r="18698" spans="13:13" hidden="1" x14ac:dyDescent="0.2">
      <c r="M18698" s="9"/>
    </row>
    <row r="18699" spans="13:13" hidden="1" x14ac:dyDescent="0.2">
      <c r="M18699" s="9"/>
    </row>
    <row r="18700" spans="13:13" hidden="1" x14ac:dyDescent="0.2">
      <c r="M18700" s="9"/>
    </row>
    <row r="18701" spans="13:13" hidden="1" x14ac:dyDescent="0.2">
      <c r="M18701" s="9"/>
    </row>
    <row r="18702" spans="13:13" hidden="1" x14ac:dyDescent="0.2">
      <c r="M18702" s="9"/>
    </row>
    <row r="18703" spans="13:13" hidden="1" x14ac:dyDescent="0.2">
      <c r="M18703" s="9"/>
    </row>
    <row r="18704" spans="13:13" hidden="1" x14ac:dyDescent="0.2">
      <c r="M18704" s="9"/>
    </row>
    <row r="18705" spans="13:13" hidden="1" x14ac:dyDescent="0.2">
      <c r="M18705" s="9"/>
    </row>
    <row r="18706" spans="13:13" hidden="1" x14ac:dyDescent="0.2">
      <c r="M18706" s="9"/>
    </row>
    <row r="18707" spans="13:13" hidden="1" x14ac:dyDescent="0.2">
      <c r="M18707" s="9"/>
    </row>
    <row r="18708" spans="13:13" hidden="1" x14ac:dyDescent="0.2">
      <c r="M18708" s="9"/>
    </row>
    <row r="18709" spans="13:13" hidden="1" x14ac:dyDescent="0.2">
      <c r="M18709" s="9"/>
    </row>
    <row r="18710" spans="13:13" hidden="1" x14ac:dyDescent="0.2">
      <c r="M18710" s="9"/>
    </row>
    <row r="18711" spans="13:13" hidden="1" x14ac:dyDescent="0.2">
      <c r="M18711" s="9"/>
    </row>
    <row r="18712" spans="13:13" hidden="1" x14ac:dyDescent="0.2">
      <c r="M18712" s="9"/>
    </row>
    <row r="18713" spans="13:13" hidden="1" x14ac:dyDescent="0.2">
      <c r="M18713" s="9"/>
    </row>
    <row r="18714" spans="13:13" hidden="1" x14ac:dyDescent="0.2">
      <c r="M18714" s="9"/>
    </row>
    <row r="18715" spans="13:13" hidden="1" x14ac:dyDescent="0.2">
      <c r="M18715" s="9"/>
    </row>
    <row r="18716" spans="13:13" hidden="1" x14ac:dyDescent="0.2">
      <c r="M18716" s="9"/>
    </row>
    <row r="18717" spans="13:13" hidden="1" x14ac:dyDescent="0.2">
      <c r="M18717" s="9"/>
    </row>
    <row r="18718" spans="13:13" hidden="1" x14ac:dyDescent="0.2">
      <c r="M18718" s="9"/>
    </row>
    <row r="18719" spans="13:13" hidden="1" x14ac:dyDescent="0.2">
      <c r="M18719" s="9"/>
    </row>
    <row r="18720" spans="13:13" hidden="1" x14ac:dyDescent="0.2">
      <c r="M18720" s="9"/>
    </row>
    <row r="18721" spans="13:13" hidden="1" x14ac:dyDescent="0.2">
      <c r="M18721" s="9"/>
    </row>
    <row r="18722" spans="13:13" hidden="1" x14ac:dyDescent="0.2">
      <c r="M18722" s="9"/>
    </row>
    <row r="18723" spans="13:13" hidden="1" x14ac:dyDescent="0.2">
      <c r="M18723" s="9"/>
    </row>
    <row r="18724" spans="13:13" hidden="1" x14ac:dyDescent="0.2">
      <c r="M18724" s="9"/>
    </row>
    <row r="18725" spans="13:13" hidden="1" x14ac:dyDescent="0.2">
      <c r="M18725" s="9"/>
    </row>
    <row r="18726" spans="13:13" hidden="1" x14ac:dyDescent="0.2">
      <c r="M18726" s="9"/>
    </row>
    <row r="18727" spans="13:13" hidden="1" x14ac:dyDescent="0.2">
      <c r="M18727" s="9"/>
    </row>
    <row r="18728" spans="13:13" hidden="1" x14ac:dyDescent="0.2">
      <c r="M18728" s="9"/>
    </row>
    <row r="18729" spans="13:13" hidden="1" x14ac:dyDescent="0.2">
      <c r="M18729" s="9"/>
    </row>
    <row r="18730" spans="13:13" hidden="1" x14ac:dyDescent="0.2">
      <c r="M18730" s="9"/>
    </row>
    <row r="18731" spans="13:13" hidden="1" x14ac:dyDescent="0.2">
      <c r="M18731" s="9"/>
    </row>
    <row r="18732" spans="13:13" hidden="1" x14ac:dyDescent="0.2">
      <c r="M18732" s="9"/>
    </row>
    <row r="18733" spans="13:13" hidden="1" x14ac:dyDescent="0.2">
      <c r="M18733" s="9"/>
    </row>
    <row r="18734" spans="13:13" hidden="1" x14ac:dyDescent="0.2">
      <c r="M18734" s="9"/>
    </row>
    <row r="18735" spans="13:13" hidden="1" x14ac:dyDescent="0.2">
      <c r="M18735" s="9"/>
    </row>
    <row r="18736" spans="13:13" hidden="1" x14ac:dyDescent="0.2">
      <c r="M18736" s="9"/>
    </row>
    <row r="18737" spans="13:13" hidden="1" x14ac:dyDescent="0.2">
      <c r="M18737" s="9"/>
    </row>
    <row r="18738" spans="13:13" hidden="1" x14ac:dyDescent="0.2">
      <c r="M18738" s="9"/>
    </row>
    <row r="18739" spans="13:13" hidden="1" x14ac:dyDescent="0.2">
      <c r="M18739" s="9"/>
    </row>
    <row r="18740" spans="13:13" hidden="1" x14ac:dyDescent="0.2">
      <c r="M18740" s="9"/>
    </row>
    <row r="18741" spans="13:13" hidden="1" x14ac:dyDescent="0.2">
      <c r="M18741" s="9"/>
    </row>
    <row r="18742" spans="13:13" hidden="1" x14ac:dyDescent="0.2">
      <c r="M18742" s="9"/>
    </row>
    <row r="18743" spans="13:13" hidden="1" x14ac:dyDescent="0.2">
      <c r="M18743" s="9"/>
    </row>
    <row r="18744" spans="13:13" hidden="1" x14ac:dyDescent="0.2">
      <c r="M18744" s="9"/>
    </row>
    <row r="18745" spans="13:13" hidden="1" x14ac:dyDescent="0.2">
      <c r="M18745" s="9"/>
    </row>
    <row r="18746" spans="13:13" hidden="1" x14ac:dyDescent="0.2">
      <c r="M18746" s="9"/>
    </row>
    <row r="18747" spans="13:13" hidden="1" x14ac:dyDescent="0.2">
      <c r="M18747" s="9"/>
    </row>
    <row r="18748" spans="13:13" hidden="1" x14ac:dyDescent="0.2">
      <c r="M18748" s="9"/>
    </row>
    <row r="18749" spans="13:13" hidden="1" x14ac:dyDescent="0.2">
      <c r="M18749" s="9"/>
    </row>
    <row r="18750" spans="13:13" hidden="1" x14ac:dyDescent="0.2">
      <c r="M18750" s="9"/>
    </row>
    <row r="18751" spans="13:13" hidden="1" x14ac:dyDescent="0.2">
      <c r="M18751" s="9"/>
    </row>
    <row r="18752" spans="13:13" hidden="1" x14ac:dyDescent="0.2">
      <c r="M18752" s="9"/>
    </row>
    <row r="18753" spans="13:13" hidden="1" x14ac:dyDescent="0.2">
      <c r="M18753" s="9"/>
    </row>
    <row r="18754" spans="13:13" hidden="1" x14ac:dyDescent="0.2">
      <c r="M18754" s="9"/>
    </row>
    <row r="18755" spans="13:13" hidden="1" x14ac:dyDescent="0.2">
      <c r="M18755" s="9"/>
    </row>
    <row r="18756" spans="13:13" hidden="1" x14ac:dyDescent="0.2">
      <c r="M18756" s="9"/>
    </row>
    <row r="18757" spans="13:13" hidden="1" x14ac:dyDescent="0.2">
      <c r="M18757" s="9"/>
    </row>
    <row r="18758" spans="13:13" hidden="1" x14ac:dyDescent="0.2">
      <c r="M18758" s="9"/>
    </row>
    <row r="18759" spans="13:13" hidden="1" x14ac:dyDescent="0.2">
      <c r="M18759" s="9"/>
    </row>
    <row r="18760" spans="13:13" hidden="1" x14ac:dyDescent="0.2">
      <c r="M18760" s="9"/>
    </row>
    <row r="18761" spans="13:13" hidden="1" x14ac:dyDescent="0.2">
      <c r="M18761" s="9"/>
    </row>
    <row r="18762" spans="13:13" hidden="1" x14ac:dyDescent="0.2">
      <c r="M18762" s="9"/>
    </row>
    <row r="18763" spans="13:13" hidden="1" x14ac:dyDescent="0.2">
      <c r="M18763" s="9"/>
    </row>
    <row r="18764" spans="13:13" hidden="1" x14ac:dyDescent="0.2">
      <c r="M18764" s="9"/>
    </row>
    <row r="18765" spans="13:13" hidden="1" x14ac:dyDescent="0.2">
      <c r="M18765" s="9"/>
    </row>
    <row r="18766" spans="13:13" hidden="1" x14ac:dyDescent="0.2">
      <c r="M18766" s="9"/>
    </row>
    <row r="18767" spans="13:13" hidden="1" x14ac:dyDescent="0.2">
      <c r="M18767" s="9"/>
    </row>
    <row r="18768" spans="13:13" hidden="1" x14ac:dyDescent="0.2">
      <c r="M18768" s="9"/>
    </row>
    <row r="18769" spans="13:13" hidden="1" x14ac:dyDescent="0.2">
      <c r="M18769" s="9"/>
    </row>
    <row r="18770" spans="13:13" hidden="1" x14ac:dyDescent="0.2">
      <c r="M18770" s="9"/>
    </row>
    <row r="18771" spans="13:13" hidden="1" x14ac:dyDescent="0.2">
      <c r="M18771" s="9"/>
    </row>
    <row r="18772" spans="13:13" hidden="1" x14ac:dyDescent="0.2">
      <c r="M18772" s="9"/>
    </row>
    <row r="18773" spans="13:13" hidden="1" x14ac:dyDescent="0.2">
      <c r="M18773" s="9"/>
    </row>
    <row r="18774" spans="13:13" hidden="1" x14ac:dyDescent="0.2">
      <c r="M18774" s="9"/>
    </row>
    <row r="18775" spans="13:13" hidden="1" x14ac:dyDescent="0.2">
      <c r="M18775" s="9"/>
    </row>
    <row r="18776" spans="13:13" hidden="1" x14ac:dyDescent="0.2">
      <c r="M18776" s="9"/>
    </row>
    <row r="18777" spans="13:13" hidden="1" x14ac:dyDescent="0.2">
      <c r="M18777" s="9"/>
    </row>
    <row r="18778" spans="13:13" hidden="1" x14ac:dyDescent="0.2">
      <c r="M18778" s="9"/>
    </row>
    <row r="18779" spans="13:13" hidden="1" x14ac:dyDescent="0.2">
      <c r="M18779" s="9"/>
    </row>
    <row r="18780" spans="13:13" hidden="1" x14ac:dyDescent="0.2">
      <c r="M18780" s="9"/>
    </row>
    <row r="18781" spans="13:13" hidden="1" x14ac:dyDescent="0.2">
      <c r="M18781" s="9"/>
    </row>
    <row r="18782" spans="13:13" hidden="1" x14ac:dyDescent="0.2">
      <c r="M18782" s="9"/>
    </row>
    <row r="18783" spans="13:13" hidden="1" x14ac:dyDescent="0.2">
      <c r="M18783" s="9"/>
    </row>
    <row r="18784" spans="13:13" hidden="1" x14ac:dyDescent="0.2">
      <c r="M18784" s="9"/>
    </row>
    <row r="18785" spans="13:13" hidden="1" x14ac:dyDescent="0.2">
      <c r="M18785" s="9"/>
    </row>
    <row r="18786" spans="13:13" hidden="1" x14ac:dyDescent="0.2">
      <c r="M18786" s="9"/>
    </row>
    <row r="18787" spans="13:13" hidden="1" x14ac:dyDescent="0.2">
      <c r="M18787" s="9"/>
    </row>
    <row r="18788" spans="13:13" hidden="1" x14ac:dyDescent="0.2">
      <c r="M18788" s="9"/>
    </row>
    <row r="18789" spans="13:13" hidden="1" x14ac:dyDescent="0.2">
      <c r="M18789" s="9"/>
    </row>
    <row r="18790" spans="13:13" hidden="1" x14ac:dyDescent="0.2">
      <c r="M18790" s="9"/>
    </row>
    <row r="18791" spans="13:13" hidden="1" x14ac:dyDescent="0.2">
      <c r="M18791" s="9"/>
    </row>
    <row r="18792" spans="13:13" hidden="1" x14ac:dyDescent="0.2">
      <c r="M18792" s="9"/>
    </row>
    <row r="18793" spans="13:13" hidden="1" x14ac:dyDescent="0.2">
      <c r="M18793" s="9"/>
    </row>
    <row r="18794" spans="13:13" hidden="1" x14ac:dyDescent="0.2">
      <c r="M18794" s="9"/>
    </row>
    <row r="18795" spans="13:13" hidden="1" x14ac:dyDescent="0.2">
      <c r="M18795" s="9"/>
    </row>
    <row r="18796" spans="13:13" hidden="1" x14ac:dyDescent="0.2">
      <c r="M18796" s="9"/>
    </row>
    <row r="18797" spans="13:13" hidden="1" x14ac:dyDescent="0.2">
      <c r="M18797" s="9"/>
    </row>
    <row r="18798" spans="13:13" hidden="1" x14ac:dyDescent="0.2">
      <c r="M18798" s="9"/>
    </row>
    <row r="18799" spans="13:13" hidden="1" x14ac:dyDescent="0.2">
      <c r="M18799" s="9"/>
    </row>
    <row r="18800" spans="13:13" hidden="1" x14ac:dyDescent="0.2">
      <c r="M18800" s="9"/>
    </row>
    <row r="18801" spans="13:13" hidden="1" x14ac:dyDescent="0.2">
      <c r="M18801" s="9"/>
    </row>
    <row r="18802" spans="13:13" hidden="1" x14ac:dyDescent="0.2">
      <c r="M18802" s="9"/>
    </row>
    <row r="18803" spans="13:13" hidden="1" x14ac:dyDescent="0.2">
      <c r="M18803" s="9"/>
    </row>
    <row r="18804" spans="13:13" hidden="1" x14ac:dyDescent="0.2">
      <c r="M18804" s="9"/>
    </row>
    <row r="18805" spans="13:13" hidden="1" x14ac:dyDescent="0.2">
      <c r="M18805" s="9"/>
    </row>
    <row r="18806" spans="13:13" hidden="1" x14ac:dyDescent="0.2">
      <c r="M18806" s="9"/>
    </row>
    <row r="18807" spans="13:13" hidden="1" x14ac:dyDescent="0.2">
      <c r="M18807" s="9"/>
    </row>
    <row r="18808" spans="13:13" hidden="1" x14ac:dyDescent="0.2">
      <c r="M18808" s="9"/>
    </row>
    <row r="18809" spans="13:13" hidden="1" x14ac:dyDescent="0.2">
      <c r="M18809" s="9"/>
    </row>
    <row r="18810" spans="13:13" hidden="1" x14ac:dyDescent="0.2">
      <c r="M18810" s="9"/>
    </row>
    <row r="18811" spans="13:13" hidden="1" x14ac:dyDescent="0.2">
      <c r="M18811" s="9"/>
    </row>
    <row r="18812" spans="13:13" hidden="1" x14ac:dyDescent="0.2">
      <c r="M18812" s="9"/>
    </row>
    <row r="18813" spans="13:13" hidden="1" x14ac:dyDescent="0.2">
      <c r="M18813" s="9"/>
    </row>
    <row r="18814" spans="13:13" hidden="1" x14ac:dyDescent="0.2">
      <c r="M18814" s="9"/>
    </row>
    <row r="18815" spans="13:13" hidden="1" x14ac:dyDescent="0.2">
      <c r="M18815" s="9"/>
    </row>
    <row r="18816" spans="13:13" hidden="1" x14ac:dyDescent="0.2">
      <c r="M18816" s="9"/>
    </row>
    <row r="18817" spans="13:13" hidden="1" x14ac:dyDescent="0.2">
      <c r="M18817" s="9"/>
    </row>
    <row r="18818" spans="13:13" hidden="1" x14ac:dyDescent="0.2">
      <c r="M18818" s="9"/>
    </row>
    <row r="18819" spans="13:13" hidden="1" x14ac:dyDescent="0.2">
      <c r="M18819" s="9"/>
    </row>
    <row r="18820" spans="13:13" hidden="1" x14ac:dyDescent="0.2">
      <c r="M18820" s="9"/>
    </row>
    <row r="18821" spans="13:13" hidden="1" x14ac:dyDescent="0.2">
      <c r="M18821" s="9"/>
    </row>
    <row r="18822" spans="13:13" hidden="1" x14ac:dyDescent="0.2">
      <c r="M18822" s="9"/>
    </row>
    <row r="18823" spans="13:13" hidden="1" x14ac:dyDescent="0.2">
      <c r="M18823" s="9"/>
    </row>
    <row r="18824" spans="13:13" hidden="1" x14ac:dyDescent="0.2">
      <c r="M18824" s="9"/>
    </row>
    <row r="18825" spans="13:13" hidden="1" x14ac:dyDescent="0.2">
      <c r="M18825" s="9"/>
    </row>
    <row r="18826" spans="13:13" hidden="1" x14ac:dyDescent="0.2">
      <c r="M18826" s="9"/>
    </row>
    <row r="18827" spans="13:13" hidden="1" x14ac:dyDescent="0.2">
      <c r="M18827" s="9"/>
    </row>
    <row r="18828" spans="13:13" hidden="1" x14ac:dyDescent="0.2">
      <c r="M18828" s="9"/>
    </row>
    <row r="18829" spans="13:13" hidden="1" x14ac:dyDescent="0.2">
      <c r="M18829" s="9"/>
    </row>
    <row r="18830" spans="13:13" hidden="1" x14ac:dyDescent="0.2">
      <c r="M18830" s="9"/>
    </row>
    <row r="18831" spans="13:13" hidden="1" x14ac:dyDescent="0.2">
      <c r="M18831" s="9"/>
    </row>
    <row r="18832" spans="13:13" hidden="1" x14ac:dyDescent="0.2">
      <c r="M18832" s="9"/>
    </row>
    <row r="18833" spans="13:13" hidden="1" x14ac:dyDescent="0.2">
      <c r="M18833" s="9"/>
    </row>
    <row r="18834" spans="13:13" hidden="1" x14ac:dyDescent="0.2">
      <c r="M18834" s="9"/>
    </row>
    <row r="18835" spans="13:13" hidden="1" x14ac:dyDescent="0.2">
      <c r="M18835" s="9"/>
    </row>
    <row r="18836" spans="13:13" hidden="1" x14ac:dyDescent="0.2">
      <c r="M18836" s="9"/>
    </row>
    <row r="18837" spans="13:13" hidden="1" x14ac:dyDescent="0.2">
      <c r="M18837" s="9"/>
    </row>
    <row r="18838" spans="13:13" hidden="1" x14ac:dyDescent="0.2">
      <c r="M18838" s="9"/>
    </row>
    <row r="18839" spans="13:13" hidden="1" x14ac:dyDescent="0.2">
      <c r="M18839" s="9"/>
    </row>
    <row r="18840" spans="13:13" hidden="1" x14ac:dyDescent="0.2">
      <c r="M18840" s="9"/>
    </row>
    <row r="18841" spans="13:13" hidden="1" x14ac:dyDescent="0.2">
      <c r="M18841" s="9"/>
    </row>
    <row r="18842" spans="13:13" hidden="1" x14ac:dyDescent="0.2">
      <c r="M18842" s="9"/>
    </row>
    <row r="18843" spans="13:13" hidden="1" x14ac:dyDescent="0.2">
      <c r="M18843" s="9"/>
    </row>
    <row r="18844" spans="13:13" hidden="1" x14ac:dyDescent="0.2">
      <c r="M18844" s="9"/>
    </row>
    <row r="18845" spans="13:13" hidden="1" x14ac:dyDescent="0.2">
      <c r="M18845" s="9"/>
    </row>
    <row r="18846" spans="13:13" hidden="1" x14ac:dyDescent="0.2">
      <c r="M18846" s="9"/>
    </row>
    <row r="18847" spans="13:13" hidden="1" x14ac:dyDescent="0.2">
      <c r="M18847" s="9"/>
    </row>
    <row r="18848" spans="13:13" hidden="1" x14ac:dyDescent="0.2">
      <c r="M18848" s="9"/>
    </row>
    <row r="18849" spans="13:13" hidden="1" x14ac:dyDescent="0.2">
      <c r="M18849" s="9"/>
    </row>
    <row r="18850" spans="13:13" hidden="1" x14ac:dyDescent="0.2">
      <c r="M18850" s="9"/>
    </row>
    <row r="18851" spans="13:13" hidden="1" x14ac:dyDescent="0.2">
      <c r="M18851" s="9"/>
    </row>
    <row r="18852" spans="13:13" hidden="1" x14ac:dyDescent="0.2">
      <c r="M18852" s="9"/>
    </row>
    <row r="18853" spans="13:13" hidden="1" x14ac:dyDescent="0.2">
      <c r="M18853" s="9"/>
    </row>
    <row r="18854" spans="13:13" hidden="1" x14ac:dyDescent="0.2">
      <c r="M18854" s="9"/>
    </row>
    <row r="18855" spans="13:13" hidden="1" x14ac:dyDescent="0.2">
      <c r="M18855" s="9"/>
    </row>
    <row r="18856" spans="13:13" hidden="1" x14ac:dyDescent="0.2">
      <c r="M18856" s="9"/>
    </row>
    <row r="18857" spans="13:13" hidden="1" x14ac:dyDescent="0.2">
      <c r="M18857" s="9"/>
    </row>
    <row r="18858" spans="13:13" hidden="1" x14ac:dyDescent="0.2">
      <c r="M18858" s="9"/>
    </row>
    <row r="18859" spans="13:13" hidden="1" x14ac:dyDescent="0.2">
      <c r="M18859" s="9"/>
    </row>
    <row r="18860" spans="13:13" hidden="1" x14ac:dyDescent="0.2">
      <c r="M18860" s="9"/>
    </row>
    <row r="18861" spans="13:13" hidden="1" x14ac:dyDescent="0.2">
      <c r="M18861" s="9"/>
    </row>
    <row r="18862" spans="13:13" hidden="1" x14ac:dyDescent="0.2">
      <c r="M18862" s="9"/>
    </row>
    <row r="18863" spans="13:13" hidden="1" x14ac:dyDescent="0.2">
      <c r="M18863" s="9"/>
    </row>
    <row r="18864" spans="13:13" hidden="1" x14ac:dyDescent="0.2">
      <c r="M18864" s="9"/>
    </row>
    <row r="18865" spans="13:13" hidden="1" x14ac:dyDescent="0.2">
      <c r="M18865" s="9"/>
    </row>
    <row r="18866" spans="13:13" hidden="1" x14ac:dyDescent="0.2">
      <c r="M18866" s="9"/>
    </row>
    <row r="18867" spans="13:13" hidden="1" x14ac:dyDescent="0.2">
      <c r="M18867" s="9"/>
    </row>
    <row r="18868" spans="13:13" hidden="1" x14ac:dyDescent="0.2">
      <c r="M18868" s="9"/>
    </row>
    <row r="18869" spans="13:13" hidden="1" x14ac:dyDescent="0.2">
      <c r="M18869" s="9"/>
    </row>
    <row r="18870" spans="13:13" hidden="1" x14ac:dyDescent="0.2">
      <c r="M18870" s="9"/>
    </row>
    <row r="18871" spans="13:13" hidden="1" x14ac:dyDescent="0.2">
      <c r="M18871" s="9"/>
    </row>
    <row r="18872" spans="13:13" hidden="1" x14ac:dyDescent="0.2">
      <c r="M18872" s="9"/>
    </row>
    <row r="18873" spans="13:13" hidden="1" x14ac:dyDescent="0.2">
      <c r="M18873" s="9"/>
    </row>
    <row r="18874" spans="13:13" hidden="1" x14ac:dyDescent="0.2">
      <c r="M18874" s="9"/>
    </row>
    <row r="18875" spans="13:13" hidden="1" x14ac:dyDescent="0.2">
      <c r="M18875" s="9"/>
    </row>
    <row r="18876" spans="13:13" hidden="1" x14ac:dyDescent="0.2">
      <c r="M18876" s="9"/>
    </row>
    <row r="18877" spans="13:13" hidden="1" x14ac:dyDescent="0.2">
      <c r="M18877" s="9"/>
    </row>
    <row r="18878" spans="13:13" hidden="1" x14ac:dyDescent="0.2">
      <c r="M18878" s="9"/>
    </row>
    <row r="18879" spans="13:13" hidden="1" x14ac:dyDescent="0.2">
      <c r="M18879" s="9"/>
    </row>
    <row r="18880" spans="13:13" hidden="1" x14ac:dyDescent="0.2">
      <c r="M18880" s="9"/>
    </row>
    <row r="18881" spans="13:13" hidden="1" x14ac:dyDescent="0.2">
      <c r="M18881" s="9"/>
    </row>
    <row r="18882" spans="13:13" hidden="1" x14ac:dyDescent="0.2">
      <c r="M18882" s="9"/>
    </row>
    <row r="18883" spans="13:13" hidden="1" x14ac:dyDescent="0.2">
      <c r="M18883" s="9"/>
    </row>
    <row r="18884" spans="13:13" hidden="1" x14ac:dyDescent="0.2">
      <c r="M18884" s="9"/>
    </row>
    <row r="18885" spans="13:13" hidden="1" x14ac:dyDescent="0.2">
      <c r="M18885" s="9"/>
    </row>
    <row r="18886" spans="13:13" hidden="1" x14ac:dyDescent="0.2">
      <c r="M18886" s="9"/>
    </row>
    <row r="18887" spans="13:13" hidden="1" x14ac:dyDescent="0.2">
      <c r="M18887" s="9"/>
    </row>
    <row r="18888" spans="13:13" hidden="1" x14ac:dyDescent="0.2">
      <c r="M18888" s="9"/>
    </row>
    <row r="18889" spans="13:13" hidden="1" x14ac:dyDescent="0.2">
      <c r="M18889" s="9"/>
    </row>
    <row r="18890" spans="13:13" hidden="1" x14ac:dyDescent="0.2">
      <c r="M18890" s="9"/>
    </row>
    <row r="18891" spans="13:13" hidden="1" x14ac:dyDescent="0.2">
      <c r="M18891" s="9"/>
    </row>
    <row r="18892" spans="13:13" hidden="1" x14ac:dyDescent="0.2">
      <c r="M18892" s="9"/>
    </row>
    <row r="18893" spans="13:13" hidden="1" x14ac:dyDescent="0.2">
      <c r="M18893" s="9"/>
    </row>
    <row r="18894" spans="13:13" hidden="1" x14ac:dyDescent="0.2">
      <c r="M18894" s="9"/>
    </row>
    <row r="18895" spans="13:13" hidden="1" x14ac:dyDescent="0.2">
      <c r="M18895" s="9"/>
    </row>
    <row r="18896" spans="13:13" hidden="1" x14ac:dyDescent="0.2">
      <c r="M18896" s="9"/>
    </row>
    <row r="18897" spans="13:13" hidden="1" x14ac:dyDescent="0.2">
      <c r="M18897" s="9"/>
    </row>
    <row r="18898" spans="13:13" hidden="1" x14ac:dyDescent="0.2">
      <c r="M18898" s="9"/>
    </row>
    <row r="18899" spans="13:13" hidden="1" x14ac:dyDescent="0.2">
      <c r="M18899" s="9"/>
    </row>
    <row r="18900" spans="13:13" hidden="1" x14ac:dyDescent="0.2">
      <c r="M18900" s="9"/>
    </row>
    <row r="18901" spans="13:13" hidden="1" x14ac:dyDescent="0.2">
      <c r="M18901" s="9"/>
    </row>
    <row r="18902" spans="13:13" hidden="1" x14ac:dyDescent="0.2">
      <c r="M18902" s="9"/>
    </row>
    <row r="18903" spans="13:13" hidden="1" x14ac:dyDescent="0.2">
      <c r="M18903" s="9"/>
    </row>
    <row r="18904" spans="13:13" hidden="1" x14ac:dyDescent="0.2">
      <c r="M18904" s="9"/>
    </row>
    <row r="18905" spans="13:13" hidden="1" x14ac:dyDescent="0.2">
      <c r="M18905" s="9"/>
    </row>
    <row r="18906" spans="13:13" hidden="1" x14ac:dyDescent="0.2">
      <c r="M18906" s="9"/>
    </row>
    <row r="18907" spans="13:13" hidden="1" x14ac:dyDescent="0.2">
      <c r="M18907" s="9"/>
    </row>
    <row r="18908" spans="13:13" hidden="1" x14ac:dyDescent="0.2">
      <c r="M18908" s="9"/>
    </row>
    <row r="18909" spans="13:13" hidden="1" x14ac:dyDescent="0.2">
      <c r="M18909" s="9"/>
    </row>
    <row r="18910" spans="13:13" hidden="1" x14ac:dyDescent="0.2">
      <c r="M18910" s="9"/>
    </row>
    <row r="18911" spans="13:13" hidden="1" x14ac:dyDescent="0.2">
      <c r="M18911" s="9"/>
    </row>
    <row r="18912" spans="13:13" hidden="1" x14ac:dyDescent="0.2">
      <c r="M18912" s="9"/>
    </row>
    <row r="18913" spans="13:13" hidden="1" x14ac:dyDescent="0.2">
      <c r="M18913" s="9"/>
    </row>
    <row r="18914" spans="13:13" hidden="1" x14ac:dyDescent="0.2">
      <c r="M18914" s="9"/>
    </row>
    <row r="18915" spans="13:13" hidden="1" x14ac:dyDescent="0.2">
      <c r="M18915" s="9"/>
    </row>
    <row r="18916" spans="13:13" hidden="1" x14ac:dyDescent="0.2">
      <c r="M18916" s="9"/>
    </row>
    <row r="18917" spans="13:13" hidden="1" x14ac:dyDescent="0.2">
      <c r="M18917" s="9"/>
    </row>
    <row r="18918" spans="13:13" hidden="1" x14ac:dyDescent="0.2">
      <c r="M18918" s="9"/>
    </row>
    <row r="18919" spans="13:13" hidden="1" x14ac:dyDescent="0.2">
      <c r="M18919" s="9"/>
    </row>
    <row r="18920" spans="13:13" hidden="1" x14ac:dyDescent="0.2">
      <c r="M18920" s="9"/>
    </row>
    <row r="18921" spans="13:13" hidden="1" x14ac:dyDescent="0.2">
      <c r="M18921" s="9"/>
    </row>
    <row r="18922" spans="13:13" hidden="1" x14ac:dyDescent="0.2">
      <c r="M18922" s="9"/>
    </row>
    <row r="18923" spans="13:13" hidden="1" x14ac:dyDescent="0.2">
      <c r="M18923" s="9"/>
    </row>
    <row r="18924" spans="13:13" hidden="1" x14ac:dyDescent="0.2">
      <c r="M18924" s="9"/>
    </row>
    <row r="18925" spans="13:13" hidden="1" x14ac:dyDescent="0.2">
      <c r="M18925" s="9"/>
    </row>
    <row r="18926" spans="13:13" hidden="1" x14ac:dyDescent="0.2">
      <c r="M18926" s="9"/>
    </row>
    <row r="18927" spans="13:13" hidden="1" x14ac:dyDescent="0.2">
      <c r="M18927" s="9"/>
    </row>
    <row r="18928" spans="13:13" hidden="1" x14ac:dyDescent="0.2">
      <c r="M18928" s="9"/>
    </row>
    <row r="18929" spans="13:13" hidden="1" x14ac:dyDescent="0.2">
      <c r="M18929" s="9"/>
    </row>
    <row r="18930" spans="13:13" hidden="1" x14ac:dyDescent="0.2">
      <c r="M18930" s="9"/>
    </row>
    <row r="18931" spans="13:13" hidden="1" x14ac:dyDescent="0.2">
      <c r="M18931" s="9"/>
    </row>
    <row r="18932" spans="13:13" hidden="1" x14ac:dyDescent="0.2">
      <c r="M18932" s="9"/>
    </row>
    <row r="18933" spans="13:13" hidden="1" x14ac:dyDescent="0.2">
      <c r="M18933" s="9"/>
    </row>
    <row r="18934" spans="13:13" hidden="1" x14ac:dyDescent="0.2">
      <c r="M18934" s="9"/>
    </row>
    <row r="18935" spans="13:13" hidden="1" x14ac:dyDescent="0.2">
      <c r="M18935" s="9"/>
    </row>
    <row r="18936" spans="13:13" hidden="1" x14ac:dyDescent="0.2">
      <c r="M18936" s="9"/>
    </row>
    <row r="18937" spans="13:13" hidden="1" x14ac:dyDescent="0.2">
      <c r="M18937" s="9"/>
    </row>
    <row r="18938" spans="13:13" hidden="1" x14ac:dyDescent="0.2">
      <c r="M18938" s="9"/>
    </row>
    <row r="18939" spans="13:13" hidden="1" x14ac:dyDescent="0.2">
      <c r="M18939" s="9"/>
    </row>
    <row r="18940" spans="13:13" hidden="1" x14ac:dyDescent="0.2">
      <c r="M18940" s="9"/>
    </row>
    <row r="18941" spans="13:13" hidden="1" x14ac:dyDescent="0.2">
      <c r="M18941" s="9"/>
    </row>
    <row r="18942" spans="13:13" hidden="1" x14ac:dyDescent="0.2">
      <c r="M18942" s="9"/>
    </row>
    <row r="18943" spans="13:13" hidden="1" x14ac:dyDescent="0.2">
      <c r="M18943" s="9"/>
    </row>
    <row r="18944" spans="13:13" hidden="1" x14ac:dyDescent="0.2">
      <c r="M18944" s="9"/>
    </row>
    <row r="18945" spans="13:13" hidden="1" x14ac:dyDescent="0.2">
      <c r="M18945" s="9"/>
    </row>
    <row r="18946" spans="13:13" hidden="1" x14ac:dyDescent="0.2">
      <c r="M18946" s="9"/>
    </row>
    <row r="18947" spans="13:13" hidden="1" x14ac:dyDescent="0.2">
      <c r="M18947" s="9"/>
    </row>
    <row r="18948" spans="13:13" hidden="1" x14ac:dyDescent="0.2">
      <c r="M18948" s="9"/>
    </row>
    <row r="18949" spans="13:13" hidden="1" x14ac:dyDescent="0.2">
      <c r="M18949" s="9"/>
    </row>
    <row r="18950" spans="13:13" hidden="1" x14ac:dyDescent="0.2">
      <c r="M18950" s="9"/>
    </row>
    <row r="18951" spans="13:13" hidden="1" x14ac:dyDescent="0.2">
      <c r="M18951" s="9"/>
    </row>
    <row r="18952" spans="13:13" hidden="1" x14ac:dyDescent="0.2">
      <c r="M18952" s="9"/>
    </row>
    <row r="18953" spans="13:13" hidden="1" x14ac:dyDescent="0.2">
      <c r="M18953" s="9"/>
    </row>
    <row r="18954" spans="13:13" hidden="1" x14ac:dyDescent="0.2">
      <c r="M18954" s="9"/>
    </row>
    <row r="18955" spans="13:13" hidden="1" x14ac:dyDescent="0.2">
      <c r="M18955" s="9"/>
    </row>
    <row r="18956" spans="13:13" hidden="1" x14ac:dyDescent="0.2">
      <c r="M18956" s="9"/>
    </row>
    <row r="18957" spans="13:13" hidden="1" x14ac:dyDescent="0.2">
      <c r="M18957" s="9"/>
    </row>
    <row r="18958" spans="13:13" hidden="1" x14ac:dyDescent="0.2">
      <c r="M18958" s="9"/>
    </row>
    <row r="18959" spans="13:13" hidden="1" x14ac:dyDescent="0.2">
      <c r="M18959" s="9"/>
    </row>
    <row r="18960" spans="13:13" hidden="1" x14ac:dyDescent="0.2">
      <c r="M18960" s="9"/>
    </row>
    <row r="18961" spans="13:13" hidden="1" x14ac:dyDescent="0.2">
      <c r="M18961" s="9"/>
    </row>
    <row r="18962" spans="13:13" hidden="1" x14ac:dyDescent="0.2">
      <c r="M18962" s="9"/>
    </row>
    <row r="18963" spans="13:13" hidden="1" x14ac:dyDescent="0.2">
      <c r="M18963" s="9"/>
    </row>
    <row r="18964" spans="13:13" hidden="1" x14ac:dyDescent="0.2">
      <c r="M18964" s="9"/>
    </row>
    <row r="18965" spans="13:13" hidden="1" x14ac:dyDescent="0.2">
      <c r="M18965" s="9"/>
    </row>
    <row r="18966" spans="13:13" hidden="1" x14ac:dyDescent="0.2">
      <c r="M18966" s="9"/>
    </row>
    <row r="18967" spans="13:13" hidden="1" x14ac:dyDescent="0.2">
      <c r="M18967" s="9"/>
    </row>
    <row r="18968" spans="13:13" hidden="1" x14ac:dyDescent="0.2">
      <c r="M18968" s="9"/>
    </row>
    <row r="18969" spans="13:13" hidden="1" x14ac:dyDescent="0.2">
      <c r="M18969" s="9"/>
    </row>
    <row r="18970" spans="13:13" hidden="1" x14ac:dyDescent="0.2">
      <c r="M18970" s="9"/>
    </row>
    <row r="18971" spans="13:13" hidden="1" x14ac:dyDescent="0.2">
      <c r="M18971" s="9"/>
    </row>
    <row r="18972" spans="13:13" hidden="1" x14ac:dyDescent="0.2">
      <c r="M18972" s="9"/>
    </row>
    <row r="18973" spans="13:13" hidden="1" x14ac:dyDescent="0.2">
      <c r="M18973" s="9"/>
    </row>
    <row r="18974" spans="13:13" hidden="1" x14ac:dyDescent="0.2">
      <c r="M18974" s="9"/>
    </row>
    <row r="18975" spans="13:13" hidden="1" x14ac:dyDescent="0.2">
      <c r="M18975" s="9"/>
    </row>
    <row r="18976" spans="13:13" hidden="1" x14ac:dyDescent="0.2">
      <c r="M18976" s="9"/>
    </row>
    <row r="18977" spans="13:13" hidden="1" x14ac:dyDescent="0.2">
      <c r="M18977" s="9"/>
    </row>
    <row r="18978" spans="13:13" hidden="1" x14ac:dyDescent="0.2">
      <c r="M18978" s="9"/>
    </row>
    <row r="18979" spans="13:13" hidden="1" x14ac:dyDescent="0.2">
      <c r="M18979" s="9"/>
    </row>
    <row r="18980" spans="13:13" hidden="1" x14ac:dyDescent="0.2">
      <c r="M18980" s="9"/>
    </row>
    <row r="18981" spans="13:13" hidden="1" x14ac:dyDescent="0.2">
      <c r="M18981" s="9"/>
    </row>
    <row r="18982" spans="13:13" hidden="1" x14ac:dyDescent="0.2">
      <c r="M18982" s="9"/>
    </row>
    <row r="18983" spans="13:13" hidden="1" x14ac:dyDescent="0.2">
      <c r="M18983" s="9"/>
    </row>
    <row r="18984" spans="13:13" hidden="1" x14ac:dyDescent="0.2">
      <c r="M18984" s="9"/>
    </row>
    <row r="18985" spans="13:13" hidden="1" x14ac:dyDescent="0.2">
      <c r="M18985" s="9"/>
    </row>
    <row r="18986" spans="13:13" hidden="1" x14ac:dyDescent="0.2">
      <c r="M18986" s="9"/>
    </row>
    <row r="18987" spans="13:13" hidden="1" x14ac:dyDescent="0.2">
      <c r="M18987" s="9"/>
    </row>
    <row r="18988" spans="13:13" hidden="1" x14ac:dyDescent="0.2">
      <c r="M18988" s="9"/>
    </row>
    <row r="18989" spans="13:13" hidden="1" x14ac:dyDescent="0.2">
      <c r="M18989" s="9"/>
    </row>
    <row r="18990" spans="13:13" hidden="1" x14ac:dyDescent="0.2">
      <c r="M18990" s="9"/>
    </row>
    <row r="18991" spans="13:13" hidden="1" x14ac:dyDescent="0.2">
      <c r="M18991" s="9"/>
    </row>
    <row r="18992" spans="13:13" hidden="1" x14ac:dyDescent="0.2">
      <c r="M18992" s="9"/>
    </row>
    <row r="18993" spans="13:13" hidden="1" x14ac:dyDescent="0.2">
      <c r="M18993" s="9"/>
    </row>
    <row r="18994" spans="13:13" hidden="1" x14ac:dyDescent="0.2">
      <c r="M18994" s="9"/>
    </row>
    <row r="18995" spans="13:13" hidden="1" x14ac:dyDescent="0.2">
      <c r="M18995" s="9"/>
    </row>
    <row r="18996" spans="13:13" hidden="1" x14ac:dyDescent="0.2">
      <c r="M18996" s="9"/>
    </row>
    <row r="18997" spans="13:13" hidden="1" x14ac:dyDescent="0.2">
      <c r="M18997" s="9"/>
    </row>
    <row r="18998" spans="13:13" hidden="1" x14ac:dyDescent="0.2">
      <c r="M18998" s="9"/>
    </row>
    <row r="18999" spans="13:13" hidden="1" x14ac:dyDescent="0.2">
      <c r="M18999" s="9"/>
    </row>
    <row r="19000" spans="13:13" hidden="1" x14ac:dyDescent="0.2">
      <c r="M19000" s="9"/>
    </row>
    <row r="19001" spans="13:13" hidden="1" x14ac:dyDescent="0.2">
      <c r="M19001" s="9"/>
    </row>
    <row r="19002" spans="13:13" hidden="1" x14ac:dyDescent="0.2">
      <c r="M19002" s="9"/>
    </row>
    <row r="19003" spans="13:13" hidden="1" x14ac:dyDescent="0.2">
      <c r="M19003" s="9"/>
    </row>
    <row r="19004" spans="13:13" hidden="1" x14ac:dyDescent="0.2">
      <c r="M19004" s="9"/>
    </row>
    <row r="19005" spans="13:13" hidden="1" x14ac:dyDescent="0.2">
      <c r="M19005" s="9"/>
    </row>
    <row r="19006" spans="13:13" hidden="1" x14ac:dyDescent="0.2">
      <c r="M19006" s="9"/>
    </row>
    <row r="19007" spans="13:13" hidden="1" x14ac:dyDescent="0.2">
      <c r="M19007" s="9"/>
    </row>
    <row r="19008" spans="13:13" hidden="1" x14ac:dyDescent="0.2">
      <c r="M19008" s="9"/>
    </row>
    <row r="19009" spans="13:13" hidden="1" x14ac:dyDescent="0.2">
      <c r="M19009" s="9"/>
    </row>
    <row r="19010" spans="13:13" hidden="1" x14ac:dyDescent="0.2">
      <c r="M19010" s="9"/>
    </row>
    <row r="19011" spans="13:13" hidden="1" x14ac:dyDescent="0.2">
      <c r="M19011" s="9"/>
    </row>
    <row r="19012" spans="13:13" hidden="1" x14ac:dyDescent="0.2">
      <c r="M19012" s="9"/>
    </row>
    <row r="19013" spans="13:13" hidden="1" x14ac:dyDescent="0.2">
      <c r="M19013" s="9"/>
    </row>
    <row r="19014" spans="13:13" hidden="1" x14ac:dyDescent="0.2">
      <c r="M19014" s="9"/>
    </row>
    <row r="19015" spans="13:13" hidden="1" x14ac:dyDescent="0.2">
      <c r="M19015" s="9"/>
    </row>
    <row r="19016" spans="13:13" hidden="1" x14ac:dyDescent="0.2">
      <c r="M19016" s="9"/>
    </row>
    <row r="19017" spans="13:13" hidden="1" x14ac:dyDescent="0.2">
      <c r="M19017" s="9"/>
    </row>
    <row r="19018" spans="13:13" hidden="1" x14ac:dyDescent="0.2">
      <c r="M19018" s="9"/>
    </row>
    <row r="19019" spans="13:13" hidden="1" x14ac:dyDescent="0.2">
      <c r="M19019" s="9"/>
    </row>
    <row r="19020" spans="13:13" hidden="1" x14ac:dyDescent="0.2">
      <c r="M19020" s="9"/>
    </row>
    <row r="19021" spans="13:13" hidden="1" x14ac:dyDescent="0.2">
      <c r="M19021" s="9"/>
    </row>
    <row r="19022" spans="13:13" hidden="1" x14ac:dyDescent="0.2">
      <c r="M19022" s="9"/>
    </row>
    <row r="19023" spans="13:13" hidden="1" x14ac:dyDescent="0.2">
      <c r="M19023" s="9"/>
    </row>
    <row r="19024" spans="13:13" hidden="1" x14ac:dyDescent="0.2">
      <c r="M19024" s="9"/>
    </row>
    <row r="19025" spans="13:13" hidden="1" x14ac:dyDescent="0.2">
      <c r="M19025" s="9"/>
    </row>
    <row r="19026" spans="13:13" hidden="1" x14ac:dyDescent="0.2">
      <c r="M19026" s="9"/>
    </row>
    <row r="19027" spans="13:13" hidden="1" x14ac:dyDescent="0.2">
      <c r="M19027" s="9"/>
    </row>
    <row r="19028" spans="13:13" hidden="1" x14ac:dyDescent="0.2">
      <c r="M19028" s="9"/>
    </row>
    <row r="19029" spans="13:13" hidden="1" x14ac:dyDescent="0.2">
      <c r="M19029" s="9"/>
    </row>
    <row r="19030" spans="13:13" hidden="1" x14ac:dyDescent="0.2">
      <c r="M19030" s="9"/>
    </row>
    <row r="19031" spans="13:13" hidden="1" x14ac:dyDescent="0.2">
      <c r="M19031" s="9"/>
    </row>
    <row r="19032" spans="13:13" hidden="1" x14ac:dyDescent="0.2">
      <c r="M19032" s="9"/>
    </row>
    <row r="19033" spans="13:13" hidden="1" x14ac:dyDescent="0.2">
      <c r="M19033" s="9"/>
    </row>
    <row r="19034" spans="13:13" hidden="1" x14ac:dyDescent="0.2">
      <c r="M19034" s="9"/>
    </row>
    <row r="19035" spans="13:13" hidden="1" x14ac:dyDescent="0.2">
      <c r="M19035" s="9"/>
    </row>
    <row r="19036" spans="13:13" hidden="1" x14ac:dyDescent="0.2">
      <c r="M19036" s="9"/>
    </row>
    <row r="19037" spans="13:13" hidden="1" x14ac:dyDescent="0.2">
      <c r="M19037" s="9"/>
    </row>
    <row r="19038" spans="13:13" hidden="1" x14ac:dyDescent="0.2">
      <c r="M19038" s="9"/>
    </row>
    <row r="19039" spans="13:13" hidden="1" x14ac:dyDescent="0.2">
      <c r="M19039" s="9"/>
    </row>
    <row r="19040" spans="13:13" hidden="1" x14ac:dyDescent="0.2">
      <c r="M19040" s="9"/>
    </row>
    <row r="19041" spans="13:13" hidden="1" x14ac:dyDescent="0.2">
      <c r="M19041" s="9"/>
    </row>
    <row r="19042" spans="13:13" hidden="1" x14ac:dyDescent="0.2">
      <c r="M19042" s="9"/>
    </row>
    <row r="19043" spans="13:13" hidden="1" x14ac:dyDescent="0.2">
      <c r="M19043" s="9"/>
    </row>
    <row r="19044" spans="13:13" hidden="1" x14ac:dyDescent="0.2">
      <c r="M19044" s="9"/>
    </row>
    <row r="19045" spans="13:13" hidden="1" x14ac:dyDescent="0.2">
      <c r="M19045" s="9"/>
    </row>
    <row r="19046" spans="13:13" hidden="1" x14ac:dyDescent="0.2">
      <c r="M19046" s="9"/>
    </row>
    <row r="19047" spans="13:13" hidden="1" x14ac:dyDescent="0.2">
      <c r="M19047" s="9"/>
    </row>
    <row r="19048" spans="13:13" hidden="1" x14ac:dyDescent="0.2">
      <c r="M19048" s="9"/>
    </row>
    <row r="19049" spans="13:13" hidden="1" x14ac:dyDescent="0.2">
      <c r="M19049" s="9"/>
    </row>
    <row r="19050" spans="13:13" hidden="1" x14ac:dyDescent="0.2">
      <c r="M19050" s="9"/>
    </row>
    <row r="19051" spans="13:13" hidden="1" x14ac:dyDescent="0.2">
      <c r="M19051" s="9"/>
    </row>
    <row r="19052" spans="13:13" hidden="1" x14ac:dyDescent="0.2">
      <c r="M19052" s="9"/>
    </row>
    <row r="19053" spans="13:13" hidden="1" x14ac:dyDescent="0.2">
      <c r="M19053" s="9"/>
    </row>
    <row r="19054" spans="13:13" hidden="1" x14ac:dyDescent="0.2">
      <c r="M19054" s="9"/>
    </row>
    <row r="19055" spans="13:13" hidden="1" x14ac:dyDescent="0.2">
      <c r="M19055" s="9"/>
    </row>
    <row r="19056" spans="13:13" hidden="1" x14ac:dyDescent="0.2">
      <c r="M19056" s="9"/>
    </row>
    <row r="19057" spans="13:13" hidden="1" x14ac:dyDescent="0.2">
      <c r="M19057" s="9"/>
    </row>
    <row r="19058" spans="13:13" hidden="1" x14ac:dyDescent="0.2">
      <c r="M19058" s="9"/>
    </row>
    <row r="19059" spans="13:13" hidden="1" x14ac:dyDescent="0.2">
      <c r="M19059" s="9"/>
    </row>
    <row r="19060" spans="13:13" hidden="1" x14ac:dyDescent="0.2">
      <c r="M19060" s="9"/>
    </row>
    <row r="19061" spans="13:13" hidden="1" x14ac:dyDescent="0.2">
      <c r="M19061" s="9"/>
    </row>
    <row r="19062" spans="13:13" hidden="1" x14ac:dyDescent="0.2">
      <c r="M19062" s="9"/>
    </row>
    <row r="19063" spans="13:13" hidden="1" x14ac:dyDescent="0.2">
      <c r="M19063" s="9"/>
    </row>
    <row r="19064" spans="13:13" hidden="1" x14ac:dyDescent="0.2">
      <c r="M19064" s="9"/>
    </row>
    <row r="19065" spans="13:13" hidden="1" x14ac:dyDescent="0.2">
      <c r="M19065" s="9"/>
    </row>
    <row r="19066" spans="13:13" hidden="1" x14ac:dyDescent="0.2">
      <c r="M19066" s="9"/>
    </row>
    <row r="19067" spans="13:13" hidden="1" x14ac:dyDescent="0.2">
      <c r="M19067" s="9"/>
    </row>
    <row r="19068" spans="13:13" hidden="1" x14ac:dyDescent="0.2">
      <c r="M19068" s="9"/>
    </row>
    <row r="19069" spans="13:13" hidden="1" x14ac:dyDescent="0.2">
      <c r="M19069" s="9"/>
    </row>
    <row r="19070" spans="13:13" hidden="1" x14ac:dyDescent="0.2">
      <c r="M19070" s="9"/>
    </row>
    <row r="19071" spans="13:13" hidden="1" x14ac:dyDescent="0.2">
      <c r="M19071" s="9"/>
    </row>
    <row r="19072" spans="13:13" hidden="1" x14ac:dyDescent="0.2">
      <c r="M19072" s="9"/>
    </row>
    <row r="19073" spans="13:13" hidden="1" x14ac:dyDescent="0.2">
      <c r="M19073" s="9"/>
    </row>
    <row r="19074" spans="13:13" hidden="1" x14ac:dyDescent="0.2">
      <c r="M19074" s="9"/>
    </row>
    <row r="19075" spans="13:13" hidden="1" x14ac:dyDescent="0.2">
      <c r="M19075" s="9"/>
    </row>
    <row r="19076" spans="13:13" hidden="1" x14ac:dyDescent="0.2">
      <c r="M19076" s="9"/>
    </row>
    <row r="19077" spans="13:13" hidden="1" x14ac:dyDescent="0.2">
      <c r="M19077" s="9"/>
    </row>
    <row r="19078" spans="13:13" hidden="1" x14ac:dyDescent="0.2">
      <c r="M19078" s="9"/>
    </row>
    <row r="19079" spans="13:13" hidden="1" x14ac:dyDescent="0.2">
      <c r="M19079" s="9"/>
    </row>
    <row r="19080" spans="13:13" hidden="1" x14ac:dyDescent="0.2">
      <c r="M19080" s="9"/>
    </row>
    <row r="19081" spans="13:13" hidden="1" x14ac:dyDescent="0.2">
      <c r="M19081" s="9"/>
    </row>
    <row r="19082" spans="13:13" hidden="1" x14ac:dyDescent="0.2">
      <c r="M19082" s="9"/>
    </row>
    <row r="19083" spans="13:13" hidden="1" x14ac:dyDescent="0.2">
      <c r="M19083" s="9"/>
    </row>
    <row r="19084" spans="13:13" hidden="1" x14ac:dyDescent="0.2">
      <c r="M19084" s="9"/>
    </row>
    <row r="19085" spans="13:13" hidden="1" x14ac:dyDescent="0.2">
      <c r="M19085" s="9"/>
    </row>
    <row r="19086" spans="13:13" hidden="1" x14ac:dyDescent="0.2">
      <c r="M19086" s="9"/>
    </row>
    <row r="19087" spans="13:13" hidden="1" x14ac:dyDescent="0.2">
      <c r="M19087" s="9"/>
    </row>
    <row r="19088" spans="13:13" hidden="1" x14ac:dyDescent="0.2">
      <c r="M19088" s="9"/>
    </row>
    <row r="19089" spans="13:13" hidden="1" x14ac:dyDescent="0.2">
      <c r="M19089" s="9"/>
    </row>
    <row r="19090" spans="13:13" hidden="1" x14ac:dyDescent="0.2">
      <c r="M19090" s="9"/>
    </row>
    <row r="19091" spans="13:13" hidden="1" x14ac:dyDescent="0.2">
      <c r="M19091" s="9"/>
    </row>
    <row r="19092" spans="13:13" hidden="1" x14ac:dyDescent="0.2">
      <c r="M19092" s="9"/>
    </row>
    <row r="19093" spans="13:13" hidden="1" x14ac:dyDescent="0.2">
      <c r="M19093" s="9"/>
    </row>
    <row r="19094" spans="13:13" hidden="1" x14ac:dyDescent="0.2">
      <c r="M19094" s="9"/>
    </row>
    <row r="19095" spans="13:13" hidden="1" x14ac:dyDescent="0.2">
      <c r="M19095" s="9"/>
    </row>
    <row r="19096" spans="13:13" hidden="1" x14ac:dyDescent="0.2">
      <c r="M19096" s="9"/>
    </row>
    <row r="19097" spans="13:13" hidden="1" x14ac:dyDescent="0.2">
      <c r="M19097" s="9"/>
    </row>
    <row r="19098" spans="13:13" hidden="1" x14ac:dyDescent="0.2">
      <c r="M19098" s="9"/>
    </row>
    <row r="19099" spans="13:13" hidden="1" x14ac:dyDescent="0.2">
      <c r="M19099" s="9"/>
    </row>
    <row r="19100" spans="13:13" hidden="1" x14ac:dyDescent="0.2">
      <c r="M19100" s="9"/>
    </row>
    <row r="19101" spans="13:13" hidden="1" x14ac:dyDescent="0.2">
      <c r="M19101" s="9"/>
    </row>
    <row r="19102" spans="13:13" hidden="1" x14ac:dyDescent="0.2">
      <c r="M19102" s="9"/>
    </row>
    <row r="19103" spans="13:13" hidden="1" x14ac:dyDescent="0.2">
      <c r="M19103" s="9"/>
    </row>
    <row r="19104" spans="13:13" hidden="1" x14ac:dyDescent="0.2">
      <c r="M19104" s="9"/>
    </row>
    <row r="19105" spans="13:13" hidden="1" x14ac:dyDescent="0.2">
      <c r="M19105" s="9"/>
    </row>
    <row r="19106" spans="13:13" hidden="1" x14ac:dyDescent="0.2">
      <c r="M19106" s="9"/>
    </row>
    <row r="19107" spans="13:13" hidden="1" x14ac:dyDescent="0.2">
      <c r="M19107" s="9"/>
    </row>
    <row r="19108" spans="13:13" hidden="1" x14ac:dyDescent="0.2">
      <c r="M19108" s="9"/>
    </row>
    <row r="19109" spans="13:13" hidden="1" x14ac:dyDescent="0.2">
      <c r="M19109" s="9"/>
    </row>
    <row r="19110" spans="13:13" hidden="1" x14ac:dyDescent="0.2">
      <c r="M19110" s="9"/>
    </row>
    <row r="19111" spans="13:13" hidden="1" x14ac:dyDescent="0.2">
      <c r="M19111" s="9"/>
    </row>
    <row r="19112" spans="13:13" hidden="1" x14ac:dyDescent="0.2">
      <c r="M19112" s="9"/>
    </row>
    <row r="19113" spans="13:13" hidden="1" x14ac:dyDescent="0.2">
      <c r="M19113" s="9"/>
    </row>
    <row r="19114" spans="13:13" hidden="1" x14ac:dyDescent="0.2">
      <c r="M19114" s="9"/>
    </row>
    <row r="19115" spans="13:13" hidden="1" x14ac:dyDescent="0.2">
      <c r="M19115" s="9"/>
    </row>
    <row r="19116" spans="13:13" hidden="1" x14ac:dyDescent="0.2">
      <c r="M19116" s="9"/>
    </row>
    <row r="19117" spans="13:13" hidden="1" x14ac:dyDescent="0.2">
      <c r="M19117" s="9"/>
    </row>
    <row r="19118" spans="13:13" hidden="1" x14ac:dyDescent="0.2">
      <c r="M19118" s="9"/>
    </row>
    <row r="19119" spans="13:13" hidden="1" x14ac:dyDescent="0.2">
      <c r="M19119" s="9"/>
    </row>
    <row r="19120" spans="13:13" hidden="1" x14ac:dyDescent="0.2">
      <c r="M19120" s="9"/>
    </row>
    <row r="19121" spans="13:13" hidden="1" x14ac:dyDescent="0.2">
      <c r="M19121" s="9"/>
    </row>
    <row r="19122" spans="13:13" hidden="1" x14ac:dyDescent="0.2">
      <c r="M19122" s="9"/>
    </row>
    <row r="19123" spans="13:13" hidden="1" x14ac:dyDescent="0.2">
      <c r="M19123" s="9"/>
    </row>
    <row r="19124" spans="13:13" hidden="1" x14ac:dyDescent="0.2">
      <c r="M19124" s="9"/>
    </row>
    <row r="19125" spans="13:13" hidden="1" x14ac:dyDescent="0.2">
      <c r="M19125" s="9"/>
    </row>
    <row r="19126" spans="13:13" hidden="1" x14ac:dyDescent="0.2">
      <c r="M19126" s="9"/>
    </row>
    <row r="19127" spans="13:13" hidden="1" x14ac:dyDescent="0.2">
      <c r="M19127" s="9"/>
    </row>
    <row r="19128" spans="13:13" hidden="1" x14ac:dyDescent="0.2">
      <c r="M19128" s="9"/>
    </row>
    <row r="19129" spans="13:13" hidden="1" x14ac:dyDescent="0.2">
      <c r="M19129" s="9"/>
    </row>
    <row r="19130" spans="13:13" hidden="1" x14ac:dyDescent="0.2">
      <c r="M19130" s="9"/>
    </row>
    <row r="19131" spans="13:13" hidden="1" x14ac:dyDescent="0.2">
      <c r="M19131" s="9"/>
    </row>
    <row r="19132" spans="13:13" hidden="1" x14ac:dyDescent="0.2">
      <c r="M19132" s="9"/>
    </row>
    <row r="19133" spans="13:13" hidden="1" x14ac:dyDescent="0.2">
      <c r="M19133" s="9"/>
    </row>
    <row r="19134" spans="13:13" hidden="1" x14ac:dyDescent="0.2">
      <c r="M19134" s="9"/>
    </row>
    <row r="19135" spans="13:13" hidden="1" x14ac:dyDescent="0.2">
      <c r="M19135" s="9"/>
    </row>
    <row r="19136" spans="13:13" hidden="1" x14ac:dyDescent="0.2">
      <c r="M19136" s="9"/>
    </row>
    <row r="19137" spans="13:13" hidden="1" x14ac:dyDescent="0.2">
      <c r="M19137" s="9"/>
    </row>
    <row r="19138" spans="13:13" hidden="1" x14ac:dyDescent="0.2">
      <c r="M19138" s="9"/>
    </row>
    <row r="19139" spans="13:13" hidden="1" x14ac:dyDescent="0.2">
      <c r="M19139" s="9"/>
    </row>
    <row r="19140" spans="13:13" hidden="1" x14ac:dyDescent="0.2">
      <c r="M19140" s="9"/>
    </row>
    <row r="19141" spans="13:13" hidden="1" x14ac:dyDescent="0.2">
      <c r="M19141" s="9"/>
    </row>
    <row r="19142" spans="13:13" hidden="1" x14ac:dyDescent="0.2">
      <c r="M19142" s="9"/>
    </row>
    <row r="19143" spans="13:13" hidden="1" x14ac:dyDescent="0.2">
      <c r="M19143" s="9"/>
    </row>
    <row r="19144" spans="13:13" hidden="1" x14ac:dyDescent="0.2">
      <c r="M19144" s="9"/>
    </row>
    <row r="19145" spans="13:13" hidden="1" x14ac:dyDescent="0.2">
      <c r="M19145" s="9"/>
    </row>
    <row r="19146" spans="13:13" hidden="1" x14ac:dyDescent="0.2">
      <c r="M19146" s="9"/>
    </row>
    <row r="19147" spans="13:13" hidden="1" x14ac:dyDescent="0.2">
      <c r="M19147" s="9"/>
    </row>
    <row r="19148" spans="13:13" hidden="1" x14ac:dyDescent="0.2">
      <c r="M19148" s="9"/>
    </row>
    <row r="19149" spans="13:13" hidden="1" x14ac:dyDescent="0.2">
      <c r="M19149" s="9"/>
    </row>
    <row r="19150" spans="13:13" hidden="1" x14ac:dyDescent="0.2">
      <c r="M19150" s="9"/>
    </row>
    <row r="19151" spans="13:13" hidden="1" x14ac:dyDescent="0.2">
      <c r="M19151" s="9"/>
    </row>
    <row r="19152" spans="13:13" hidden="1" x14ac:dyDescent="0.2">
      <c r="M19152" s="9"/>
    </row>
    <row r="19153" spans="13:13" hidden="1" x14ac:dyDescent="0.2">
      <c r="M19153" s="9"/>
    </row>
    <row r="19154" spans="13:13" hidden="1" x14ac:dyDescent="0.2">
      <c r="M19154" s="9"/>
    </row>
    <row r="19155" spans="13:13" hidden="1" x14ac:dyDescent="0.2">
      <c r="M19155" s="9"/>
    </row>
    <row r="19156" spans="13:13" hidden="1" x14ac:dyDescent="0.2">
      <c r="M19156" s="9"/>
    </row>
    <row r="19157" spans="13:13" hidden="1" x14ac:dyDescent="0.2">
      <c r="M19157" s="9"/>
    </row>
    <row r="19158" spans="13:13" hidden="1" x14ac:dyDescent="0.2">
      <c r="M19158" s="9"/>
    </row>
    <row r="19159" spans="13:13" hidden="1" x14ac:dyDescent="0.2">
      <c r="M19159" s="9"/>
    </row>
    <row r="19160" spans="13:13" hidden="1" x14ac:dyDescent="0.2">
      <c r="M19160" s="9"/>
    </row>
    <row r="19161" spans="13:13" hidden="1" x14ac:dyDescent="0.2">
      <c r="M19161" s="9"/>
    </row>
    <row r="19162" spans="13:13" hidden="1" x14ac:dyDescent="0.2">
      <c r="M19162" s="9"/>
    </row>
    <row r="19163" spans="13:13" hidden="1" x14ac:dyDescent="0.2">
      <c r="M19163" s="9"/>
    </row>
    <row r="19164" spans="13:13" hidden="1" x14ac:dyDescent="0.2">
      <c r="M19164" s="9"/>
    </row>
    <row r="19165" spans="13:13" hidden="1" x14ac:dyDescent="0.2">
      <c r="M19165" s="9"/>
    </row>
    <row r="19166" spans="13:13" hidden="1" x14ac:dyDescent="0.2">
      <c r="M19166" s="9"/>
    </row>
    <row r="19167" spans="13:13" hidden="1" x14ac:dyDescent="0.2">
      <c r="M19167" s="9"/>
    </row>
    <row r="19168" spans="13:13" hidden="1" x14ac:dyDescent="0.2">
      <c r="M19168" s="9"/>
    </row>
    <row r="19169" spans="13:13" hidden="1" x14ac:dyDescent="0.2">
      <c r="M19169" s="9"/>
    </row>
    <row r="19170" spans="13:13" hidden="1" x14ac:dyDescent="0.2">
      <c r="M19170" s="9"/>
    </row>
    <row r="19171" spans="13:13" hidden="1" x14ac:dyDescent="0.2">
      <c r="M19171" s="9"/>
    </row>
    <row r="19172" spans="13:13" hidden="1" x14ac:dyDescent="0.2">
      <c r="M19172" s="9"/>
    </row>
    <row r="19173" spans="13:13" hidden="1" x14ac:dyDescent="0.2">
      <c r="M19173" s="9"/>
    </row>
    <row r="19174" spans="13:13" hidden="1" x14ac:dyDescent="0.2">
      <c r="M19174" s="9"/>
    </row>
    <row r="19175" spans="13:13" hidden="1" x14ac:dyDescent="0.2">
      <c r="M19175" s="9"/>
    </row>
    <row r="19176" spans="13:13" hidden="1" x14ac:dyDescent="0.2">
      <c r="M19176" s="9"/>
    </row>
    <row r="19177" spans="13:13" hidden="1" x14ac:dyDescent="0.2">
      <c r="M19177" s="9"/>
    </row>
    <row r="19178" spans="13:13" hidden="1" x14ac:dyDescent="0.2">
      <c r="M19178" s="9"/>
    </row>
    <row r="19179" spans="13:13" hidden="1" x14ac:dyDescent="0.2">
      <c r="M19179" s="9"/>
    </row>
    <row r="19180" spans="13:13" hidden="1" x14ac:dyDescent="0.2">
      <c r="M19180" s="9"/>
    </row>
    <row r="19181" spans="13:13" hidden="1" x14ac:dyDescent="0.2">
      <c r="M19181" s="9"/>
    </row>
    <row r="19182" spans="13:13" hidden="1" x14ac:dyDescent="0.2">
      <c r="M19182" s="9"/>
    </row>
    <row r="19183" spans="13:13" hidden="1" x14ac:dyDescent="0.2">
      <c r="M19183" s="9"/>
    </row>
    <row r="19184" spans="13:13" hidden="1" x14ac:dyDescent="0.2">
      <c r="M19184" s="9"/>
    </row>
    <row r="19185" spans="13:13" hidden="1" x14ac:dyDescent="0.2">
      <c r="M19185" s="9"/>
    </row>
    <row r="19186" spans="13:13" hidden="1" x14ac:dyDescent="0.2">
      <c r="M19186" s="9"/>
    </row>
    <row r="19187" spans="13:13" hidden="1" x14ac:dyDescent="0.2">
      <c r="M19187" s="9"/>
    </row>
    <row r="19188" spans="13:13" hidden="1" x14ac:dyDescent="0.2">
      <c r="M19188" s="9"/>
    </row>
    <row r="19189" spans="13:13" hidden="1" x14ac:dyDescent="0.2">
      <c r="M19189" s="9"/>
    </row>
    <row r="19190" spans="13:13" hidden="1" x14ac:dyDescent="0.2">
      <c r="M19190" s="9"/>
    </row>
    <row r="19191" spans="13:13" hidden="1" x14ac:dyDescent="0.2">
      <c r="M19191" s="9"/>
    </row>
    <row r="19192" spans="13:13" hidden="1" x14ac:dyDescent="0.2">
      <c r="M19192" s="9"/>
    </row>
    <row r="19193" spans="13:13" hidden="1" x14ac:dyDescent="0.2">
      <c r="M19193" s="9"/>
    </row>
    <row r="19194" spans="13:13" hidden="1" x14ac:dyDescent="0.2">
      <c r="M19194" s="9"/>
    </row>
    <row r="19195" spans="13:13" hidden="1" x14ac:dyDescent="0.2">
      <c r="M19195" s="9"/>
    </row>
    <row r="19196" spans="13:13" hidden="1" x14ac:dyDescent="0.2">
      <c r="M19196" s="9"/>
    </row>
    <row r="19197" spans="13:13" hidden="1" x14ac:dyDescent="0.2">
      <c r="M19197" s="9"/>
    </row>
    <row r="19198" spans="13:13" hidden="1" x14ac:dyDescent="0.2">
      <c r="M19198" s="9"/>
    </row>
    <row r="19199" spans="13:13" hidden="1" x14ac:dyDescent="0.2">
      <c r="M19199" s="9"/>
    </row>
    <row r="19200" spans="13:13" hidden="1" x14ac:dyDescent="0.2">
      <c r="M19200" s="9"/>
    </row>
    <row r="19201" spans="13:13" hidden="1" x14ac:dyDescent="0.2">
      <c r="M19201" s="9"/>
    </row>
    <row r="19202" spans="13:13" hidden="1" x14ac:dyDescent="0.2">
      <c r="M19202" s="9"/>
    </row>
    <row r="19203" spans="13:13" hidden="1" x14ac:dyDescent="0.2">
      <c r="M19203" s="9"/>
    </row>
    <row r="19204" spans="13:13" hidden="1" x14ac:dyDescent="0.2">
      <c r="M19204" s="9"/>
    </row>
    <row r="19205" spans="13:13" hidden="1" x14ac:dyDescent="0.2">
      <c r="M19205" s="9"/>
    </row>
    <row r="19206" spans="13:13" hidden="1" x14ac:dyDescent="0.2">
      <c r="M19206" s="9"/>
    </row>
    <row r="19207" spans="13:13" hidden="1" x14ac:dyDescent="0.2">
      <c r="M19207" s="9"/>
    </row>
    <row r="19208" spans="13:13" hidden="1" x14ac:dyDescent="0.2">
      <c r="M19208" s="9"/>
    </row>
    <row r="19209" spans="13:13" hidden="1" x14ac:dyDescent="0.2">
      <c r="M19209" s="9"/>
    </row>
    <row r="19210" spans="13:13" hidden="1" x14ac:dyDescent="0.2">
      <c r="M19210" s="9"/>
    </row>
    <row r="19211" spans="13:13" hidden="1" x14ac:dyDescent="0.2">
      <c r="M19211" s="9"/>
    </row>
    <row r="19212" spans="13:13" hidden="1" x14ac:dyDescent="0.2">
      <c r="M19212" s="9"/>
    </row>
    <row r="19213" spans="13:13" hidden="1" x14ac:dyDescent="0.2">
      <c r="M19213" s="9"/>
    </row>
    <row r="19214" spans="13:13" hidden="1" x14ac:dyDescent="0.2">
      <c r="M19214" s="9"/>
    </row>
    <row r="19215" spans="13:13" hidden="1" x14ac:dyDescent="0.2">
      <c r="M19215" s="9"/>
    </row>
    <row r="19216" spans="13:13" hidden="1" x14ac:dyDescent="0.2">
      <c r="M19216" s="9"/>
    </row>
    <row r="19217" spans="13:13" hidden="1" x14ac:dyDescent="0.2">
      <c r="M19217" s="9"/>
    </row>
    <row r="19218" spans="13:13" hidden="1" x14ac:dyDescent="0.2">
      <c r="M19218" s="9"/>
    </row>
    <row r="19219" spans="13:13" hidden="1" x14ac:dyDescent="0.2">
      <c r="M19219" s="9"/>
    </row>
    <row r="19220" spans="13:13" hidden="1" x14ac:dyDescent="0.2">
      <c r="M19220" s="9"/>
    </row>
    <row r="19221" spans="13:13" hidden="1" x14ac:dyDescent="0.2">
      <c r="M19221" s="9"/>
    </row>
    <row r="19222" spans="13:13" hidden="1" x14ac:dyDescent="0.2">
      <c r="M19222" s="9"/>
    </row>
    <row r="19223" spans="13:13" hidden="1" x14ac:dyDescent="0.2">
      <c r="M19223" s="9"/>
    </row>
    <row r="19224" spans="13:13" hidden="1" x14ac:dyDescent="0.2">
      <c r="M19224" s="9"/>
    </row>
    <row r="19225" spans="13:13" hidden="1" x14ac:dyDescent="0.2">
      <c r="M19225" s="9"/>
    </row>
    <row r="19226" spans="13:13" hidden="1" x14ac:dyDescent="0.2">
      <c r="M19226" s="9"/>
    </row>
    <row r="19227" spans="13:13" hidden="1" x14ac:dyDescent="0.2">
      <c r="M19227" s="9"/>
    </row>
    <row r="19228" spans="13:13" hidden="1" x14ac:dyDescent="0.2">
      <c r="M19228" s="9"/>
    </row>
    <row r="19229" spans="13:13" hidden="1" x14ac:dyDescent="0.2">
      <c r="M19229" s="9"/>
    </row>
    <row r="19230" spans="13:13" hidden="1" x14ac:dyDescent="0.2">
      <c r="M19230" s="9"/>
    </row>
    <row r="19231" spans="13:13" hidden="1" x14ac:dyDescent="0.2">
      <c r="M19231" s="9"/>
    </row>
    <row r="19232" spans="13:13" hidden="1" x14ac:dyDescent="0.2">
      <c r="M19232" s="9"/>
    </row>
    <row r="19233" spans="13:13" hidden="1" x14ac:dyDescent="0.2">
      <c r="M19233" s="9"/>
    </row>
    <row r="19234" spans="13:13" hidden="1" x14ac:dyDescent="0.2">
      <c r="M19234" s="9"/>
    </row>
    <row r="19235" spans="13:13" hidden="1" x14ac:dyDescent="0.2">
      <c r="M19235" s="9"/>
    </row>
    <row r="19236" spans="13:13" hidden="1" x14ac:dyDescent="0.2">
      <c r="M19236" s="9"/>
    </row>
    <row r="19237" spans="13:13" hidden="1" x14ac:dyDescent="0.2">
      <c r="M19237" s="9"/>
    </row>
    <row r="19238" spans="13:13" hidden="1" x14ac:dyDescent="0.2">
      <c r="M19238" s="9"/>
    </row>
    <row r="19239" spans="13:13" hidden="1" x14ac:dyDescent="0.2">
      <c r="M19239" s="9"/>
    </row>
    <row r="19240" spans="13:13" hidden="1" x14ac:dyDescent="0.2">
      <c r="M19240" s="9"/>
    </row>
    <row r="19241" spans="13:13" hidden="1" x14ac:dyDescent="0.2">
      <c r="M19241" s="9"/>
    </row>
    <row r="19242" spans="13:13" hidden="1" x14ac:dyDescent="0.2">
      <c r="M19242" s="9"/>
    </row>
    <row r="19243" spans="13:13" hidden="1" x14ac:dyDescent="0.2">
      <c r="M19243" s="9"/>
    </row>
    <row r="19244" spans="13:13" hidden="1" x14ac:dyDescent="0.2">
      <c r="M19244" s="9"/>
    </row>
    <row r="19245" spans="13:13" hidden="1" x14ac:dyDescent="0.2">
      <c r="M19245" s="9"/>
    </row>
    <row r="19246" spans="13:13" hidden="1" x14ac:dyDescent="0.2">
      <c r="M19246" s="9"/>
    </row>
    <row r="19247" spans="13:13" hidden="1" x14ac:dyDescent="0.2">
      <c r="M19247" s="9"/>
    </row>
    <row r="19248" spans="13:13" hidden="1" x14ac:dyDescent="0.2">
      <c r="M19248" s="9"/>
    </row>
    <row r="19249" spans="13:13" hidden="1" x14ac:dyDescent="0.2">
      <c r="M19249" s="9"/>
    </row>
    <row r="19250" spans="13:13" hidden="1" x14ac:dyDescent="0.2">
      <c r="M19250" s="9"/>
    </row>
    <row r="19251" spans="13:13" hidden="1" x14ac:dyDescent="0.2">
      <c r="M19251" s="9"/>
    </row>
    <row r="19252" spans="13:13" hidden="1" x14ac:dyDescent="0.2">
      <c r="M19252" s="9"/>
    </row>
    <row r="19253" spans="13:13" hidden="1" x14ac:dyDescent="0.2">
      <c r="M19253" s="9"/>
    </row>
    <row r="19254" spans="13:13" hidden="1" x14ac:dyDescent="0.2">
      <c r="M19254" s="9"/>
    </row>
    <row r="19255" spans="13:13" hidden="1" x14ac:dyDescent="0.2">
      <c r="M19255" s="9"/>
    </row>
    <row r="19256" spans="13:13" hidden="1" x14ac:dyDescent="0.2">
      <c r="M19256" s="9"/>
    </row>
    <row r="19257" spans="13:13" hidden="1" x14ac:dyDescent="0.2">
      <c r="M19257" s="9"/>
    </row>
    <row r="19258" spans="13:13" hidden="1" x14ac:dyDescent="0.2">
      <c r="M19258" s="9"/>
    </row>
    <row r="19259" spans="13:13" hidden="1" x14ac:dyDescent="0.2">
      <c r="M19259" s="9"/>
    </row>
    <row r="19260" spans="13:13" hidden="1" x14ac:dyDescent="0.2">
      <c r="M19260" s="9"/>
    </row>
    <row r="19261" spans="13:13" hidden="1" x14ac:dyDescent="0.2">
      <c r="M19261" s="9"/>
    </row>
    <row r="19262" spans="13:13" hidden="1" x14ac:dyDescent="0.2">
      <c r="M19262" s="9"/>
    </row>
    <row r="19263" spans="13:13" hidden="1" x14ac:dyDescent="0.2">
      <c r="M19263" s="9"/>
    </row>
    <row r="19264" spans="13:13" hidden="1" x14ac:dyDescent="0.2">
      <c r="M19264" s="9"/>
    </row>
    <row r="19265" spans="13:13" hidden="1" x14ac:dyDescent="0.2">
      <c r="M19265" s="9"/>
    </row>
    <row r="19266" spans="13:13" hidden="1" x14ac:dyDescent="0.2">
      <c r="M19266" s="9"/>
    </row>
    <row r="19267" spans="13:13" hidden="1" x14ac:dyDescent="0.2">
      <c r="M19267" s="9"/>
    </row>
    <row r="19268" spans="13:13" hidden="1" x14ac:dyDescent="0.2">
      <c r="M19268" s="9"/>
    </row>
    <row r="19269" spans="13:13" hidden="1" x14ac:dyDescent="0.2">
      <c r="M19269" s="9"/>
    </row>
    <row r="19270" spans="13:13" hidden="1" x14ac:dyDescent="0.2">
      <c r="M19270" s="9"/>
    </row>
    <row r="19271" spans="13:13" hidden="1" x14ac:dyDescent="0.2">
      <c r="M19271" s="9"/>
    </row>
    <row r="19272" spans="13:13" hidden="1" x14ac:dyDescent="0.2">
      <c r="M19272" s="9"/>
    </row>
    <row r="19273" spans="13:13" hidden="1" x14ac:dyDescent="0.2">
      <c r="M19273" s="9"/>
    </row>
    <row r="19274" spans="13:13" hidden="1" x14ac:dyDescent="0.2">
      <c r="M19274" s="9"/>
    </row>
    <row r="19275" spans="13:13" hidden="1" x14ac:dyDescent="0.2">
      <c r="M19275" s="9"/>
    </row>
    <row r="19276" spans="13:13" hidden="1" x14ac:dyDescent="0.2">
      <c r="M19276" s="9"/>
    </row>
    <row r="19277" spans="13:13" hidden="1" x14ac:dyDescent="0.2">
      <c r="M19277" s="9"/>
    </row>
    <row r="19278" spans="13:13" hidden="1" x14ac:dyDescent="0.2">
      <c r="M19278" s="9"/>
    </row>
    <row r="19279" spans="13:13" hidden="1" x14ac:dyDescent="0.2">
      <c r="M19279" s="9"/>
    </row>
    <row r="19280" spans="13:13" hidden="1" x14ac:dyDescent="0.2">
      <c r="M19280" s="9"/>
    </row>
    <row r="19281" spans="13:13" hidden="1" x14ac:dyDescent="0.2">
      <c r="M19281" s="9"/>
    </row>
    <row r="19282" spans="13:13" hidden="1" x14ac:dyDescent="0.2">
      <c r="M19282" s="9"/>
    </row>
    <row r="19283" spans="13:13" hidden="1" x14ac:dyDescent="0.2">
      <c r="M19283" s="9"/>
    </row>
    <row r="19284" spans="13:13" hidden="1" x14ac:dyDescent="0.2">
      <c r="M19284" s="9"/>
    </row>
    <row r="19285" spans="13:13" hidden="1" x14ac:dyDescent="0.2">
      <c r="M19285" s="9"/>
    </row>
    <row r="19286" spans="13:13" hidden="1" x14ac:dyDescent="0.2">
      <c r="M19286" s="9"/>
    </row>
    <row r="19287" spans="13:13" hidden="1" x14ac:dyDescent="0.2">
      <c r="M19287" s="9"/>
    </row>
    <row r="19288" spans="13:13" hidden="1" x14ac:dyDescent="0.2">
      <c r="M19288" s="9"/>
    </row>
    <row r="19289" spans="13:13" hidden="1" x14ac:dyDescent="0.2">
      <c r="M19289" s="9"/>
    </row>
    <row r="19290" spans="13:13" hidden="1" x14ac:dyDescent="0.2">
      <c r="M19290" s="9"/>
    </row>
    <row r="19291" spans="13:13" hidden="1" x14ac:dyDescent="0.2">
      <c r="M19291" s="9"/>
    </row>
    <row r="19292" spans="13:13" hidden="1" x14ac:dyDescent="0.2">
      <c r="M19292" s="9"/>
    </row>
    <row r="19293" spans="13:13" hidden="1" x14ac:dyDescent="0.2">
      <c r="M19293" s="9"/>
    </row>
    <row r="19294" spans="13:13" hidden="1" x14ac:dyDescent="0.2">
      <c r="M19294" s="9"/>
    </row>
    <row r="19295" spans="13:13" hidden="1" x14ac:dyDescent="0.2">
      <c r="M19295" s="9"/>
    </row>
    <row r="19296" spans="13:13" hidden="1" x14ac:dyDescent="0.2">
      <c r="M19296" s="9"/>
    </row>
    <row r="19297" spans="13:13" hidden="1" x14ac:dyDescent="0.2">
      <c r="M19297" s="9"/>
    </row>
    <row r="19298" spans="13:13" hidden="1" x14ac:dyDescent="0.2">
      <c r="M19298" s="9"/>
    </row>
    <row r="19299" spans="13:13" hidden="1" x14ac:dyDescent="0.2">
      <c r="M19299" s="9"/>
    </row>
    <row r="19300" spans="13:13" hidden="1" x14ac:dyDescent="0.2">
      <c r="M19300" s="9"/>
    </row>
    <row r="19301" spans="13:13" hidden="1" x14ac:dyDescent="0.2">
      <c r="M19301" s="9"/>
    </row>
    <row r="19302" spans="13:13" hidden="1" x14ac:dyDescent="0.2">
      <c r="M19302" s="9"/>
    </row>
    <row r="19303" spans="13:13" hidden="1" x14ac:dyDescent="0.2">
      <c r="M19303" s="9"/>
    </row>
    <row r="19304" spans="13:13" hidden="1" x14ac:dyDescent="0.2">
      <c r="M19304" s="9"/>
    </row>
    <row r="19305" spans="13:13" hidden="1" x14ac:dyDescent="0.2">
      <c r="M19305" s="9"/>
    </row>
    <row r="19306" spans="13:13" hidden="1" x14ac:dyDescent="0.2">
      <c r="M19306" s="9"/>
    </row>
    <row r="19307" spans="13:13" hidden="1" x14ac:dyDescent="0.2">
      <c r="M19307" s="9"/>
    </row>
    <row r="19308" spans="13:13" hidden="1" x14ac:dyDescent="0.2">
      <c r="M19308" s="9"/>
    </row>
    <row r="19309" spans="13:13" hidden="1" x14ac:dyDescent="0.2">
      <c r="M19309" s="9"/>
    </row>
    <row r="19310" spans="13:13" hidden="1" x14ac:dyDescent="0.2">
      <c r="M19310" s="9"/>
    </row>
    <row r="19311" spans="13:13" hidden="1" x14ac:dyDescent="0.2">
      <c r="M19311" s="9"/>
    </row>
    <row r="19312" spans="13:13" hidden="1" x14ac:dyDescent="0.2">
      <c r="M19312" s="9"/>
    </row>
    <row r="19313" spans="13:13" hidden="1" x14ac:dyDescent="0.2">
      <c r="M19313" s="9"/>
    </row>
    <row r="19314" spans="13:13" hidden="1" x14ac:dyDescent="0.2">
      <c r="M19314" s="9"/>
    </row>
    <row r="19315" spans="13:13" hidden="1" x14ac:dyDescent="0.2">
      <c r="M19315" s="9"/>
    </row>
    <row r="19316" spans="13:13" hidden="1" x14ac:dyDescent="0.2">
      <c r="M19316" s="9"/>
    </row>
    <row r="19317" spans="13:13" hidden="1" x14ac:dyDescent="0.2">
      <c r="M19317" s="9"/>
    </row>
    <row r="19318" spans="13:13" hidden="1" x14ac:dyDescent="0.2">
      <c r="M19318" s="9"/>
    </row>
    <row r="19319" spans="13:13" hidden="1" x14ac:dyDescent="0.2">
      <c r="M19319" s="9"/>
    </row>
    <row r="19320" spans="13:13" hidden="1" x14ac:dyDescent="0.2">
      <c r="M19320" s="9"/>
    </row>
    <row r="19321" spans="13:13" hidden="1" x14ac:dyDescent="0.2">
      <c r="M19321" s="9"/>
    </row>
    <row r="19322" spans="13:13" hidden="1" x14ac:dyDescent="0.2">
      <c r="M19322" s="9"/>
    </row>
    <row r="19323" spans="13:13" hidden="1" x14ac:dyDescent="0.2">
      <c r="M19323" s="9"/>
    </row>
    <row r="19324" spans="13:13" hidden="1" x14ac:dyDescent="0.2">
      <c r="M19324" s="9"/>
    </row>
    <row r="19325" spans="13:13" hidden="1" x14ac:dyDescent="0.2">
      <c r="M19325" s="9"/>
    </row>
    <row r="19326" spans="13:13" hidden="1" x14ac:dyDescent="0.2">
      <c r="M19326" s="9"/>
    </row>
    <row r="19327" spans="13:13" hidden="1" x14ac:dyDescent="0.2">
      <c r="M19327" s="9"/>
    </row>
    <row r="19328" spans="13:13" hidden="1" x14ac:dyDescent="0.2">
      <c r="M19328" s="9"/>
    </row>
    <row r="19329" spans="13:13" hidden="1" x14ac:dyDescent="0.2">
      <c r="M19329" s="9"/>
    </row>
    <row r="19330" spans="13:13" hidden="1" x14ac:dyDescent="0.2">
      <c r="M19330" s="9"/>
    </row>
    <row r="19331" spans="13:13" hidden="1" x14ac:dyDescent="0.2">
      <c r="M19331" s="9"/>
    </row>
    <row r="19332" spans="13:13" hidden="1" x14ac:dyDescent="0.2">
      <c r="M19332" s="9"/>
    </row>
    <row r="19333" spans="13:13" hidden="1" x14ac:dyDescent="0.2">
      <c r="M19333" s="9"/>
    </row>
    <row r="19334" spans="13:13" hidden="1" x14ac:dyDescent="0.2">
      <c r="M19334" s="9"/>
    </row>
    <row r="19335" spans="13:13" hidden="1" x14ac:dyDescent="0.2">
      <c r="M19335" s="9"/>
    </row>
    <row r="19336" spans="13:13" hidden="1" x14ac:dyDescent="0.2">
      <c r="M19336" s="9"/>
    </row>
    <row r="19337" spans="13:13" hidden="1" x14ac:dyDescent="0.2">
      <c r="M19337" s="9"/>
    </row>
    <row r="19338" spans="13:13" hidden="1" x14ac:dyDescent="0.2">
      <c r="M19338" s="9"/>
    </row>
    <row r="19339" spans="13:13" hidden="1" x14ac:dyDescent="0.2">
      <c r="M19339" s="9"/>
    </row>
    <row r="19340" spans="13:13" hidden="1" x14ac:dyDescent="0.2">
      <c r="M19340" s="9"/>
    </row>
    <row r="19341" spans="13:13" hidden="1" x14ac:dyDescent="0.2">
      <c r="M19341" s="9"/>
    </row>
    <row r="19342" spans="13:13" hidden="1" x14ac:dyDescent="0.2">
      <c r="M19342" s="9"/>
    </row>
    <row r="19343" spans="13:13" hidden="1" x14ac:dyDescent="0.2">
      <c r="M19343" s="9"/>
    </row>
    <row r="19344" spans="13:13" hidden="1" x14ac:dyDescent="0.2">
      <c r="M19344" s="9"/>
    </row>
    <row r="19345" spans="13:13" hidden="1" x14ac:dyDescent="0.2">
      <c r="M19345" s="9"/>
    </row>
    <row r="19346" spans="13:13" hidden="1" x14ac:dyDescent="0.2">
      <c r="M19346" s="9"/>
    </row>
    <row r="19347" spans="13:13" hidden="1" x14ac:dyDescent="0.2">
      <c r="M19347" s="9"/>
    </row>
    <row r="19348" spans="13:13" hidden="1" x14ac:dyDescent="0.2">
      <c r="M19348" s="9"/>
    </row>
    <row r="19349" spans="13:13" hidden="1" x14ac:dyDescent="0.2">
      <c r="M19349" s="9"/>
    </row>
    <row r="19350" spans="13:13" hidden="1" x14ac:dyDescent="0.2">
      <c r="M19350" s="9"/>
    </row>
    <row r="19351" spans="13:13" hidden="1" x14ac:dyDescent="0.2">
      <c r="M19351" s="9"/>
    </row>
    <row r="19352" spans="13:13" hidden="1" x14ac:dyDescent="0.2">
      <c r="M19352" s="9"/>
    </row>
    <row r="19353" spans="13:13" hidden="1" x14ac:dyDescent="0.2">
      <c r="M19353" s="9"/>
    </row>
    <row r="19354" spans="13:13" hidden="1" x14ac:dyDescent="0.2">
      <c r="M19354" s="9"/>
    </row>
    <row r="19355" spans="13:13" hidden="1" x14ac:dyDescent="0.2">
      <c r="M19355" s="9"/>
    </row>
    <row r="19356" spans="13:13" hidden="1" x14ac:dyDescent="0.2">
      <c r="M19356" s="9"/>
    </row>
    <row r="19357" spans="13:13" hidden="1" x14ac:dyDescent="0.2">
      <c r="M19357" s="9"/>
    </row>
    <row r="19358" spans="13:13" hidden="1" x14ac:dyDescent="0.2">
      <c r="M19358" s="9"/>
    </row>
    <row r="19359" spans="13:13" hidden="1" x14ac:dyDescent="0.2">
      <c r="M19359" s="9"/>
    </row>
    <row r="19360" spans="13:13" hidden="1" x14ac:dyDescent="0.2">
      <c r="M19360" s="9"/>
    </row>
    <row r="19361" spans="13:13" hidden="1" x14ac:dyDescent="0.2">
      <c r="M19361" s="9"/>
    </row>
    <row r="19362" spans="13:13" hidden="1" x14ac:dyDescent="0.2">
      <c r="M19362" s="9"/>
    </row>
    <row r="19363" spans="13:13" hidden="1" x14ac:dyDescent="0.2">
      <c r="M19363" s="9"/>
    </row>
    <row r="19364" spans="13:13" hidden="1" x14ac:dyDescent="0.2">
      <c r="M19364" s="9"/>
    </row>
    <row r="19365" spans="13:13" hidden="1" x14ac:dyDescent="0.2">
      <c r="M19365" s="9"/>
    </row>
    <row r="19366" spans="13:13" hidden="1" x14ac:dyDescent="0.2">
      <c r="M19366" s="9"/>
    </row>
    <row r="19367" spans="13:13" hidden="1" x14ac:dyDescent="0.2">
      <c r="M19367" s="9"/>
    </row>
    <row r="19368" spans="13:13" hidden="1" x14ac:dyDescent="0.2">
      <c r="M19368" s="9"/>
    </row>
    <row r="19369" spans="13:13" hidden="1" x14ac:dyDescent="0.2">
      <c r="M19369" s="9"/>
    </row>
    <row r="19370" spans="13:13" hidden="1" x14ac:dyDescent="0.2">
      <c r="M19370" s="9"/>
    </row>
    <row r="19371" spans="13:13" hidden="1" x14ac:dyDescent="0.2">
      <c r="M19371" s="9"/>
    </row>
    <row r="19372" spans="13:13" hidden="1" x14ac:dyDescent="0.2">
      <c r="M19372" s="9"/>
    </row>
    <row r="19373" spans="13:13" hidden="1" x14ac:dyDescent="0.2">
      <c r="M19373" s="9"/>
    </row>
    <row r="19374" spans="13:13" hidden="1" x14ac:dyDescent="0.2">
      <c r="M19374" s="9"/>
    </row>
    <row r="19375" spans="13:13" hidden="1" x14ac:dyDescent="0.2">
      <c r="M19375" s="9"/>
    </row>
    <row r="19376" spans="13:13" hidden="1" x14ac:dyDescent="0.2">
      <c r="M19376" s="9"/>
    </row>
    <row r="19377" spans="13:13" hidden="1" x14ac:dyDescent="0.2">
      <c r="M19377" s="9"/>
    </row>
    <row r="19378" spans="13:13" hidden="1" x14ac:dyDescent="0.2">
      <c r="M19378" s="9"/>
    </row>
    <row r="19379" spans="13:13" hidden="1" x14ac:dyDescent="0.2">
      <c r="M19379" s="9"/>
    </row>
    <row r="19380" spans="13:13" hidden="1" x14ac:dyDescent="0.2">
      <c r="M19380" s="9"/>
    </row>
    <row r="19381" spans="13:13" hidden="1" x14ac:dyDescent="0.2">
      <c r="M19381" s="9"/>
    </row>
    <row r="19382" spans="13:13" hidden="1" x14ac:dyDescent="0.2">
      <c r="M19382" s="9"/>
    </row>
    <row r="19383" spans="13:13" hidden="1" x14ac:dyDescent="0.2">
      <c r="M19383" s="9"/>
    </row>
    <row r="19384" spans="13:13" hidden="1" x14ac:dyDescent="0.2">
      <c r="M19384" s="9"/>
    </row>
    <row r="19385" spans="13:13" hidden="1" x14ac:dyDescent="0.2">
      <c r="M19385" s="9"/>
    </row>
    <row r="19386" spans="13:13" hidden="1" x14ac:dyDescent="0.2">
      <c r="M19386" s="9"/>
    </row>
    <row r="19387" spans="13:13" hidden="1" x14ac:dyDescent="0.2">
      <c r="M19387" s="9"/>
    </row>
    <row r="19388" spans="13:13" hidden="1" x14ac:dyDescent="0.2">
      <c r="M19388" s="9"/>
    </row>
    <row r="19389" spans="13:13" hidden="1" x14ac:dyDescent="0.2">
      <c r="M19389" s="9"/>
    </row>
    <row r="19390" spans="13:13" hidden="1" x14ac:dyDescent="0.2">
      <c r="M19390" s="9"/>
    </row>
    <row r="19391" spans="13:13" hidden="1" x14ac:dyDescent="0.2">
      <c r="M19391" s="9"/>
    </row>
    <row r="19392" spans="13:13" hidden="1" x14ac:dyDescent="0.2">
      <c r="M19392" s="9"/>
    </row>
    <row r="19393" spans="13:13" hidden="1" x14ac:dyDescent="0.2">
      <c r="M19393" s="9"/>
    </row>
    <row r="19394" spans="13:13" hidden="1" x14ac:dyDescent="0.2">
      <c r="M19394" s="9"/>
    </row>
    <row r="19395" spans="13:13" hidden="1" x14ac:dyDescent="0.2">
      <c r="M19395" s="9"/>
    </row>
    <row r="19396" spans="13:13" hidden="1" x14ac:dyDescent="0.2">
      <c r="M19396" s="9"/>
    </row>
    <row r="19397" spans="13:13" hidden="1" x14ac:dyDescent="0.2">
      <c r="M19397" s="9"/>
    </row>
    <row r="19398" spans="13:13" hidden="1" x14ac:dyDescent="0.2">
      <c r="M19398" s="9"/>
    </row>
    <row r="19399" spans="13:13" hidden="1" x14ac:dyDescent="0.2">
      <c r="M19399" s="9"/>
    </row>
    <row r="19400" spans="13:13" hidden="1" x14ac:dyDescent="0.2">
      <c r="M19400" s="9"/>
    </row>
    <row r="19401" spans="13:13" hidden="1" x14ac:dyDescent="0.2">
      <c r="M19401" s="9"/>
    </row>
    <row r="19402" spans="13:13" hidden="1" x14ac:dyDescent="0.2">
      <c r="M19402" s="9"/>
    </row>
    <row r="19403" spans="13:13" hidden="1" x14ac:dyDescent="0.2">
      <c r="M19403" s="9"/>
    </row>
    <row r="19404" spans="13:13" hidden="1" x14ac:dyDescent="0.2">
      <c r="M19404" s="9"/>
    </row>
    <row r="19405" spans="13:13" hidden="1" x14ac:dyDescent="0.2">
      <c r="M19405" s="9"/>
    </row>
    <row r="19406" spans="13:13" hidden="1" x14ac:dyDescent="0.2">
      <c r="M19406" s="9"/>
    </row>
    <row r="19407" spans="13:13" hidden="1" x14ac:dyDescent="0.2">
      <c r="M19407" s="9"/>
    </row>
    <row r="19408" spans="13:13" hidden="1" x14ac:dyDescent="0.2">
      <c r="M19408" s="9"/>
    </row>
    <row r="19409" spans="13:13" hidden="1" x14ac:dyDescent="0.2">
      <c r="M19409" s="9"/>
    </row>
    <row r="19410" spans="13:13" hidden="1" x14ac:dyDescent="0.2">
      <c r="M19410" s="9"/>
    </row>
    <row r="19411" spans="13:13" hidden="1" x14ac:dyDescent="0.2">
      <c r="M19411" s="9"/>
    </row>
    <row r="19412" spans="13:13" hidden="1" x14ac:dyDescent="0.2">
      <c r="M19412" s="9"/>
    </row>
    <row r="19413" spans="13:13" hidden="1" x14ac:dyDescent="0.2">
      <c r="M19413" s="9"/>
    </row>
    <row r="19414" spans="13:13" hidden="1" x14ac:dyDescent="0.2">
      <c r="M19414" s="9"/>
    </row>
    <row r="19415" spans="13:13" hidden="1" x14ac:dyDescent="0.2">
      <c r="M19415" s="9"/>
    </row>
    <row r="19416" spans="13:13" hidden="1" x14ac:dyDescent="0.2">
      <c r="M19416" s="9"/>
    </row>
    <row r="19417" spans="13:13" hidden="1" x14ac:dyDescent="0.2">
      <c r="M19417" s="9"/>
    </row>
    <row r="19418" spans="13:13" hidden="1" x14ac:dyDescent="0.2">
      <c r="M19418" s="9"/>
    </row>
    <row r="19419" spans="13:13" hidden="1" x14ac:dyDescent="0.2">
      <c r="M19419" s="9"/>
    </row>
    <row r="19420" spans="13:13" hidden="1" x14ac:dyDescent="0.2">
      <c r="M19420" s="9"/>
    </row>
    <row r="19421" spans="13:13" hidden="1" x14ac:dyDescent="0.2">
      <c r="M19421" s="9"/>
    </row>
    <row r="19422" spans="13:13" hidden="1" x14ac:dyDescent="0.2">
      <c r="M19422" s="9"/>
    </row>
    <row r="19423" spans="13:13" hidden="1" x14ac:dyDescent="0.2">
      <c r="M19423" s="9"/>
    </row>
    <row r="19424" spans="13:13" hidden="1" x14ac:dyDescent="0.2">
      <c r="M19424" s="9"/>
    </row>
    <row r="19425" spans="13:13" hidden="1" x14ac:dyDescent="0.2">
      <c r="M19425" s="9"/>
    </row>
    <row r="19426" spans="13:13" hidden="1" x14ac:dyDescent="0.2">
      <c r="M19426" s="9"/>
    </row>
    <row r="19427" spans="13:13" hidden="1" x14ac:dyDescent="0.2">
      <c r="M19427" s="9"/>
    </row>
    <row r="19428" spans="13:13" hidden="1" x14ac:dyDescent="0.2">
      <c r="M19428" s="9"/>
    </row>
    <row r="19429" spans="13:13" hidden="1" x14ac:dyDescent="0.2">
      <c r="M19429" s="9"/>
    </row>
    <row r="19430" spans="13:13" hidden="1" x14ac:dyDescent="0.2">
      <c r="M19430" s="9"/>
    </row>
    <row r="19431" spans="13:13" hidden="1" x14ac:dyDescent="0.2">
      <c r="M19431" s="9"/>
    </row>
    <row r="19432" spans="13:13" hidden="1" x14ac:dyDescent="0.2">
      <c r="M19432" s="9"/>
    </row>
    <row r="19433" spans="13:13" hidden="1" x14ac:dyDescent="0.2">
      <c r="M19433" s="9"/>
    </row>
    <row r="19434" spans="13:13" hidden="1" x14ac:dyDescent="0.2">
      <c r="M19434" s="9"/>
    </row>
    <row r="19435" spans="13:13" hidden="1" x14ac:dyDescent="0.2">
      <c r="M19435" s="9"/>
    </row>
    <row r="19436" spans="13:13" hidden="1" x14ac:dyDescent="0.2">
      <c r="M19436" s="9"/>
    </row>
    <row r="19437" spans="13:13" hidden="1" x14ac:dyDescent="0.2">
      <c r="M19437" s="9"/>
    </row>
    <row r="19438" spans="13:13" hidden="1" x14ac:dyDescent="0.2">
      <c r="M19438" s="9"/>
    </row>
    <row r="19439" spans="13:13" hidden="1" x14ac:dyDescent="0.2">
      <c r="M19439" s="9"/>
    </row>
    <row r="19440" spans="13:13" hidden="1" x14ac:dyDescent="0.2">
      <c r="M19440" s="9"/>
    </row>
    <row r="19441" spans="13:13" hidden="1" x14ac:dyDescent="0.2">
      <c r="M19441" s="9"/>
    </row>
    <row r="19442" spans="13:13" hidden="1" x14ac:dyDescent="0.2">
      <c r="M19442" s="9"/>
    </row>
    <row r="19443" spans="13:13" hidden="1" x14ac:dyDescent="0.2">
      <c r="M19443" s="9"/>
    </row>
    <row r="19444" spans="13:13" hidden="1" x14ac:dyDescent="0.2">
      <c r="M19444" s="9"/>
    </row>
    <row r="19445" spans="13:13" hidden="1" x14ac:dyDescent="0.2">
      <c r="M19445" s="9"/>
    </row>
    <row r="19446" spans="13:13" hidden="1" x14ac:dyDescent="0.2">
      <c r="M19446" s="9"/>
    </row>
    <row r="19447" spans="13:13" hidden="1" x14ac:dyDescent="0.2">
      <c r="M19447" s="9"/>
    </row>
    <row r="19448" spans="13:13" hidden="1" x14ac:dyDescent="0.2">
      <c r="M19448" s="9"/>
    </row>
    <row r="19449" spans="13:13" hidden="1" x14ac:dyDescent="0.2">
      <c r="M19449" s="9"/>
    </row>
    <row r="19450" spans="13:13" hidden="1" x14ac:dyDescent="0.2">
      <c r="M19450" s="9"/>
    </row>
    <row r="19451" spans="13:13" hidden="1" x14ac:dyDescent="0.2">
      <c r="M19451" s="9"/>
    </row>
    <row r="19452" spans="13:13" hidden="1" x14ac:dyDescent="0.2">
      <c r="M19452" s="9"/>
    </row>
    <row r="19453" spans="13:13" hidden="1" x14ac:dyDescent="0.2">
      <c r="M19453" s="9"/>
    </row>
    <row r="19454" spans="13:13" hidden="1" x14ac:dyDescent="0.2">
      <c r="M19454" s="9"/>
    </row>
    <row r="19455" spans="13:13" hidden="1" x14ac:dyDescent="0.2">
      <c r="M19455" s="9"/>
    </row>
    <row r="19456" spans="13:13" hidden="1" x14ac:dyDescent="0.2">
      <c r="M19456" s="9"/>
    </row>
    <row r="19457" spans="13:13" hidden="1" x14ac:dyDescent="0.2">
      <c r="M19457" s="9"/>
    </row>
    <row r="19458" spans="13:13" hidden="1" x14ac:dyDescent="0.2">
      <c r="M19458" s="9"/>
    </row>
    <row r="19459" spans="13:13" hidden="1" x14ac:dyDescent="0.2">
      <c r="M19459" s="9"/>
    </row>
    <row r="19460" spans="13:13" hidden="1" x14ac:dyDescent="0.2">
      <c r="M19460" s="9"/>
    </row>
    <row r="19461" spans="13:13" hidden="1" x14ac:dyDescent="0.2">
      <c r="M19461" s="9"/>
    </row>
    <row r="19462" spans="13:13" hidden="1" x14ac:dyDescent="0.2">
      <c r="M19462" s="9"/>
    </row>
    <row r="19463" spans="13:13" hidden="1" x14ac:dyDescent="0.2">
      <c r="M19463" s="9"/>
    </row>
    <row r="19464" spans="13:13" hidden="1" x14ac:dyDescent="0.2">
      <c r="M19464" s="9"/>
    </row>
    <row r="19465" spans="13:13" hidden="1" x14ac:dyDescent="0.2">
      <c r="M19465" s="9"/>
    </row>
    <row r="19466" spans="13:13" hidden="1" x14ac:dyDescent="0.2">
      <c r="M19466" s="9"/>
    </row>
    <row r="19467" spans="13:13" hidden="1" x14ac:dyDescent="0.2">
      <c r="M19467" s="9"/>
    </row>
    <row r="19468" spans="13:13" hidden="1" x14ac:dyDescent="0.2">
      <c r="M19468" s="9"/>
    </row>
    <row r="19469" spans="13:13" hidden="1" x14ac:dyDescent="0.2">
      <c r="M19469" s="9"/>
    </row>
    <row r="19470" spans="13:13" hidden="1" x14ac:dyDescent="0.2">
      <c r="M19470" s="9"/>
    </row>
    <row r="19471" spans="13:13" hidden="1" x14ac:dyDescent="0.2">
      <c r="M19471" s="9"/>
    </row>
    <row r="19472" spans="13:13" hidden="1" x14ac:dyDescent="0.2">
      <c r="M19472" s="9"/>
    </row>
    <row r="19473" spans="13:13" hidden="1" x14ac:dyDescent="0.2">
      <c r="M19473" s="9"/>
    </row>
    <row r="19474" spans="13:13" hidden="1" x14ac:dyDescent="0.2">
      <c r="M19474" s="9"/>
    </row>
    <row r="19475" spans="13:13" hidden="1" x14ac:dyDescent="0.2">
      <c r="M19475" s="9"/>
    </row>
    <row r="19476" spans="13:13" hidden="1" x14ac:dyDescent="0.2">
      <c r="M19476" s="9"/>
    </row>
    <row r="19477" spans="13:13" hidden="1" x14ac:dyDescent="0.2">
      <c r="M19477" s="9"/>
    </row>
    <row r="19478" spans="13:13" hidden="1" x14ac:dyDescent="0.2">
      <c r="M19478" s="9"/>
    </row>
    <row r="19479" spans="13:13" hidden="1" x14ac:dyDescent="0.2">
      <c r="M19479" s="9"/>
    </row>
    <row r="19480" spans="13:13" hidden="1" x14ac:dyDescent="0.2">
      <c r="M19480" s="9"/>
    </row>
    <row r="19481" spans="13:13" hidden="1" x14ac:dyDescent="0.2">
      <c r="M19481" s="9"/>
    </row>
    <row r="19482" spans="13:13" hidden="1" x14ac:dyDescent="0.2">
      <c r="M19482" s="9"/>
    </row>
    <row r="19483" spans="13:13" hidden="1" x14ac:dyDescent="0.2">
      <c r="M19483" s="9"/>
    </row>
    <row r="19484" spans="13:13" hidden="1" x14ac:dyDescent="0.2">
      <c r="M19484" s="9"/>
    </row>
    <row r="19485" spans="13:13" hidden="1" x14ac:dyDescent="0.2">
      <c r="M19485" s="9"/>
    </row>
    <row r="19486" spans="13:13" hidden="1" x14ac:dyDescent="0.2">
      <c r="M19486" s="9"/>
    </row>
    <row r="19487" spans="13:13" hidden="1" x14ac:dyDescent="0.2">
      <c r="M19487" s="9"/>
    </row>
    <row r="19488" spans="13:13" hidden="1" x14ac:dyDescent="0.2">
      <c r="M19488" s="9"/>
    </row>
    <row r="19489" spans="13:13" hidden="1" x14ac:dyDescent="0.2">
      <c r="M19489" s="9"/>
    </row>
    <row r="19490" spans="13:13" hidden="1" x14ac:dyDescent="0.2">
      <c r="M19490" s="9"/>
    </row>
    <row r="19491" spans="13:13" hidden="1" x14ac:dyDescent="0.2">
      <c r="M19491" s="9"/>
    </row>
    <row r="19492" spans="13:13" hidden="1" x14ac:dyDescent="0.2">
      <c r="M19492" s="9"/>
    </row>
    <row r="19493" spans="13:13" hidden="1" x14ac:dyDescent="0.2">
      <c r="M19493" s="9"/>
    </row>
    <row r="19494" spans="13:13" hidden="1" x14ac:dyDescent="0.2">
      <c r="M19494" s="9"/>
    </row>
    <row r="19495" spans="13:13" hidden="1" x14ac:dyDescent="0.2">
      <c r="M19495" s="9"/>
    </row>
    <row r="19496" spans="13:13" hidden="1" x14ac:dyDescent="0.2">
      <c r="M19496" s="9"/>
    </row>
    <row r="19497" spans="13:13" hidden="1" x14ac:dyDescent="0.2">
      <c r="M19497" s="9"/>
    </row>
    <row r="19498" spans="13:13" hidden="1" x14ac:dyDescent="0.2">
      <c r="M19498" s="9"/>
    </row>
    <row r="19499" spans="13:13" hidden="1" x14ac:dyDescent="0.2">
      <c r="M19499" s="9"/>
    </row>
    <row r="19500" spans="13:13" hidden="1" x14ac:dyDescent="0.2">
      <c r="M19500" s="9"/>
    </row>
    <row r="19501" spans="13:13" hidden="1" x14ac:dyDescent="0.2">
      <c r="M19501" s="9"/>
    </row>
    <row r="19502" spans="13:13" hidden="1" x14ac:dyDescent="0.2">
      <c r="M19502" s="9"/>
    </row>
    <row r="19503" spans="13:13" hidden="1" x14ac:dyDescent="0.2">
      <c r="M19503" s="9"/>
    </row>
    <row r="19504" spans="13:13" hidden="1" x14ac:dyDescent="0.2">
      <c r="M19504" s="9"/>
    </row>
    <row r="19505" spans="13:13" hidden="1" x14ac:dyDescent="0.2">
      <c r="M19505" s="9"/>
    </row>
    <row r="19506" spans="13:13" hidden="1" x14ac:dyDescent="0.2">
      <c r="M19506" s="9"/>
    </row>
    <row r="19507" spans="13:13" hidden="1" x14ac:dyDescent="0.2">
      <c r="M19507" s="9"/>
    </row>
    <row r="19508" spans="13:13" hidden="1" x14ac:dyDescent="0.2">
      <c r="M19508" s="9"/>
    </row>
    <row r="19509" spans="13:13" hidden="1" x14ac:dyDescent="0.2">
      <c r="M19509" s="9"/>
    </row>
    <row r="19510" spans="13:13" hidden="1" x14ac:dyDescent="0.2">
      <c r="M19510" s="9"/>
    </row>
    <row r="19511" spans="13:13" hidden="1" x14ac:dyDescent="0.2">
      <c r="M19511" s="9"/>
    </row>
    <row r="19512" spans="13:13" hidden="1" x14ac:dyDescent="0.2">
      <c r="M19512" s="9"/>
    </row>
    <row r="19513" spans="13:13" hidden="1" x14ac:dyDescent="0.2">
      <c r="M19513" s="9"/>
    </row>
    <row r="19514" spans="13:13" hidden="1" x14ac:dyDescent="0.2">
      <c r="M19514" s="9"/>
    </row>
    <row r="19515" spans="13:13" hidden="1" x14ac:dyDescent="0.2">
      <c r="M19515" s="9"/>
    </row>
    <row r="19516" spans="13:13" hidden="1" x14ac:dyDescent="0.2">
      <c r="M19516" s="9"/>
    </row>
    <row r="19517" spans="13:13" hidden="1" x14ac:dyDescent="0.2">
      <c r="M19517" s="9"/>
    </row>
    <row r="19518" spans="13:13" hidden="1" x14ac:dyDescent="0.2">
      <c r="M19518" s="9"/>
    </row>
    <row r="19519" spans="13:13" hidden="1" x14ac:dyDescent="0.2">
      <c r="M19519" s="9"/>
    </row>
    <row r="19520" spans="13:13" hidden="1" x14ac:dyDescent="0.2">
      <c r="M19520" s="9"/>
    </row>
    <row r="19521" spans="13:13" hidden="1" x14ac:dyDescent="0.2">
      <c r="M19521" s="9"/>
    </row>
    <row r="19522" spans="13:13" hidden="1" x14ac:dyDescent="0.2">
      <c r="M19522" s="9"/>
    </row>
    <row r="19523" spans="13:13" hidden="1" x14ac:dyDescent="0.2">
      <c r="M19523" s="9"/>
    </row>
    <row r="19524" spans="13:13" hidden="1" x14ac:dyDescent="0.2">
      <c r="M19524" s="9"/>
    </row>
    <row r="19525" spans="13:13" hidden="1" x14ac:dyDescent="0.2">
      <c r="M19525" s="9"/>
    </row>
    <row r="19526" spans="13:13" hidden="1" x14ac:dyDescent="0.2">
      <c r="M19526" s="9"/>
    </row>
    <row r="19527" spans="13:13" hidden="1" x14ac:dyDescent="0.2">
      <c r="M19527" s="9"/>
    </row>
    <row r="19528" spans="13:13" hidden="1" x14ac:dyDescent="0.2">
      <c r="M19528" s="9"/>
    </row>
    <row r="19529" spans="13:13" hidden="1" x14ac:dyDescent="0.2">
      <c r="M19529" s="9"/>
    </row>
    <row r="19530" spans="13:13" hidden="1" x14ac:dyDescent="0.2">
      <c r="M19530" s="9"/>
    </row>
    <row r="19531" spans="13:13" hidden="1" x14ac:dyDescent="0.2">
      <c r="M19531" s="9"/>
    </row>
    <row r="19532" spans="13:13" hidden="1" x14ac:dyDescent="0.2">
      <c r="M19532" s="9"/>
    </row>
    <row r="19533" spans="13:13" hidden="1" x14ac:dyDescent="0.2">
      <c r="M19533" s="9"/>
    </row>
    <row r="19534" spans="13:13" hidden="1" x14ac:dyDescent="0.2">
      <c r="M19534" s="9"/>
    </row>
    <row r="19535" spans="13:13" hidden="1" x14ac:dyDescent="0.2">
      <c r="M19535" s="9"/>
    </row>
    <row r="19536" spans="13:13" hidden="1" x14ac:dyDescent="0.2">
      <c r="M19536" s="9"/>
    </row>
    <row r="19537" spans="13:13" hidden="1" x14ac:dyDescent="0.2">
      <c r="M19537" s="9"/>
    </row>
    <row r="19538" spans="13:13" hidden="1" x14ac:dyDescent="0.2">
      <c r="M19538" s="9"/>
    </row>
    <row r="19539" spans="13:13" hidden="1" x14ac:dyDescent="0.2">
      <c r="M19539" s="9"/>
    </row>
    <row r="19540" spans="13:13" hidden="1" x14ac:dyDescent="0.2">
      <c r="M19540" s="9"/>
    </row>
    <row r="19541" spans="13:13" hidden="1" x14ac:dyDescent="0.2">
      <c r="M19541" s="9"/>
    </row>
    <row r="19542" spans="13:13" hidden="1" x14ac:dyDescent="0.2">
      <c r="M19542" s="9"/>
    </row>
    <row r="19543" spans="13:13" hidden="1" x14ac:dyDescent="0.2">
      <c r="M19543" s="9"/>
    </row>
    <row r="19544" spans="13:13" hidden="1" x14ac:dyDescent="0.2">
      <c r="M19544" s="9"/>
    </row>
    <row r="19545" spans="13:13" hidden="1" x14ac:dyDescent="0.2">
      <c r="M19545" s="9"/>
    </row>
    <row r="19546" spans="13:13" hidden="1" x14ac:dyDescent="0.2">
      <c r="M19546" s="9"/>
    </row>
    <row r="19547" spans="13:13" hidden="1" x14ac:dyDescent="0.2">
      <c r="M19547" s="9"/>
    </row>
    <row r="19548" spans="13:13" hidden="1" x14ac:dyDescent="0.2">
      <c r="M19548" s="9"/>
    </row>
    <row r="19549" spans="13:13" hidden="1" x14ac:dyDescent="0.2">
      <c r="M19549" s="9"/>
    </row>
    <row r="19550" spans="13:13" hidden="1" x14ac:dyDescent="0.2">
      <c r="M19550" s="9"/>
    </row>
    <row r="19551" spans="13:13" hidden="1" x14ac:dyDescent="0.2">
      <c r="M19551" s="9"/>
    </row>
    <row r="19552" spans="13:13" hidden="1" x14ac:dyDescent="0.2">
      <c r="M19552" s="9"/>
    </row>
    <row r="19553" spans="13:13" hidden="1" x14ac:dyDescent="0.2">
      <c r="M19553" s="9"/>
    </row>
    <row r="19554" spans="13:13" hidden="1" x14ac:dyDescent="0.2">
      <c r="M19554" s="9"/>
    </row>
    <row r="19555" spans="13:13" hidden="1" x14ac:dyDescent="0.2">
      <c r="M19555" s="9"/>
    </row>
    <row r="19556" spans="13:13" hidden="1" x14ac:dyDescent="0.2">
      <c r="M19556" s="9"/>
    </row>
    <row r="19557" spans="13:13" hidden="1" x14ac:dyDescent="0.2">
      <c r="M19557" s="9"/>
    </row>
    <row r="19558" spans="13:13" hidden="1" x14ac:dyDescent="0.2">
      <c r="M19558" s="9"/>
    </row>
    <row r="19559" spans="13:13" hidden="1" x14ac:dyDescent="0.2">
      <c r="M19559" s="9"/>
    </row>
    <row r="19560" spans="13:13" hidden="1" x14ac:dyDescent="0.2">
      <c r="M19560" s="9"/>
    </row>
    <row r="19561" spans="13:13" hidden="1" x14ac:dyDescent="0.2">
      <c r="M19561" s="9"/>
    </row>
    <row r="19562" spans="13:13" hidden="1" x14ac:dyDescent="0.2">
      <c r="M19562" s="9"/>
    </row>
    <row r="19563" spans="13:13" hidden="1" x14ac:dyDescent="0.2">
      <c r="M19563" s="9"/>
    </row>
    <row r="19564" spans="13:13" hidden="1" x14ac:dyDescent="0.2">
      <c r="M19564" s="9"/>
    </row>
    <row r="19565" spans="13:13" hidden="1" x14ac:dyDescent="0.2">
      <c r="M19565" s="9"/>
    </row>
    <row r="19566" spans="13:13" hidden="1" x14ac:dyDescent="0.2">
      <c r="M19566" s="9"/>
    </row>
    <row r="19567" spans="13:13" hidden="1" x14ac:dyDescent="0.2">
      <c r="M19567" s="9"/>
    </row>
    <row r="19568" spans="13:13" hidden="1" x14ac:dyDescent="0.2">
      <c r="M19568" s="9"/>
    </row>
    <row r="19569" spans="13:13" hidden="1" x14ac:dyDescent="0.2">
      <c r="M19569" s="9"/>
    </row>
    <row r="19570" spans="13:13" hidden="1" x14ac:dyDescent="0.2">
      <c r="M19570" s="9"/>
    </row>
    <row r="19571" spans="13:13" hidden="1" x14ac:dyDescent="0.2">
      <c r="M19571" s="9"/>
    </row>
    <row r="19572" spans="13:13" hidden="1" x14ac:dyDescent="0.2">
      <c r="M19572" s="9"/>
    </row>
    <row r="19573" spans="13:13" hidden="1" x14ac:dyDescent="0.2">
      <c r="M19573" s="9"/>
    </row>
    <row r="19574" spans="13:13" hidden="1" x14ac:dyDescent="0.2">
      <c r="M19574" s="9"/>
    </row>
    <row r="19575" spans="13:13" hidden="1" x14ac:dyDescent="0.2">
      <c r="M19575" s="9"/>
    </row>
    <row r="19576" spans="13:13" hidden="1" x14ac:dyDescent="0.2">
      <c r="M19576" s="9"/>
    </row>
    <row r="19577" spans="13:13" hidden="1" x14ac:dyDescent="0.2">
      <c r="M19577" s="9"/>
    </row>
    <row r="19578" spans="13:13" hidden="1" x14ac:dyDescent="0.2">
      <c r="M19578" s="9"/>
    </row>
    <row r="19579" spans="13:13" hidden="1" x14ac:dyDescent="0.2">
      <c r="M19579" s="9"/>
    </row>
    <row r="19580" spans="13:13" hidden="1" x14ac:dyDescent="0.2">
      <c r="M19580" s="9"/>
    </row>
    <row r="19581" spans="13:13" hidden="1" x14ac:dyDescent="0.2">
      <c r="M19581" s="9"/>
    </row>
    <row r="19582" spans="13:13" hidden="1" x14ac:dyDescent="0.2">
      <c r="M19582" s="9"/>
    </row>
    <row r="19583" spans="13:13" hidden="1" x14ac:dyDescent="0.2">
      <c r="M19583" s="9"/>
    </row>
    <row r="19584" spans="13:13" hidden="1" x14ac:dyDescent="0.2">
      <c r="M19584" s="9"/>
    </row>
    <row r="19585" spans="13:13" hidden="1" x14ac:dyDescent="0.2">
      <c r="M19585" s="9"/>
    </row>
    <row r="19586" spans="13:13" hidden="1" x14ac:dyDescent="0.2">
      <c r="M19586" s="9"/>
    </row>
    <row r="19587" spans="13:13" hidden="1" x14ac:dyDescent="0.2">
      <c r="M19587" s="9"/>
    </row>
    <row r="19588" spans="13:13" hidden="1" x14ac:dyDescent="0.2">
      <c r="M19588" s="9"/>
    </row>
    <row r="19589" spans="13:13" hidden="1" x14ac:dyDescent="0.2">
      <c r="M19589" s="9"/>
    </row>
    <row r="19590" spans="13:13" hidden="1" x14ac:dyDescent="0.2">
      <c r="M19590" s="9"/>
    </row>
    <row r="19591" spans="13:13" hidden="1" x14ac:dyDescent="0.2">
      <c r="M19591" s="9"/>
    </row>
    <row r="19592" spans="13:13" hidden="1" x14ac:dyDescent="0.2">
      <c r="M19592" s="9"/>
    </row>
    <row r="19593" spans="13:13" hidden="1" x14ac:dyDescent="0.2">
      <c r="M19593" s="9"/>
    </row>
    <row r="19594" spans="13:13" hidden="1" x14ac:dyDescent="0.2">
      <c r="M19594" s="9"/>
    </row>
    <row r="19595" spans="13:13" hidden="1" x14ac:dyDescent="0.2">
      <c r="M19595" s="9"/>
    </row>
    <row r="19596" spans="13:13" hidden="1" x14ac:dyDescent="0.2">
      <c r="M19596" s="9"/>
    </row>
    <row r="19597" spans="13:13" hidden="1" x14ac:dyDescent="0.2">
      <c r="M19597" s="9"/>
    </row>
    <row r="19598" spans="13:13" hidden="1" x14ac:dyDescent="0.2">
      <c r="M19598" s="9"/>
    </row>
    <row r="19599" spans="13:13" hidden="1" x14ac:dyDescent="0.2">
      <c r="M19599" s="9"/>
    </row>
    <row r="19600" spans="13:13" hidden="1" x14ac:dyDescent="0.2">
      <c r="M19600" s="9"/>
    </row>
    <row r="19601" spans="13:13" hidden="1" x14ac:dyDescent="0.2">
      <c r="M19601" s="9"/>
    </row>
    <row r="19602" spans="13:13" hidden="1" x14ac:dyDescent="0.2">
      <c r="M19602" s="9"/>
    </row>
    <row r="19603" spans="13:13" hidden="1" x14ac:dyDescent="0.2">
      <c r="M19603" s="9"/>
    </row>
    <row r="19604" spans="13:13" hidden="1" x14ac:dyDescent="0.2">
      <c r="M19604" s="9"/>
    </row>
    <row r="19605" spans="13:13" hidden="1" x14ac:dyDescent="0.2">
      <c r="M19605" s="9"/>
    </row>
    <row r="19606" spans="13:13" hidden="1" x14ac:dyDescent="0.2">
      <c r="M19606" s="9"/>
    </row>
    <row r="19607" spans="13:13" hidden="1" x14ac:dyDescent="0.2">
      <c r="M19607" s="9"/>
    </row>
    <row r="19608" spans="13:13" hidden="1" x14ac:dyDescent="0.2">
      <c r="M19608" s="9"/>
    </row>
    <row r="19609" spans="13:13" hidden="1" x14ac:dyDescent="0.2">
      <c r="M19609" s="9"/>
    </row>
    <row r="19610" spans="13:13" hidden="1" x14ac:dyDescent="0.2">
      <c r="M19610" s="9"/>
    </row>
    <row r="19611" spans="13:13" hidden="1" x14ac:dyDescent="0.2">
      <c r="M19611" s="9"/>
    </row>
    <row r="19612" spans="13:13" hidden="1" x14ac:dyDescent="0.2">
      <c r="M19612" s="9"/>
    </row>
    <row r="19613" spans="13:13" hidden="1" x14ac:dyDescent="0.2">
      <c r="M19613" s="9"/>
    </row>
    <row r="19614" spans="13:13" hidden="1" x14ac:dyDescent="0.2">
      <c r="M19614" s="9"/>
    </row>
    <row r="19615" spans="13:13" hidden="1" x14ac:dyDescent="0.2">
      <c r="M19615" s="9"/>
    </row>
    <row r="19616" spans="13:13" hidden="1" x14ac:dyDescent="0.2">
      <c r="M19616" s="9"/>
    </row>
    <row r="19617" spans="13:13" hidden="1" x14ac:dyDescent="0.2">
      <c r="M19617" s="9"/>
    </row>
    <row r="19618" spans="13:13" hidden="1" x14ac:dyDescent="0.2">
      <c r="M19618" s="9"/>
    </row>
    <row r="19619" spans="13:13" hidden="1" x14ac:dyDescent="0.2">
      <c r="M19619" s="9"/>
    </row>
    <row r="19620" spans="13:13" hidden="1" x14ac:dyDescent="0.2">
      <c r="M19620" s="9"/>
    </row>
    <row r="19621" spans="13:13" hidden="1" x14ac:dyDescent="0.2">
      <c r="M19621" s="9"/>
    </row>
    <row r="19622" spans="13:13" hidden="1" x14ac:dyDescent="0.2">
      <c r="M19622" s="9"/>
    </row>
    <row r="19623" spans="13:13" hidden="1" x14ac:dyDescent="0.2">
      <c r="M19623" s="9"/>
    </row>
    <row r="19624" spans="13:13" hidden="1" x14ac:dyDescent="0.2">
      <c r="M19624" s="9"/>
    </row>
    <row r="19625" spans="13:13" hidden="1" x14ac:dyDescent="0.2">
      <c r="M19625" s="9"/>
    </row>
    <row r="19626" spans="13:13" hidden="1" x14ac:dyDescent="0.2">
      <c r="M19626" s="9"/>
    </row>
    <row r="19627" spans="13:13" hidden="1" x14ac:dyDescent="0.2">
      <c r="M19627" s="9"/>
    </row>
    <row r="19628" spans="13:13" hidden="1" x14ac:dyDescent="0.2">
      <c r="M19628" s="9"/>
    </row>
    <row r="19629" spans="13:13" hidden="1" x14ac:dyDescent="0.2">
      <c r="M19629" s="9"/>
    </row>
    <row r="19630" spans="13:13" hidden="1" x14ac:dyDescent="0.2">
      <c r="M19630" s="9"/>
    </row>
    <row r="19631" spans="13:13" hidden="1" x14ac:dyDescent="0.2">
      <c r="M19631" s="9"/>
    </row>
    <row r="19632" spans="13:13" hidden="1" x14ac:dyDescent="0.2">
      <c r="M19632" s="9"/>
    </row>
    <row r="19633" spans="13:13" hidden="1" x14ac:dyDescent="0.2">
      <c r="M19633" s="9"/>
    </row>
    <row r="19634" spans="13:13" hidden="1" x14ac:dyDescent="0.2">
      <c r="M19634" s="9"/>
    </row>
    <row r="19635" spans="13:13" hidden="1" x14ac:dyDescent="0.2">
      <c r="M19635" s="9"/>
    </row>
    <row r="19636" spans="13:13" hidden="1" x14ac:dyDescent="0.2">
      <c r="M19636" s="9"/>
    </row>
    <row r="19637" spans="13:13" hidden="1" x14ac:dyDescent="0.2">
      <c r="M19637" s="9"/>
    </row>
    <row r="19638" spans="13:13" hidden="1" x14ac:dyDescent="0.2">
      <c r="M19638" s="9"/>
    </row>
    <row r="19639" spans="13:13" hidden="1" x14ac:dyDescent="0.2">
      <c r="M19639" s="9"/>
    </row>
    <row r="19640" spans="13:13" hidden="1" x14ac:dyDescent="0.2">
      <c r="M19640" s="9"/>
    </row>
    <row r="19641" spans="13:13" hidden="1" x14ac:dyDescent="0.2">
      <c r="M19641" s="9"/>
    </row>
    <row r="19642" spans="13:13" hidden="1" x14ac:dyDescent="0.2">
      <c r="M19642" s="9"/>
    </row>
    <row r="19643" spans="13:13" hidden="1" x14ac:dyDescent="0.2">
      <c r="M19643" s="9"/>
    </row>
    <row r="19644" spans="13:13" hidden="1" x14ac:dyDescent="0.2">
      <c r="M19644" s="9"/>
    </row>
    <row r="19645" spans="13:13" hidden="1" x14ac:dyDescent="0.2">
      <c r="M19645" s="9"/>
    </row>
    <row r="19646" spans="13:13" hidden="1" x14ac:dyDescent="0.2">
      <c r="M19646" s="9"/>
    </row>
    <row r="19647" spans="13:13" hidden="1" x14ac:dyDescent="0.2">
      <c r="M19647" s="9"/>
    </row>
    <row r="19648" spans="13:13" hidden="1" x14ac:dyDescent="0.2">
      <c r="M19648" s="9"/>
    </row>
    <row r="19649" spans="13:13" hidden="1" x14ac:dyDescent="0.2">
      <c r="M19649" s="9"/>
    </row>
    <row r="19650" spans="13:13" hidden="1" x14ac:dyDescent="0.2">
      <c r="M19650" s="9"/>
    </row>
    <row r="19651" spans="13:13" hidden="1" x14ac:dyDescent="0.2">
      <c r="M19651" s="9"/>
    </row>
    <row r="19652" spans="13:13" hidden="1" x14ac:dyDescent="0.2">
      <c r="M19652" s="9"/>
    </row>
    <row r="19653" spans="13:13" hidden="1" x14ac:dyDescent="0.2">
      <c r="M19653" s="9"/>
    </row>
    <row r="19654" spans="13:13" hidden="1" x14ac:dyDescent="0.2">
      <c r="M19654" s="9"/>
    </row>
    <row r="19655" spans="13:13" hidden="1" x14ac:dyDescent="0.2">
      <c r="M19655" s="9"/>
    </row>
    <row r="19656" spans="13:13" hidden="1" x14ac:dyDescent="0.2">
      <c r="M19656" s="9"/>
    </row>
    <row r="19657" spans="13:13" hidden="1" x14ac:dyDescent="0.2">
      <c r="M19657" s="9"/>
    </row>
    <row r="19658" spans="13:13" hidden="1" x14ac:dyDescent="0.2">
      <c r="M19658" s="9"/>
    </row>
    <row r="19659" spans="13:13" hidden="1" x14ac:dyDescent="0.2">
      <c r="M19659" s="9"/>
    </row>
    <row r="19660" spans="13:13" hidden="1" x14ac:dyDescent="0.2">
      <c r="M19660" s="9"/>
    </row>
    <row r="19661" spans="13:13" hidden="1" x14ac:dyDescent="0.2">
      <c r="M19661" s="9"/>
    </row>
    <row r="19662" spans="13:13" hidden="1" x14ac:dyDescent="0.2">
      <c r="M19662" s="9"/>
    </row>
    <row r="19663" spans="13:13" hidden="1" x14ac:dyDescent="0.2">
      <c r="M19663" s="9"/>
    </row>
    <row r="19664" spans="13:13" hidden="1" x14ac:dyDescent="0.2">
      <c r="M19664" s="9"/>
    </row>
    <row r="19665" spans="13:13" hidden="1" x14ac:dyDescent="0.2">
      <c r="M19665" s="9"/>
    </row>
    <row r="19666" spans="13:13" hidden="1" x14ac:dyDescent="0.2">
      <c r="M19666" s="9"/>
    </row>
    <row r="19667" spans="13:13" hidden="1" x14ac:dyDescent="0.2">
      <c r="M19667" s="9"/>
    </row>
    <row r="19668" spans="13:13" hidden="1" x14ac:dyDescent="0.2">
      <c r="M19668" s="9"/>
    </row>
    <row r="19669" spans="13:13" hidden="1" x14ac:dyDescent="0.2">
      <c r="M19669" s="9"/>
    </row>
    <row r="19670" spans="13:13" hidden="1" x14ac:dyDescent="0.2">
      <c r="M19670" s="9"/>
    </row>
    <row r="19671" spans="13:13" hidden="1" x14ac:dyDescent="0.2">
      <c r="M19671" s="9"/>
    </row>
    <row r="19672" spans="13:13" hidden="1" x14ac:dyDescent="0.2">
      <c r="M19672" s="9"/>
    </row>
    <row r="19673" spans="13:13" hidden="1" x14ac:dyDescent="0.2">
      <c r="M19673" s="9"/>
    </row>
    <row r="19674" spans="13:13" hidden="1" x14ac:dyDescent="0.2">
      <c r="M19674" s="9"/>
    </row>
    <row r="19675" spans="13:13" hidden="1" x14ac:dyDescent="0.2">
      <c r="M19675" s="9"/>
    </row>
    <row r="19676" spans="13:13" hidden="1" x14ac:dyDescent="0.2">
      <c r="M19676" s="9"/>
    </row>
    <row r="19677" spans="13:13" hidden="1" x14ac:dyDescent="0.2">
      <c r="M19677" s="9"/>
    </row>
    <row r="19678" spans="13:13" hidden="1" x14ac:dyDescent="0.2">
      <c r="M19678" s="9"/>
    </row>
    <row r="19679" spans="13:13" hidden="1" x14ac:dyDescent="0.2">
      <c r="M19679" s="9"/>
    </row>
    <row r="19680" spans="13:13" hidden="1" x14ac:dyDescent="0.2">
      <c r="M19680" s="9"/>
    </row>
    <row r="19681" spans="13:13" hidden="1" x14ac:dyDescent="0.2">
      <c r="M19681" s="9"/>
    </row>
    <row r="19682" spans="13:13" hidden="1" x14ac:dyDescent="0.2">
      <c r="M19682" s="9"/>
    </row>
    <row r="19683" spans="13:13" hidden="1" x14ac:dyDescent="0.2">
      <c r="M19683" s="9"/>
    </row>
    <row r="19684" spans="13:13" hidden="1" x14ac:dyDescent="0.2">
      <c r="M19684" s="9"/>
    </row>
    <row r="19685" spans="13:13" hidden="1" x14ac:dyDescent="0.2">
      <c r="M19685" s="9"/>
    </row>
    <row r="19686" spans="13:13" hidden="1" x14ac:dyDescent="0.2">
      <c r="M19686" s="9"/>
    </row>
    <row r="19687" spans="13:13" hidden="1" x14ac:dyDescent="0.2">
      <c r="M19687" s="9"/>
    </row>
    <row r="19688" spans="13:13" hidden="1" x14ac:dyDescent="0.2">
      <c r="M19688" s="9"/>
    </row>
    <row r="19689" spans="13:13" hidden="1" x14ac:dyDescent="0.2">
      <c r="M19689" s="9"/>
    </row>
    <row r="19690" spans="13:13" hidden="1" x14ac:dyDescent="0.2">
      <c r="M19690" s="9"/>
    </row>
    <row r="19691" spans="13:13" hidden="1" x14ac:dyDescent="0.2">
      <c r="M19691" s="9"/>
    </row>
    <row r="19692" spans="13:13" hidden="1" x14ac:dyDescent="0.2">
      <c r="M19692" s="9"/>
    </row>
    <row r="19693" spans="13:13" hidden="1" x14ac:dyDescent="0.2">
      <c r="M19693" s="9"/>
    </row>
    <row r="19694" spans="13:13" hidden="1" x14ac:dyDescent="0.2">
      <c r="M19694" s="9"/>
    </row>
    <row r="19695" spans="13:13" hidden="1" x14ac:dyDescent="0.2">
      <c r="M19695" s="9"/>
    </row>
    <row r="19696" spans="13:13" hidden="1" x14ac:dyDescent="0.2">
      <c r="M19696" s="9"/>
    </row>
    <row r="19697" spans="13:13" hidden="1" x14ac:dyDescent="0.2">
      <c r="M19697" s="9"/>
    </row>
    <row r="19698" spans="13:13" hidden="1" x14ac:dyDescent="0.2">
      <c r="M19698" s="9"/>
    </row>
    <row r="19699" spans="13:13" hidden="1" x14ac:dyDescent="0.2">
      <c r="M19699" s="9"/>
    </row>
    <row r="19700" spans="13:13" hidden="1" x14ac:dyDescent="0.2">
      <c r="M19700" s="9"/>
    </row>
    <row r="19701" spans="13:13" hidden="1" x14ac:dyDescent="0.2">
      <c r="M19701" s="9"/>
    </row>
    <row r="19702" spans="13:13" hidden="1" x14ac:dyDescent="0.2">
      <c r="M19702" s="9"/>
    </row>
    <row r="19703" spans="13:13" hidden="1" x14ac:dyDescent="0.2">
      <c r="M19703" s="9"/>
    </row>
    <row r="19704" spans="13:13" hidden="1" x14ac:dyDescent="0.2">
      <c r="M19704" s="9"/>
    </row>
    <row r="19705" spans="13:13" hidden="1" x14ac:dyDescent="0.2">
      <c r="M19705" s="9"/>
    </row>
    <row r="19706" spans="13:13" hidden="1" x14ac:dyDescent="0.2">
      <c r="M19706" s="9"/>
    </row>
    <row r="19707" spans="13:13" hidden="1" x14ac:dyDescent="0.2">
      <c r="M19707" s="9"/>
    </row>
    <row r="19708" spans="13:13" hidden="1" x14ac:dyDescent="0.2">
      <c r="M19708" s="9"/>
    </row>
    <row r="19709" spans="13:13" hidden="1" x14ac:dyDescent="0.2">
      <c r="M19709" s="9"/>
    </row>
    <row r="19710" spans="13:13" hidden="1" x14ac:dyDescent="0.2">
      <c r="M19710" s="9"/>
    </row>
    <row r="19711" spans="13:13" hidden="1" x14ac:dyDescent="0.2">
      <c r="M19711" s="9"/>
    </row>
    <row r="19712" spans="13:13" hidden="1" x14ac:dyDescent="0.2">
      <c r="M19712" s="9"/>
    </row>
    <row r="19713" spans="13:13" hidden="1" x14ac:dyDescent="0.2">
      <c r="M19713" s="9"/>
    </row>
    <row r="19714" spans="13:13" hidden="1" x14ac:dyDescent="0.2">
      <c r="M19714" s="9"/>
    </row>
    <row r="19715" spans="13:13" hidden="1" x14ac:dyDescent="0.2">
      <c r="M19715" s="9"/>
    </row>
    <row r="19716" spans="13:13" hidden="1" x14ac:dyDescent="0.2">
      <c r="M19716" s="9"/>
    </row>
    <row r="19717" spans="13:13" hidden="1" x14ac:dyDescent="0.2">
      <c r="M19717" s="9"/>
    </row>
    <row r="19718" spans="13:13" hidden="1" x14ac:dyDescent="0.2">
      <c r="M19718" s="9"/>
    </row>
    <row r="19719" spans="13:13" hidden="1" x14ac:dyDescent="0.2">
      <c r="M19719" s="9"/>
    </row>
    <row r="19720" spans="13:13" hidden="1" x14ac:dyDescent="0.2">
      <c r="M19720" s="9"/>
    </row>
    <row r="19721" spans="13:13" hidden="1" x14ac:dyDescent="0.2">
      <c r="M19721" s="9"/>
    </row>
    <row r="19722" spans="13:13" hidden="1" x14ac:dyDescent="0.2">
      <c r="M19722" s="9"/>
    </row>
    <row r="19723" spans="13:13" hidden="1" x14ac:dyDescent="0.2">
      <c r="M19723" s="9"/>
    </row>
    <row r="19724" spans="13:13" hidden="1" x14ac:dyDescent="0.2">
      <c r="M19724" s="9"/>
    </row>
    <row r="19725" spans="13:13" hidden="1" x14ac:dyDescent="0.2">
      <c r="M19725" s="9"/>
    </row>
    <row r="19726" spans="13:13" hidden="1" x14ac:dyDescent="0.2">
      <c r="M19726" s="9"/>
    </row>
    <row r="19727" spans="13:13" hidden="1" x14ac:dyDescent="0.2">
      <c r="M19727" s="9"/>
    </row>
    <row r="19728" spans="13:13" hidden="1" x14ac:dyDescent="0.2">
      <c r="M19728" s="9"/>
    </row>
    <row r="19729" spans="13:13" hidden="1" x14ac:dyDescent="0.2">
      <c r="M19729" s="9"/>
    </row>
    <row r="19730" spans="13:13" hidden="1" x14ac:dyDescent="0.2">
      <c r="M19730" s="9"/>
    </row>
    <row r="19731" spans="13:13" hidden="1" x14ac:dyDescent="0.2">
      <c r="M19731" s="9"/>
    </row>
    <row r="19732" spans="13:13" hidden="1" x14ac:dyDescent="0.2">
      <c r="M19732" s="9"/>
    </row>
    <row r="19733" spans="13:13" hidden="1" x14ac:dyDescent="0.2">
      <c r="M19733" s="9"/>
    </row>
    <row r="19734" spans="13:13" hidden="1" x14ac:dyDescent="0.2">
      <c r="M19734" s="9"/>
    </row>
    <row r="19735" spans="13:13" hidden="1" x14ac:dyDescent="0.2">
      <c r="M19735" s="9"/>
    </row>
    <row r="19736" spans="13:13" hidden="1" x14ac:dyDescent="0.2">
      <c r="M19736" s="9"/>
    </row>
    <row r="19737" spans="13:13" hidden="1" x14ac:dyDescent="0.2">
      <c r="M19737" s="9"/>
    </row>
    <row r="19738" spans="13:13" hidden="1" x14ac:dyDescent="0.2">
      <c r="M19738" s="9"/>
    </row>
    <row r="19739" spans="13:13" hidden="1" x14ac:dyDescent="0.2">
      <c r="M19739" s="9"/>
    </row>
    <row r="19740" spans="13:13" hidden="1" x14ac:dyDescent="0.2">
      <c r="M19740" s="9"/>
    </row>
    <row r="19741" spans="13:13" hidden="1" x14ac:dyDescent="0.2">
      <c r="M19741" s="9"/>
    </row>
    <row r="19742" spans="13:13" hidden="1" x14ac:dyDescent="0.2">
      <c r="M19742" s="9"/>
    </row>
    <row r="19743" spans="13:13" hidden="1" x14ac:dyDescent="0.2">
      <c r="M19743" s="9"/>
    </row>
    <row r="19744" spans="13:13" hidden="1" x14ac:dyDescent="0.2">
      <c r="M19744" s="9"/>
    </row>
    <row r="19745" spans="13:13" hidden="1" x14ac:dyDescent="0.2">
      <c r="M19745" s="9"/>
    </row>
    <row r="19746" spans="13:13" hidden="1" x14ac:dyDescent="0.2">
      <c r="M19746" s="9"/>
    </row>
    <row r="19747" spans="13:13" hidden="1" x14ac:dyDescent="0.2">
      <c r="M19747" s="9"/>
    </row>
    <row r="19748" spans="13:13" hidden="1" x14ac:dyDescent="0.2">
      <c r="M19748" s="9"/>
    </row>
    <row r="19749" spans="13:13" hidden="1" x14ac:dyDescent="0.2">
      <c r="M19749" s="9"/>
    </row>
    <row r="19750" spans="13:13" hidden="1" x14ac:dyDescent="0.2">
      <c r="M19750" s="9"/>
    </row>
    <row r="19751" spans="13:13" hidden="1" x14ac:dyDescent="0.2">
      <c r="M19751" s="9"/>
    </row>
    <row r="19752" spans="13:13" hidden="1" x14ac:dyDescent="0.2">
      <c r="M19752" s="9"/>
    </row>
    <row r="19753" spans="13:13" hidden="1" x14ac:dyDescent="0.2">
      <c r="M19753" s="9"/>
    </row>
    <row r="19754" spans="13:13" hidden="1" x14ac:dyDescent="0.2">
      <c r="M19754" s="9"/>
    </row>
    <row r="19755" spans="13:13" hidden="1" x14ac:dyDescent="0.2">
      <c r="M19755" s="9"/>
    </row>
    <row r="19756" spans="13:13" hidden="1" x14ac:dyDescent="0.2">
      <c r="M19756" s="9"/>
    </row>
    <row r="19757" spans="13:13" hidden="1" x14ac:dyDescent="0.2">
      <c r="M19757" s="9"/>
    </row>
    <row r="19758" spans="13:13" hidden="1" x14ac:dyDescent="0.2">
      <c r="M19758" s="9"/>
    </row>
    <row r="19759" spans="13:13" hidden="1" x14ac:dyDescent="0.2">
      <c r="M19759" s="9"/>
    </row>
    <row r="19760" spans="13:13" hidden="1" x14ac:dyDescent="0.2">
      <c r="M19760" s="9"/>
    </row>
    <row r="19761" spans="13:13" hidden="1" x14ac:dyDescent="0.2">
      <c r="M19761" s="9"/>
    </row>
    <row r="19762" spans="13:13" hidden="1" x14ac:dyDescent="0.2">
      <c r="M19762" s="9"/>
    </row>
    <row r="19763" spans="13:13" hidden="1" x14ac:dyDescent="0.2">
      <c r="M19763" s="9"/>
    </row>
    <row r="19764" spans="13:13" hidden="1" x14ac:dyDescent="0.2">
      <c r="M19764" s="9"/>
    </row>
    <row r="19765" spans="13:13" hidden="1" x14ac:dyDescent="0.2">
      <c r="M19765" s="9"/>
    </row>
    <row r="19766" spans="13:13" hidden="1" x14ac:dyDescent="0.2">
      <c r="M19766" s="9"/>
    </row>
    <row r="19767" spans="13:13" hidden="1" x14ac:dyDescent="0.2">
      <c r="M19767" s="9"/>
    </row>
    <row r="19768" spans="13:13" hidden="1" x14ac:dyDescent="0.2">
      <c r="M19768" s="9"/>
    </row>
    <row r="19769" spans="13:13" hidden="1" x14ac:dyDescent="0.2">
      <c r="M19769" s="9"/>
    </row>
    <row r="19770" spans="13:13" hidden="1" x14ac:dyDescent="0.2">
      <c r="M19770" s="9"/>
    </row>
    <row r="19771" spans="13:13" hidden="1" x14ac:dyDescent="0.2">
      <c r="M19771" s="9"/>
    </row>
    <row r="19772" spans="13:13" hidden="1" x14ac:dyDescent="0.2">
      <c r="M19772" s="9"/>
    </row>
    <row r="19773" spans="13:13" hidden="1" x14ac:dyDescent="0.2">
      <c r="M19773" s="9"/>
    </row>
    <row r="19774" spans="13:13" hidden="1" x14ac:dyDescent="0.2">
      <c r="M19774" s="9"/>
    </row>
    <row r="19775" spans="13:13" hidden="1" x14ac:dyDescent="0.2">
      <c r="M19775" s="9"/>
    </row>
    <row r="19776" spans="13:13" hidden="1" x14ac:dyDescent="0.2">
      <c r="M19776" s="9"/>
    </row>
    <row r="19777" spans="13:13" hidden="1" x14ac:dyDescent="0.2">
      <c r="M19777" s="9"/>
    </row>
    <row r="19778" spans="13:13" hidden="1" x14ac:dyDescent="0.2">
      <c r="M19778" s="9"/>
    </row>
    <row r="19779" spans="13:13" hidden="1" x14ac:dyDescent="0.2">
      <c r="M19779" s="9"/>
    </row>
    <row r="19780" spans="13:13" hidden="1" x14ac:dyDescent="0.2">
      <c r="M19780" s="9"/>
    </row>
    <row r="19781" spans="13:13" hidden="1" x14ac:dyDescent="0.2">
      <c r="M19781" s="9"/>
    </row>
    <row r="19782" spans="13:13" hidden="1" x14ac:dyDescent="0.2">
      <c r="M19782" s="9"/>
    </row>
    <row r="19783" spans="13:13" hidden="1" x14ac:dyDescent="0.2">
      <c r="M19783" s="9"/>
    </row>
    <row r="19784" spans="13:13" hidden="1" x14ac:dyDescent="0.2">
      <c r="M19784" s="9"/>
    </row>
    <row r="19785" spans="13:13" hidden="1" x14ac:dyDescent="0.2">
      <c r="M19785" s="9"/>
    </row>
    <row r="19786" spans="13:13" hidden="1" x14ac:dyDescent="0.2">
      <c r="M19786" s="9"/>
    </row>
    <row r="19787" spans="13:13" hidden="1" x14ac:dyDescent="0.2">
      <c r="M19787" s="9"/>
    </row>
    <row r="19788" spans="13:13" hidden="1" x14ac:dyDescent="0.2">
      <c r="M19788" s="9"/>
    </row>
    <row r="19789" spans="13:13" hidden="1" x14ac:dyDescent="0.2">
      <c r="M19789" s="9"/>
    </row>
    <row r="19790" spans="13:13" hidden="1" x14ac:dyDescent="0.2">
      <c r="M19790" s="9"/>
    </row>
    <row r="19791" spans="13:13" hidden="1" x14ac:dyDescent="0.2">
      <c r="M19791" s="9"/>
    </row>
    <row r="19792" spans="13:13" hidden="1" x14ac:dyDescent="0.2">
      <c r="M19792" s="9"/>
    </row>
    <row r="19793" spans="13:13" hidden="1" x14ac:dyDescent="0.2">
      <c r="M19793" s="9"/>
    </row>
    <row r="19794" spans="13:13" hidden="1" x14ac:dyDescent="0.2">
      <c r="M19794" s="9"/>
    </row>
    <row r="19795" spans="13:13" hidden="1" x14ac:dyDescent="0.2">
      <c r="M19795" s="9"/>
    </row>
    <row r="19796" spans="13:13" hidden="1" x14ac:dyDescent="0.2">
      <c r="M19796" s="9"/>
    </row>
    <row r="19797" spans="13:13" hidden="1" x14ac:dyDescent="0.2">
      <c r="M19797" s="9"/>
    </row>
    <row r="19798" spans="13:13" hidden="1" x14ac:dyDescent="0.2">
      <c r="M19798" s="9"/>
    </row>
    <row r="19799" spans="13:13" hidden="1" x14ac:dyDescent="0.2">
      <c r="M19799" s="9"/>
    </row>
    <row r="19800" spans="13:13" hidden="1" x14ac:dyDescent="0.2">
      <c r="M19800" s="9"/>
    </row>
    <row r="19801" spans="13:13" hidden="1" x14ac:dyDescent="0.2">
      <c r="M19801" s="9"/>
    </row>
    <row r="19802" spans="13:13" hidden="1" x14ac:dyDescent="0.2">
      <c r="M19802" s="9"/>
    </row>
    <row r="19803" spans="13:13" hidden="1" x14ac:dyDescent="0.2">
      <c r="M19803" s="9"/>
    </row>
    <row r="19804" spans="13:13" hidden="1" x14ac:dyDescent="0.2">
      <c r="M19804" s="9"/>
    </row>
    <row r="19805" spans="13:13" hidden="1" x14ac:dyDescent="0.2">
      <c r="M19805" s="9"/>
    </row>
    <row r="19806" spans="13:13" hidden="1" x14ac:dyDescent="0.2">
      <c r="M19806" s="9"/>
    </row>
    <row r="19807" spans="13:13" hidden="1" x14ac:dyDescent="0.2">
      <c r="M19807" s="9"/>
    </row>
    <row r="19808" spans="13:13" hidden="1" x14ac:dyDescent="0.2">
      <c r="M19808" s="9"/>
    </row>
    <row r="19809" spans="13:13" hidden="1" x14ac:dyDescent="0.2">
      <c r="M19809" s="9"/>
    </row>
    <row r="19810" spans="13:13" hidden="1" x14ac:dyDescent="0.2">
      <c r="M19810" s="9"/>
    </row>
    <row r="19811" spans="13:13" hidden="1" x14ac:dyDescent="0.2">
      <c r="M19811" s="9"/>
    </row>
    <row r="19812" spans="13:13" hidden="1" x14ac:dyDescent="0.2">
      <c r="M19812" s="9"/>
    </row>
    <row r="19813" spans="13:13" hidden="1" x14ac:dyDescent="0.2">
      <c r="M19813" s="9"/>
    </row>
    <row r="19814" spans="13:13" hidden="1" x14ac:dyDescent="0.2">
      <c r="M19814" s="9"/>
    </row>
    <row r="19815" spans="13:13" hidden="1" x14ac:dyDescent="0.2">
      <c r="M19815" s="9"/>
    </row>
    <row r="19816" spans="13:13" hidden="1" x14ac:dyDescent="0.2">
      <c r="M19816" s="9"/>
    </row>
    <row r="19817" spans="13:13" hidden="1" x14ac:dyDescent="0.2">
      <c r="M19817" s="9"/>
    </row>
    <row r="19818" spans="13:13" hidden="1" x14ac:dyDescent="0.2">
      <c r="M19818" s="9"/>
    </row>
    <row r="19819" spans="13:13" hidden="1" x14ac:dyDescent="0.2">
      <c r="M19819" s="9"/>
    </row>
    <row r="19820" spans="13:13" hidden="1" x14ac:dyDescent="0.2">
      <c r="M19820" s="9"/>
    </row>
    <row r="19821" spans="13:13" hidden="1" x14ac:dyDescent="0.2">
      <c r="M19821" s="9"/>
    </row>
    <row r="19822" spans="13:13" hidden="1" x14ac:dyDescent="0.2">
      <c r="M19822" s="9"/>
    </row>
    <row r="19823" spans="13:13" hidden="1" x14ac:dyDescent="0.2">
      <c r="M19823" s="9"/>
    </row>
    <row r="19824" spans="13:13" hidden="1" x14ac:dyDescent="0.2">
      <c r="M19824" s="9"/>
    </row>
    <row r="19825" spans="13:13" hidden="1" x14ac:dyDescent="0.2">
      <c r="M19825" s="9"/>
    </row>
    <row r="19826" spans="13:13" hidden="1" x14ac:dyDescent="0.2">
      <c r="M19826" s="9"/>
    </row>
    <row r="19827" spans="13:13" hidden="1" x14ac:dyDescent="0.2">
      <c r="M19827" s="9"/>
    </row>
    <row r="19828" spans="13:13" hidden="1" x14ac:dyDescent="0.2">
      <c r="M19828" s="9"/>
    </row>
    <row r="19829" spans="13:13" hidden="1" x14ac:dyDescent="0.2">
      <c r="M19829" s="9"/>
    </row>
    <row r="19830" spans="13:13" hidden="1" x14ac:dyDescent="0.2">
      <c r="M19830" s="9"/>
    </row>
    <row r="19831" spans="13:13" hidden="1" x14ac:dyDescent="0.2">
      <c r="M19831" s="9"/>
    </row>
    <row r="19832" spans="13:13" hidden="1" x14ac:dyDescent="0.2">
      <c r="M19832" s="9"/>
    </row>
    <row r="19833" spans="13:13" hidden="1" x14ac:dyDescent="0.2">
      <c r="M19833" s="9"/>
    </row>
    <row r="19834" spans="13:13" hidden="1" x14ac:dyDescent="0.2">
      <c r="M19834" s="9"/>
    </row>
    <row r="19835" spans="13:13" hidden="1" x14ac:dyDescent="0.2">
      <c r="M19835" s="9"/>
    </row>
    <row r="19836" spans="13:13" hidden="1" x14ac:dyDescent="0.2">
      <c r="M19836" s="9"/>
    </row>
    <row r="19837" spans="13:13" hidden="1" x14ac:dyDescent="0.2">
      <c r="M19837" s="9"/>
    </row>
    <row r="19838" spans="13:13" hidden="1" x14ac:dyDescent="0.2">
      <c r="M19838" s="9"/>
    </row>
    <row r="19839" spans="13:13" hidden="1" x14ac:dyDescent="0.2">
      <c r="M19839" s="9"/>
    </row>
    <row r="19840" spans="13:13" hidden="1" x14ac:dyDescent="0.2">
      <c r="M19840" s="9"/>
    </row>
    <row r="19841" spans="13:13" hidden="1" x14ac:dyDescent="0.2">
      <c r="M19841" s="9"/>
    </row>
    <row r="19842" spans="13:13" hidden="1" x14ac:dyDescent="0.2">
      <c r="M19842" s="9"/>
    </row>
    <row r="19843" spans="13:13" hidden="1" x14ac:dyDescent="0.2">
      <c r="M19843" s="9"/>
    </row>
    <row r="19844" spans="13:13" hidden="1" x14ac:dyDescent="0.2">
      <c r="M19844" s="9"/>
    </row>
    <row r="19845" spans="13:13" hidden="1" x14ac:dyDescent="0.2">
      <c r="M19845" s="9"/>
    </row>
    <row r="19846" spans="13:13" hidden="1" x14ac:dyDescent="0.2">
      <c r="M19846" s="9"/>
    </row>
    <row r="19847" spans="13:13" hidden="1" x14ac:dyDescent="0.2">
      <c r="M19847" s="9"/>
    </row>
    <row r="19848" spans="13:13" hidden="1" x14ac:dyDescent="0.2">
      <c r="M19848" s="9"/>
    </row>
    <row r="19849" spans="13:13" hidden="1" x14ac:dyDescent="0.2">
      <c r="M19849" s="9"/>
    </row>
    <row r="19850" spans="13:13" hidden="1" x14ac:dyDescent="0.2">
      <c r="M19850" s="9"/>
    </row>
    <row r="19851" spans="13:13" hidden="1" x14ac:dyDescent="0.2">
      <c r="M19851" s="9"/>
    </row>
    <row r="19852" spans="13:13" hidden="1" x14ac:dyDescent="0.2">
      <c r="M19852" s="9"/>
    </row>
    <row r="19853" spans="13:13" hidden="1" x14ac:dyDescent="0.2">
      <c r="M19853" s="9"/>
    </row>
    <row r="19854" spans="13:13" hidden="1" x14ac:dyDescent="0.2">
      <c r="M19854" s="9"/>
    </row>
    <row r="19855" spans="13:13" hidden="1" x14ac:dyDescent="0.2">
      <c r="M19855" s="9"/>
    </row>
    <row r="19856" spans="13:13" hidden="1" x14ac:dyDescent="0.2">
      <c r="M19856" s="9"/>
    </row>
    <row r="19857" spans="13:13" hidden="1" x14ac:dyDescent="0.2">
      <c r="M19857" s="9"/>
    </row>
    <row r="19858" spans="13:13" hidden="1" x14ac:dyDescent="0.2">
      <c r="M19858" s="9"/>
    </row>
    <row r="19859" spans="13:13" hidden="1" x14ac:dyDescent="0.2">
      <c r="M19859" s="9"/>
    </row>
    <row r="19860" spans="13:13" hidden="1" x14ac:dyDescent="0.2">
      <c r="M19860" s="9"/>
    </row>
    <row r="19861" spans="13:13" hidden="1" x14ac:dyDescent="0.2">
      <c r="M19861" s="9"/>
    </row>
    <row r="19862" spans="13:13" hidden="1" x14ac:dyDescent="0.2">
      <c r="M19862" s="9"/>
    </row>
    <row r="19863" spans="13:13" hidden="1" x14ac:dyDescent="0.2">
      <c r="M19863" s="9"/>
    </row>
    <row r="19864" spans="13:13" hidden="1" x14ac:dyDescent="0.2">
      <c r="M19864" s="9"/>
    </row>
    <row r="19865" spans="13:13" hidden="1" x14ac:dyDescent="0.2">
      <c r="M19865" s="9"/>
    </row>
    <row r="19866" spans="13:13" hidden="1" x14ac:dyDescent="0.2">
      <c r="M19866" s="9"/>
    </row>
    <row r="19867" spans="13:13" hidden="1" x14ac:dyDescent="0.2">
      <c r="M19867" s="9"/>
    </row>
    <row r="19868" spans="13:13" hidden="1" x14ac:dyDescent="0.2">
      <c r="M19868" s="9"/>
    </row>
    <row r="19869" spans="13:13" hidden="1" x14ac:dyDescent="0.2">
      <c r="M19869" s="9"/>
    </row>
    <row r="19870" spans="13:13" hidden="1" x14ac:dyDescent="0.2">
      <c r="M19870" s="9"/>
    </row>
    <row r="19871" spans="13:13" hidden="1" x14ac:dyDescent="0.2">
      <c r="M19871" s="9"/>
    </row>
    <row r="19872" spans="13:13" hidden="1" x14ac:dyDescent="0.2">
      <c r="M19872" s="9"/>
    </row>
    <row r="19873" spans="13:13" hidden="1" x14ac:dyDescent="0.2">
      <c r="M19873" s="9"/>
    </row>
    <row r="19874" spans="13:13" hidden="1" x14ac:dyDescent="0.2">
      <c r="M19874" s="9"/>
    </row>
    <row r="19875" spans="13:13" hidden="1" x14ac:dyDescent="0.2">
      <c r="M19875" s="9"/>
    </row>
    <row r="19876" spans="13:13" hidden="1" x14ac:dyDescent="0.2">
      <c r="M19876" s="9"/>
    </row>
    <row r="19877" spans="13:13" hidden="1" x14ac:dyDescent="0.2">
      <c r="M19877" s="9"/>
    </row>
    <row r="19878" spans="13:13" hidden="1" x14ac:dyDescent="0.2">
      <c r="M19878" s="9"/>
    </row>
    <row r="19879" spans="13:13" hidden="1" x14ac:dyDescent="0.2">
      <c r="M19879" s="9"/>
    </row>
    <row r="19880" spans="13:13" hidden="1" x14ac:dyDescent="0.2">
      <c r="M19880" s="9"/>
    </row>
    <row r="19881" spans="13:13" hidden="1" x14ac:dyDescent="0.2">
      <c r="M19881" s="9"/>
    </row>
    <row r="19882" spans="13:13" hidden="1" x14ac:dyDescent="0.2">
      <c r="M19882" s="9"/>
    </row>
    <row r="19883" spans="13:13" hidden="1" x14ac:dyDescent="0.2">
      <c r="M19883" s="9"/>
    </row>
    <row r="19884" spans="13:13" hidden="1" x14ac:dyDescent="0.2">
      <c r="M19884" s="9"/>
    </row>
    <row r="19885" spans="13:13" hidden="1" x14ac:dyDescent="0.2">
      <c r="M19885" s="9"/>
    </row>
    <row r="19886" spans="13:13" hidden="1" x14ac:dyDescent="0.2">
      <c r="M19886" s="9"/>
    </row>
    <row r="19887" spans="13:13" hidden="1" x14ac:dyDescent="0.2">
      <c r="M19887" s="9"/>
    </row>
    <row r="19888" spans="13:13" hidden="1" x14ac:dyDescent="0.2">
      <c r="M19888" s="9"/>
    </row>
    <row r="19889" spans="13:13" hidden="1" x14ac:dyDescent="0.2">
      <c r="M19889" s="9"/>
    </row>
    <row r="19890" spans="13:13" hidden="1" x14ac:dyDescent="0.2">
      <c r="M19890" s="9"/>
    </row>
    <row r="19891" spans="13:13" hidden="1" x14ac:dyDescent="0.2">
      <c r="M19891" s="9"/>
    </row>
    <row r="19892" spans="13:13" hidden="1" x14ac:dyDescent="0.2">
      <c r="M19892" s="9"/>
    </row>
    <row r="19893" spans="13:13" hidden="1" x14ac:dyDescent="0.2">
      <c r="M19893" s="9"/>
    </row>
    <row r="19894" spans="13:13" hidden="1" x14ac:dyDescent="0.2">
      <c r="M19894" s="9"/>
    </row>
    <row r="19895" spans="13:13" hidden="1" x14ac:dyDescent="0.2">
      <c r="M19895" s="9"/>
    </row>
    <row r="19896" spans="13:13" hidden="1" x14ac:dyDescent="0.2">
      <c r="M19896" s="9"/>
    </row>
    <row r="19897" spans="13:13" hidden="1" x14ac:dyDescent="0.2">
      <c r="M19897" s="9"/>
    </row>
    <row r="19898" spans="13:13" hidden="1" x14ac:dyDescent="0.2">
      <c r="M19898" s="9"/>
    </row>
    <row r="19899" spans="13:13" hidden="1" x14ac:dyDescent="0.2">
      <c r="M19899" s="9"/>
    </row>
    <row r="19900" spans="13:13" hidden="1" x14ac:dyDescent="0.2">
      <c r="M19900" s="9"/>
    </row>
    <row r="19901" spans="13:13" hidden="1" x14ac:dyDescent="0.2">
      <c r="M19901" s="9"/>
    </row>
    <row r="19902" spans="13:13" hidden="1" x14ac:dyDescent="0.2">
      <c r="M19902" s="9"/>
    </row>
    <row r="19903" spans="13:13" hidden="1" x14ac:dyDescent="0.2">
      <c r="M19903" s="9"/>
    </row>
    <row r="19904" spans="13:13" hidden="1" x14ac:dyDescent="0.2">
      <c r="M19904" s="9"/>
    </row>
    <row r="19905" spans="13:13" hidden="1" x14ac:dyDescent="0.2">
      <c r="M19905" s="9"/>
    </row>
    <row r="19906" spans="13:13" hidden="1" x14ac:dyDescent="0.2">
      <c r="M19906" s="9"/>
    </row>
    <row r="19907" spans="13:13" hidden="1" x14ac:dyDescent="0.2">
      <c r="M19907" s="9"/>
    </row>
    <row r="19908" spans="13:13" hidden="1" x14ac:dyDescent="0.2">
      <c r="M19908" s="9"/>
    </row>
    <row r="19909" spans="13:13" hidden="1" x14ac:dyDescent="0.2">
      <c r="M19909" s="9"/>
    </row>
    <row r="19910" spans="13:13" hidden="1" x14ac:dyDescent="0.2">
      <c r="M19910" s="9"/>
    </row>
    <row r="19911" spans="13:13" hidden="1" x14ac:dyDescent="0.2">
      <c r="M19911" s="9"/>
    </row>
    <row r="19912" spans="13:13" hidden="1" x14ac:dyDescent="0.2">
      <c r="M19912" s="9"/>
    </row>
    <row r="19913" spans="13:13" hidden="1" x14ac:dyDescent="0.2">
      <c r="M19913" s="9"/>
    </row>
    <row r="19914" spans="13:13" hidden="1" x14ac:dyDescent="0.2">
      <c r="M19914" s="9"/>
    </row>
    <row r="19915" spans="13:13" hidden="1" x14ac:dyDescent="0.2">
      <c r="M19915" s="9"/>
    </row>
    <row r="19916" spans="13:13" hidden="1" x14ac:dyDescent="0.2">
      <c r="M19916" s="9"/>
    </row>
    <row r="19917" spans="13:13" hidden="1" x14ac:dyDescent="0.2">
      <c r="M19917" s="9"/>
    </row>
    <row r="19918" spans="13:13" hidden="1" x14ac:dyDescent="0.2">
      <c r="M19918" s="9"/>
    </row>
    <row r="19919" spans="13:13" hidden="1" x14ac:dyDescent="0.2">
      <c r="M19919" s="9"/>
    </row>
    <row r="19920" spans="13:13" hidden="1" x14ac:dyDescent="0.2">
      <c r="M19920" s="9"/>
    </row>
    <row r="19921" spans="13:13" hidden="1" x14ac:dyDescent="0.2">
      <c r="M19921" s="9"/>
    </row>
    <row r="19922" spans="13:13" hidden="1" x14ac:dyDescent="0.2">
      <c r="M19922" s="9"/>
    </row>
    <row r="19923" spans="13:13" hidden="1" x14ac:dyDescent="0.2">
      <c r="M19923" s="9"/>
    </row>
    <row r="19924" spans="13:13" hidden="1" x14ac:dyDescent="0.2">
      <c r="M19924" s="9"/>
    </row>
    <row r="19925" spans="13:13" hidden="1" x14ac:dyDescent="0.2">
      <c r="M19925" s="9"/>
    </row>
    <row r="19926" spans="13:13" hidden="1" x14ac:dyDescent="0.2">
      <c r="M19926" s="9"/>
    </row>
    <row r="19927" spans="13:13" hidden="1" x14ac:dyDescent="0.2">
      <c r="M19927" s="9"/>
    </row>
    <row r="19928" spans="13:13" hidden="1" x14ac:dyDescent="0.2">
      <c r="M19928" s="9"/>
    </row>
    <row r="19929" spans="13:13" hidden="1" x14ac:dyDescent="0.2">
      <c r="M19929" s="9"/>
    </row>
    <row r="19930" spans="13:13" hidden="1" x14ac:dyDescent="0.2">
      <c r="M19930" s="9"/>
    </row>
    <row r="19931" spans="13:13" hidden="1" x14ac:dyDescent="0.2">
      <c r="M19931" s="9"/>
    </row>
    <row r="19932" spans="13:13" hidden="1" x14ac:dyDescent="0.2">
      <c r="M19932" s="9"/>
    </row>
    <row r="19933" spans="13:13" hidden="1" x14ac:dyDescent="0.2">
      <c r="M19933" s="9"/>
    </row>
    <row r="19934" spans="13:13" hidden="1" x14ac:dyDescent="0.2">
      <c r="M19934" s="9"/>
    </row>
    <row r="19935" spans="13:13" hidden="1" x14ac:dyDescent="0.2">
      <c r="M19935" s="9"/>
    </row>
    <row r="19936" spans="13:13" hidden="1" x14ac:dyDescent="0.2">
      <c r="M19936" s="9"/>
    </row>
    <row r="19937" spans="13:13" hidden="1" x14ac:dyDescent="0.2">
      <c r="M19937" s="9"/>
    </row>
    <row r="19938" spans="13:13" hidden="1" x14ac:dyDescent="0.2">
      <c r="M19938" s="9"/>
    </row>
    <row r="19939" spans="13:13" hidden="1" x14ac:dyDescent="0.2">
      <c r="M19939" s="9"/>
    </row>
    <row r="19940" spans="13:13" hidden="1" x14ac:dyDescent="0.2">
      <c r="M19940" s="9"/>
    </row>
    <row r="19941" spans="13:13" hidden="1" x14ac:dyDescent="0.2">
      <c r="M19941" s="9"/>
    </row>
    <row r="19942" spans="13:13" hidden="1" x14ac:dyDescent="0.2">
      <c r="M19942" s="9"/>
    </row>
    <row r="19943" spans="13:13" hidden="1" x14ac:dyDescent="0.2">
      <c r="M19943" s="9"/>
    </row>
    <row r="19944" spans="13:13" hidden="1" x14ac:dyDescent="0.2">
      <c r="M19944" s="9"/>
    </row>
    <row r="19945" spans="13:13" hidden="1" x14ac:dyDescent="0.2">
      <c r="M19945" s="9"/>
    </row>
    <row r="19946" spans="13:13" hidden="1" x14ac:dyDescent="0.2">
      <c r="M19946" s="9"/>
    </row>
    <row r="19947" spans="13:13" hidden="1" x14ac:dyDescent="0.2">
      <c r="M19947" s="9"/>
    </row>
    <row r="19948" spans="13:13" hidden="1" x14ac:dyDescent="0.2">
      <c r="M19948" s="9"/>
    </row>
    <row r="19949" spans="13:13" hidden="1" x14ac:dyDescent="0.2">
      <c r="M19949" s="9"/>
    </row>
    <row r="19950" spans="13:13" hidden="1" x14ac:dyDescent="0.2">
      <c r="M19950" s="9"/>
    </row>
    <row r="19951" spans="13:13" hidden="1" x14ac:dyDescent="0.2">
      <c r="M19951" s="9"/>
    </row>
    <row r="19952" spans="13:13" hidden="1" x14ac:dyDescent="0.2">
      <c r="M19952" s="9"/>
    </row>
    <row r="19953" spans="13:13" hidden="1" x14ac:dyDescent="0.2">
      <c r="M19953" s="9"/>
    </row>
    <row r="19954" spans="13:13" hidden="1" x14ac:dyDescent="0.2">
      <c r="M19954" s="9"/>
    </row>
    <row r="19955" spans="13:13" hidden="1" x14ac:dyDescent="0.2">
      <c r="M19955" s="9"/>
    </row>
    <row r="19956" spans="13:13" hidden="1" x14ac:dyDescent="0.2">
      <c r="M19956" s="9"/>
    </row>
    <row r="19957" spans="13:13" hidden="1" x14ac:dyDescent="0.2">
      <c r="M19957" s="9"/>
    </row>
    <row r="19958" spans="13:13" hidden="1" x14ac:dyDescent="0.2">
      <c r="M19958" s="9"/>
    </row>
    <row r="19959" spans="13:13" hidden="1" x14ac:dyDescent="0.2">
      <c r="M19959" s="9"/>
    </row>
    <row r="19960" spans="13:13" hidden="1" x14ac:dyDescent="0.2">
      <c r="M19960" s="9"/>
    </row>
    <row r="19961" spans="13:13" hidden="1" x14ac:dyDescent="0.2">
      <c r="M19961" s="9"/>
    </row>
    <row r="19962" spans="13:13" hidden="1" x14ac:dyDescent="0.2">
      <c r="M19962" s="9"/>
    </row>
    <row r="19963" spans="13:13" hidden="1" x14ac:dyDescent="0.2">
      <c r="M19963" s="9"/>
    </row>
    <row r="19964" spans="13:13" hidden="1" x14ac:dyDescent="0.2">
      <c r="M19964" s="9"/>
    </row>
    <row r="19965" spans="13:13" hidden="1" x14ac:dyDescent="0.2">
      <c r="M19965" s="9"/>
    </row>
    <row r="19966" spans="13:13" hidden="1" x14ac:dyDescent="0.2">
      <c r="M19966" s="9"/>
    </row>
    <row r="19967" spans="13:13" hidden="1" x14ac:dyDescent="0.2">
      <c r="M19967" s="9"/>
    </row>
    <row r="19968" spans="13:13" hidden="1" x14ac:dyDescent="0.2">
      <c r="M19968" s="9"/>
    </row>
    <row r="19969" spans="13:13" hidden="1" x14ac:dyDescent="0.2">
      <c r="M19969" s="9"/>
    </row>
    <row r="19970" spans="13:13" hidden="1" x14ac:dyDescent="0.2">
      <c r="M19970" s="9"/>
    </row>
    <row r="19971" spans="13:13" hidden="1" x14ac:dyDescent="0.2">
      <c r="M19971" s="9"/>
    </row>
    <row r="19972" spans="13:13" hidden="1" x14ac:dyDescent="0.2">
      <c r="M19972" s="9"/>
    </row>
    <row r="19973" spans="13:13" hidden="1" x14ac:dyDescent="0.2">
      <c r="M19973" s="9"/>
    </row>
    <row r="19974" spans="13:13" hidden="1" x14ac:dyDescent="0.2">
      <c r="M19974" s="9"/>
    </row>
    <row r="19975" spans="13:13" hidden="1" x14ac:dyDescent="0.2">
      <c r="M19975" s="9"/>
    </row>
    <row r="19976" spans="13:13" hidden="1" x14ac:dyDescent="0.2">
      <c r="M19976" s="9"/>
    </row>
    <row r="19977" spans="13:13" hidden="1" x14ac:dyDescent="0.2">
      <c r="M19977" s="9"/>
    </row>
    <row r="19978" spans="13:13" hidden="1" x14ac:dyDescent="0.2">
      <c r="M19978" s="9"/>
    </row>
    <row r="19979" spans="13:13" hidden="1" x14ac:dyDescent="0.2">
      <c r="M19979" s="9"/>
    </row>
    <row r="19980" spans="13:13" hidden="1" x14ac:dyDescent="0.2">
      <c r="M19980" s="9"/>
    </row>
    <row r="19981" spans="13:13" hidden="1" x14ac:dyDescent="0.2">
      <c r="M19981" s="9"/>
    </row>
    <row r="19982" spans="13:13" hidden="1" x14ac:dyDescent="0.2">
      <c r="M19982" s="9"/>
    </row>
    <row r="19983" spans="13:13" hidden="1" x14ac:dyDescent="0.2">
      <c r="M19983" s="9"/>
    </row>
    <row r="19984" spans="13:13" hidden="1" x14ac:dyDescent="0.2">
      <c r="M19984" s="9"/>
    </row>
    <row r="19985" spans="13:13" hidden="1" x14ac:dyDescent="0.2">
      <c r="M19985" s="9"/>
    </row>
    <row r="19986" spans="13:13" hidden="1" x14ac:dyDescent="0.2">
      <c r="M19986" s="9"/>
    </row>
    <row r="19987" spans="13:13" hidden="1" x14ac:dyDescent="0.2">
      <c r="M19987" s="9"/>
    </row>
    <row r="19988" spans="13:13" hidden="1" x14ac:dyDescent="0.2">
      <c r="M19988" s="9"/>
    </row>
    <row r="19989" spans="13:13" hidden="1" x14ac:dyDescent="0.2">
      <c r="M19989" s="9"/>
    </row>
    <row r="19990" spans="13:13" hidden="1" x14ac:dyDescent="0.2">
      <c r="M19990" s="9"/>
    </row>
    <row r="19991" spans="13:13" hidden="1" x14ac:dyDescent="0.2">
      <c r="M19991" s="9"/>
    </row>
    <row r="19992" spans="13:13" hidden="1" x14ac:dyDescent="0.2">
      <c r="M19992" s="9"/>
    </row>
    <row r="19993" spans="13:13" hidden="1" x14ac:dyDescent="0.2">
      <c r="M19993" s="9"/>
    </row>
    <row r="19994" spans="13:13" hidden="1" x14ac:dyDescent="0.2">
      <c r="M19994" s="9"/>
    </row>
    <row r="19995" spans="13:13" hidden="1" x14ac:dyDescent="0.2">
      <c r="M19995" s="9"/>
    </row>
    <row r="19996" spans="13:13" hidden="1" x14ac:dyDescent="0.2">
      <c r="M19996" s="9"/>
    </row>
    <row r="19997" spans="13:13" hidden="1" x14ac:dyDescent="0.2">
      <c r="M19997" s="9"/>
    </row>
    <row r="19998" spans="13:13" hidden="1" x14ac:dyDescent="0.2">
      <c r="M19998" s="9"/>
    </row>
    <row r="19999" spans="13:13" hidden="1" x14ac:dyDescent="0.2">
      <c r="M19999" s="9"/>
    </row>
    <row r="20000" spans="13:13" hidden="1" x14ac:dyDescent="0.2">
      <c r="M20000" s="9"/>
    </row>
    <row r="20001" spans="13:13" hidden="1" x14ac:dyDescent="0.2">
      <c r="M20001" s="9"/>
    </row>
    <row r="20002" spans="13:13" hidden="1" x14ac:dyDescent="0.2">
      <c r="M20002" s="9"/>
    </row>
    <row r="20003" spans="13:13" hidden="1" x14ac:dyDescent="0.2">
      <c r="M20003" s="9"/>
    </row>
    <row r="20004" spans="13:13" hidden="1" x14ac:dyDescent="0.2">
      <c r="M20004" s="9"/>
    </row>
    <row r="20005" spans="13:13" hidden="1" x14ac:dyDescent="0.2">
      <c r="M20005" s="9"/>
    </row>
    <row r="20006" spans="13:13" hidden="1" x14ac:dyDescent="0.2">
      <c r="M20006" s="9"/>
    </row>
    <row r="20007" spans="13:13" hidden="1" x14ac:dyDescent="0.2">
      <c r="M20007" s="9"/>
    </row>
    <row r="20008" spans="13:13" hidden="1" x14ac:dyDescent="0.2">
      <c r="M20008" s="9"/>
    </row>
    <row r="20009" spans="13:13" hidden="1" x14ac:dyDescent="0.2">
      <c r="M20009" s="9"/>
    </row>
    <row r="20010" spans="13:13" hidden="1" x14ac:dyDescent="0.2">
      <c r="M20010" s="9"/>
    </row>
    <row r="20011" spans="13:13" hidden="1" x14ac:dyDescent="0.2">
      <c r="M20011" s="9"/>
    </row>
    <row r="20012" spans="13:13" hidden="1" x14ac:dyDescent="0.2">
      <c r="M20012" s="9"/>
    </row>
    <row r="20013" spans="13:13" hidden="1" x14ac:dyDescent="0.2">
      <c r="M20013" s="9"/>
    </row>
    <row r="20014" spans="13:13" hidden="1" x14ac:dyDescent="0.2">
      <c r="M20014" s="9"/>
    </row>
    <row r="20015" spans="13:13" hidden="1" x14ac:dyDescent="0.2">
      <c r="M20015" s="9"/>
    </row>
    <row r="20016" spans="13:13" hidden="1" x14ac:dyDescent="0.2">
      <c r="M20016" s="9"/>
    </row>
    <row r="20017" spans="13:13" hidden="1" x14ac:dyDescent="0.2">
      <c r="M20017" s="9"/>
    </row>
    <row r="20018" spans="13:13" hidden="1" x14ac:dyDescent="0.2">
      <c r="M20018" s="9"/>
    </row>
    <row r="20019" spans="13:13" hidden="1" x14ac:dyDescent="0.2">
      <c r="M20019" s="9"/>
    </row>
    <row r="20020" spans="13:13" hidden="1" x14ac:dyDescent="0.2">
      <c r="M20020" s="9"/>
    </row>
    <row r="20021" spans="13:13" hidden="1" x14ac:dyDescent="0.2">
      <c r="M20021" s="9"/>
    </row>
    <row r="20022" spans="13:13" hidden="1" x14ac:dyDescent="0.2">
      <c r="M20022" s="9"/>
    </row>
    <row r="20023" spans="13:13" hidden="1" x14ac:dyDescent="0.2">
      <c r="M20023" s="9"/>
    </row>
    <row r="20024" spans="13:13" hidden="1" x14ac:dyDescent="0.2">
      <c r="M20024" s="9"/>
    </row>
    <row r="20025" spans="13:13" hidden="1" x14ac:dyDescent="0.2">
      <c r="M20025" s="9"/>
    </row>
    <row r="20026" spans="13:13" hidden="1" x14ac:dyDescent="0.2">
      <c r="M20026" s="9"/>
    </row>
    <row r="20027" spans="13:13" hidden="1" x14ac:dyDescent="0.2">
      <c r="M20027" s="9"/>
    </row>
    <row r="20028" spans="13:13" hidden="1" x14ac:dyDescent="0.2">
      <c r="M20028" s="9"/>
    </row>
    <row r="20029" spans="13:13" hidden="1" x14ac:dyDescent="0.2">
      <c r="M20029" s="9"/>
    </row>
    <row r="20030" spans="13:13" hidden="1" x14ac:dyDescent="0.2">
      <c r="M20030" s="9"/>
    </row>
    <row r="20031" spans="13:13" hidden="1" x14ac:dyDescent="0.2">
      <c r="M20031" s="9"/>
    </row>
    <row r="20032" spans="13:13" hidden="1" x14ac:dyDescent="0.2">
      <c r="M20032" s="9"/>
    </row>
    <row r="20033" spans="13:13" hidden="1" x14ac:dyDescent="0.2">
      <c r="M20033" s="9"/>
    </row>
    <row r="20034" spans="13:13" hidden="1" x14ac:dyDescent="0.2">
      <c r="M20034" s="9"/>
    </row>
    <row r="20035" spans="13:13" hidden="1" x14ac:dyDescent="0.2">
      <c r="M20035" s="9"/>
    </row>
    <row r="20036" spans="13:13" hidden="1" x14ac:dyDescent="0.2">
      <c r="M20036" s="9"/>
    </row>
    <row r="20037" spans="13:13" hidden="1" x14ac:dyDescent="0.2">
      <c r="M20037" s="9"/>
    </row>
    <row r="20038" spans="13:13" hidden="1" x14ac:dyDescent="0.2">
      <c r="M20038" s="9"/>
    </row>
    <row r="20039" spans="13:13" hidden="1" x14ac:dyDescent="0.2">
      <c r="M20039" s="9"/>
    </row>
    <row r="20040" spans="13:13" hidden="1" x14ac:dyDescent="0.2">
      <c r="M20040" s="9"/>
    </row>
    <row r="20041" spans="13:13" hidden="1" x14ac:dyDescent="0.2">
      <c r="M20041" s="9"/>
    </row>
    <row r="20042" spans="13:13" hidden="1" x14ac:dyDescent="0.2">
      <c r="M20042" s="9"/>
    </row>
    <row r="20043" spans="13:13" hidden="1" x14ac:dyDescent="0.2">
      <c r="M20043" s="9"/>
    </row>
    <row r="20044" spans="13:13" hidden="1" x14ac:dyDescent="0.2">
      <c r="M20044" s="9"/>
    </row>
    <row r="20045" spans="13:13" hidden="1" x14ac:dyDescent="0.2">
      <c r="M20045" s="9"/>
    </row>
    <row r="20046" spans="13:13" hidden="1" x14ac:dyDescent="0.2">
      <c r="M20046" s="9"/>
    </row>
    <row r="20047" spans="13:13" hidden="1" x14ac:dyDescent="0.2">
      <c r="M20047" s="9"/>
    </row>
    <row r="20048" spans="13:13" hidden="1" x14ac:dyDescent="0.2">
      <c r="M20048" s="9"/>
    </row>
    <row r="20049" spans="13:13" hidden="1" x14ac:dyDescent="0.2">
      <c r="M20049" s="9"/>
    </row>
    <row r="20050" spans="13:13" hidden="1" x14ac:dyDescent="0.2">
      <c r="M20050" s="9"/>
    </row>
    <row r="20051" spans="13:13" hidden="1" x14ac:dyDescent="0.2">
      <c r="M20051" s="9"/>
    </row>
    <row r="20052" spans="13:13" hidden="1" x14ac:dyDescent="0.2">
      <c r="M20052" s="9"/>
    </row>
    <row r="20053" spans="13:13" hidden="1" x14ac:dyDescent="0.2">
      <c r="M20053" s="9"/>
    </row>
    <row r="20054" spans="13:13" hidden="1" x14ac:dyDescent="0.2">
      <c r="M20054" s="9"/>
    </row>
    <row r="20055" spans="13:13" hidden="1" x14ac:dyDescent="0.2">
      <c r="M20055" s="9"/>
    </row>
    <row r="20056" spans="13:13" hidden="1" x14ac:dyDescent="0.2">
      <c r="M20056" s="9"/>
    </row>
    <row r="20057" spans="13:13" hidden="1" x14ac:dyDescent="0.2">
      <c r="M20057" s="9"/>
    </row>
    <row r="20058" spans="13:13" hidden="1" x14ac:dyDescent="0.2">
      <c r="M20058" s="9"/>
    </row>
    <row r="20059" spans="13:13" hidden="1" x14ac:dyDescent="0.2">
      <c r="M20059" s="9"/>
    </row>
    <row r="20060" spans="13:13" hidden="1" x14ac:dyDescent="0.2">
      <c r="M20060" s="9"/>
    </row>
    <row r="20061" spans="13:13" hidden="1" x14ac:dyDescent="0.2">
      <c r="M20061" s="9"/>
    </row>
    <row r="20062" spans="13:13" hidden="1" x14ac:dyDescent="0.2">
      <c r="M20062" s="9"/>
    </row>
    <row r="20063" spans="13:13" hidden="1" x14ac:dyDescent="0.2">
      <c r="M20063" s="9"/>
    </row>
    <row r="20064" spans="13:13" hidden="1" x14ac:dyDescent="0.2">
      <c r="M20064" s="9"/>
    </row>
    <row r="20065" spans="13:13" hidden="1" x14ac:dyDescent="0.2">
      <c r="M20065" s="9"/>
    </row>
    <row r="20066" spans="13:13" hidden="1" x14ac:dyDescent="0.2">
      <c r="M20066" s="9"/>
    </row>
    <row r="20067" spans="13:13" hidden="1" x14ac:dyDescent="0.2">
      <c r="M20067" s="9"/>
    </row>
    <row r="20068" spans="13:13" hidden="1" x14ac:dyDescent="0.2">
      <c r="M20068" s="9"/>
    </row>
    <row r="20069" spans="13:13" hidden="1" x14ac:dyDescent="0.2">
      <c r="M20069" s="9"/>
    </row>
    <row r="20070" spans="13:13" hidden="1" x14ac:dyDescent="0.2">
      <c r="M20070" s="9"/>
    </row>
    <row r="20071" spans="13:13" hidden="1" x14ac:dyDescent="0.2">
      <c r="M20071" s="9"/>
    </row>
    <row r="20072" spans="13:13" hidden="1" x14ac:dyDescent="0.2">
      <c r="M20072" s="9"/>
    </row>
    <row r="20073" spans="13:13" hidden="1" x14ac:dyDescent="0.2">
      <c r="M20073" s="9"/>
    </row>
    <row r="20074" spans="13:13" hidden="1" x14ac:dyDescent="0.2">
      <c r="M20074" s="9"/>
    </row>
    <row r="20075" spans="13:13" hidden="1" x14ac:dyDescent="0.2">
      <c r="M20075" s="9"/>
    </row>
    <row r="20076" spans="13:13" hidden="1" x14ac:dyDescent="0.2">
      <c r="M20076" s="9"/>
    </row>
    <row r="20077" spans="13:13" hidden="1" x14ac:dyDescent="0.2">
      <c r="M20077" s="9"/>
    </row>
    <row r="20078" spans="13:13" hidden="1" x14ac:dyDescent="0.2">
      <c r="M20078" s="9"/>
    </row>
    <row r="20079" spans="13:13" hidden="1" x14ac:dyDescent="0.2">
      <c r="M20079" s="9"/>
    </row>
    <row r="20080" spans="13:13" hidden="1" x14ac:dyDescent="0.2">
      <c r="M20080" s="9"/>
    </row>
    <row r="20081" spans="13:13" hidden="1" x14ac:dyDescent="0.2">
      <c r="M20081" s="9"/>
    </row>
    <row r="20082" spans="13:13" hidden="1" x14ac:dyDescent="0.2">
      <c r="M20082" s="9"/>
    </row>
    <row r="20083" spans="13:13" hidden="1" x14ac:dyDescent="0.2">
      <c r="M20083" s="9"/>
    </row>
    <row r="20084" spans="13:13" hidden="1" x14ac:dyDescent="0.2">
      <c r="M20084" s="9"/>
    </row>
    <row r="20085" spans="13:13" hidden="1" x14ac:dyDescent="0.2">
      <c r="M20085" s="9"/>
    </row>
    <row r="20086" spans="13:13" hidden="1" x14ac:dyDescent="0.2">
      <c r="M20086" s="9"/>
    </row>
    <row r="20087" spans="13:13" hidden="1" x14ac:dyDescent="0.2">
      <c r="M20087" s="9"/>
    </row>
    <row r="20088" spans="13:13" hidden="1" x14ac:dyDescent="0.2">
      <c r="M20088" s="9"/>
    </row>
    <row r="20089" spans="13:13" hidden="1" x14ac:dyDescent="0.2">
      <c r="M20089" s="9"/>
    </row>
    <row r="20090" spans="13:13" hidden="1" x14ac:dyDescent="0.2">
      <c r="M20090" s="9"/>
    </row>
    <row r="20091" spans="13:13" hidden="1" x14ac:dyDescent="0.2">
      <c r="M20091" s="9"/>
    </row>
    <row r="20092" spans="13:13" hidden="1" x14ac:dyDescent="0.2">
      <c r="M20092" s="9"/>
    </row>
    <row r="20093" spans="13:13" hidden="1" x14ac:dyDescent="0.2">
      <c r="M20093" s="9"/>
    </row>
    <row r="20094" spans="13:13" hidden="1" x14ac:dyDescent="0.2">
      <c r="M20094" s="9"/>
    </row>
    <row r="20095" spans="13:13" hidden="1" x14ac:dyDescent="0.2">
      <c r="M20095" s="9"/>
    </row>
    <row r="20096" spans="13:13" hidden="1" x14ac:dyDescent="0.2">
      <c r="M20096" s="9"/>
    </row>
    <row r="20097" spans="13:13" hidden="1" x14ac:dyDescent="0.2">
      <c r="M20097" s="9"/>
    </row>
    <row r="20098" spans="13:13" hidden="1" x14ac:dyDescent="0.2">
      <c r="M20098" s="9"/>
    </row>
    <row r="20099" spans="13:13" hidden="1" x14ac:dyDescent="0.2">
      <c r="M20099" s="9"/>
    </row>
    <row r="20100" spans="13:13" hidden="1" x14ac:dyDescent="0.2">
      <c r="M20100" s="9"/>
    </row>
    <row r="20101" spans="13:13" hidden="1" x14ac:dyDescent="0.2">
      <c r="M20101" s="9"/>
    </row>
    <row r="20102" spans="13:13" hidden="1" x14ac:dyDescent="0.2">
      <c r="M20102" s="9"/>
    </row>
    <row r="20103" spans="13:13" hidden="1" x14ac:dyDescent="0.2">
      <c r="M20103" s="9"/>
    </row>
    <row r="20104" spans="13:13" hidden="1" x14ac:dyDescent="0.2">
      <c r="M20104" s="9"/>
    </row>
    <row r="20105" spans="13:13" hidden="1" x14ac:dyDescent="0.2">
      <c r="M20105" s="9"/>
    </row>
    <row r="20106" spans="13:13" hidden="1" x14ac:dyDescent="0.2">
      <c r="M20106" s="9"/>
    </row>
    <row r="20107" spans="13:13" hidden="1" x14ac:dyDescent="0.2">
      <c r="M20107" s="9"/>
    </row>
    <row r="20108" spans="13:13" hidden="1" x14ac:dyDescent="0.2">
      <c r="M20108" s="9"/>
    </row>
    <row r="20109" spans="13:13" hidden="1" x14ac:dyDescent="0.2">
      <c r="M20109" s="9"/>
    </row>
    <row r="20110" spans="13:13" hidden="1" x14ac:dyDescent="0.2">
      <c r="M20110" s="9"/>
    </row>
    <row r="20111" spans="13:13" hidden="1" x14ac:dyDescent="0.2">
      <c r="M20111" s="9"/>
    </row>
    <row r="20112" spans="13:13" hidden="1" x14ac:dyDescent="0.2">
      <c r="M20112" s="9"/>
    </row>
    <row r="20113" spans="13:13" hidden="1" x14ac:dyDescent="0.2">
      <c r="M20113" s="9"/>
    </row>
    <row r="20114" spans="13:13" hidden="1" x14ac:dyDescent="0.2">
      <c r="M20114" s="9"/>
    </row>
    <row r="20115" spans="13:13" hidden="1" x14ac:dyDescent="0.2">
      <c r="M20115" s="9"/>
    </row>
    <row r="20116" spans="13:13" hidden="1" x14ac:dyDescent="0.2">
      <c r="M20116" s="9"/>
    </row>
    <row r="20117" spans="13:13" hidden="1" x14ac:dyDescent="0.2">
      <c r="M20117" s="9"/>
    </row>
    <row r="20118" spans="13:13" hidden="1" x14ac:dyDescent="0.2">
      <c r="M20118" s="9"/>
    </row>
    <row r="20119" spans="13:13" hidden="1" x14ac:dyDescent="0.2">
      <c r="M20119" s="9"/>
    </row>
    <row r="20120" spans="13:13" hidden="1" x14ac:dyDescent="0.2">
      <c r="M20120" s="9"/>
    </row>
    <row r="20121" spans="13:13" hidden="1" x14ac:dyDescent="0.2">
      <c r="M20121" s="9"/>
    </row>
    <row r="20122" spans="13:13" hidden="1" x14ac:dyDescent="0.2">
      <c r="M20122" s="9"/>
    </row>
    <row r="20123" spans="13:13" hidden="1" x14ac:dyDescent="0.2">
      <c r="M20123" s="9"/>
    </row>
    <row r="20124" spans="13:13" hidden="1" x14ac:dyDescent="0.2">
      <c r="M20124" s="9"/>
    </row>
    <row r="20125" spans="13:13" hidden="1" x14ac:dyDescent="0.2">
      <c r="M20125" s="9"/>
    </row>
    <row r="20126" spans="13:13" hidden="1" x14ac:dyDescent="0.2">
      <c r="M20126" s="9"/>
    </row>
    <row r="20127" spans="13:13" hidden="1" x14ac:dyDescent="0.2">
      <c r="M20127" s="9"/>
    </row>
    <row r="20128" spans="13:13" hidden="1" x14ac:dyDescent="0.2">
      <c r="M20128" s="9"/>
    </row>
    <row r="20129" spans="13:13" hidden="1" x14ac:dyDescent="0.2">
      <c r="M20129" s="9"/>
    </row>
    <row r="20130" spans="13:13" hidden="1" x14ac:dyDescent="0.2">
      <c r="M20130" s="9"/>
    </row>
    <row r="20131" spans="13:13" hidden="1" x14ac:dyDescent="0.2">
      <c r="M20131" s="9"/>
    </row>
    <row r="20132" spans="13:13" hidden="1" x14ac:dyDescent="0.2">
      <c r="M20132" s="9"/>
    </row>
    <row r="20133" spans="13:13" hidden="1" x14ac:dyDescent="0.2">
      <c r="M20133" s="9"/>
    </row>
    <row r="20134" spans="13:13" hidden="1" x14ac:dyDescent="0.2">
      <c r="M20134" s="9"/>
    </row>
    <row r="20135" spans="13:13" hidden="1" x14ac:dyDescent="0.2">
      <c r="M20135" s="9"/>
    </row>
    <row r="20136" spans="13:13" hidden="1" x14ac:dyDescent="0.2">
      <c r="M20136" s="9"/>
    </row>
    <row r="20137" spans="13:13" hidden="1" x14ac:dyDescent="0.2">
      <c r="M20137" s="9"/>
    </row>
    <row r="20138" spans="13:13" hidden="1" x14ac:dyDescent="0.2">
      <c r="M20138" s="9"/>
    </row>
    <row r="20139" spans="13:13" hidden="1" x14ac:dyDescent="0.2">
      <c r="M20139" s="9"/>
    </row>
    <row r="20140" spans="13:13" hidden="1" x14ac:dyDescent="0.2">
      <c r="M20140" s="9"/>
    </row>
    <row r="20141" spans="13:13" hidden="1" x14ac:dyDescent="0.2">
      <c r="M20141" s="9"/>
    </row>
    <row r="20142" spans="13:13" hidden="1" x14ac:dyDescent="0.2">
      <c r="M20142" s="9"/>
    </row>
    <row r="20143" spans="13:13" hidden="1" x14ac:dyDescent="0.2">
      <c r="M20143" s="9"/>
    </row>
    <row r="20144" spans="13:13" hidden="1" x14ac:dyDescent="0.2">
      <c r="M20144" s="9"/>
    </row>
    <row r="20145" spans="13:13" hidden="1" x14ac:dyDescent="0.2">
      <c r="M20145" s="9"/>
    </row>
    <row r="20146" spans="13:13" hidden="1" x14ac:dyDescent="0.2">
      <c r="M20146" s="9"/>
    </row>
    <row r="20147" spans="13:13" hidden="1" x14ac:dyDescent="0.2">
      <c r="M20147" s="9"/>
    </row>
    <row r="20148" spans="13:13" hidden="1" x14ac:dyDescent="0.2">
      <c r="M20148" s="9"/>
    </row>
    <row r="20149" spans="13:13" hidden="1" x14ac:dyDescent="0.2">
      <c r="M20149" s="9"/>
    </row>
    <row r="20150" spans="13:13" hidden="1" x14ac:dyDescent="0.2">
      <c r="M20150" s="9"/>
    </row>
    <row r="20151" spans="13:13" hidden="1" x14ac:dyDescent="0.2">
      <c r="M20151" s="9"/>
    </row>
    <row r="20152" spans="13:13" hidden="1" x14ac:dyDescent="0.2">
      <c r="M20152" s="9"/>
    </row>
    <row r="20153" spans="13:13" hidden="1" x14ac:dyDescent="0.2">
      <c r="M20153" s="9"/>
    </row>
    <row r="20154" spans="13:13" hidden="1" x14ac:dyDescent="0.2">
      <c r="M20154" s="9"/>
    </row>
    <row r="20155" spans="13:13" hidden="1" x14ac:dyDescent="0.2">
      <c r="M20155" s="9"/>
    </row>
    <row r="20156" spans="13:13" hidden="1" x14ac:dyDescent="0.2">
      <c r="M20156" s="9"/>
    </row>
    <row r="20157" spans="13:13" hidden="1" x14ac:dyDescent="0.2">
      <c r="M20157" s="9"/>
    </row>
    <row r="20158" spans="13:13" hidden="1" x14ac:dyDescent="0.2">
      <c r="M20158" s="9"/>
    </row>
    <row r="20159" spans="13:13" hidden="1" x14ac:dyDescent="0.2">
      <c r="M20159" s="9"/>
    </row>
    <row r="20160" spans="13:13" hidden="1" x14ac:dyDescent="0.2">
      <c r="M20160" s="9"/>
    </row>
    <row r="20161" spans="13:13" hidden="1" x14ac:dyDescent="0.2">
      <c r="M20161" s="9"/>
    </row>
    <row r="20162" spans="13:13" hidden="1" x14ac:dyDescent="0.2">
      <c r="M20162" s="9"/>
    </row>
    <row r="20163" spans="13:13" hidden="1" x14ac:dyDescent="0.2">
      <c r="M20163" s="9"/>
    </row>
    <row r="20164" spans="13:13" hidden="1" x14ac:dyDescent="0.2">
      <c r="M20164" s="9"/>
    </row>
    <row r="20165" spans="13:13" hidden="1" x14ac:dyDescent="0.2">
      <c r="M20165" s="9"/>
    </row>
    <row r="20166" spans="13:13" hidden="1" x14ac:dyDescent="0.2">
      <c r="M20166" s="9"/>
    </row>
    <row r="20167" spans="13:13" hidden="1" x14ac:dyDescent="0.2">
      <c r="M20167" s="9"/>
    </row>
    <row r="20168" spans="13:13" hidden="1" x14ac:dyDescent="0.2">
      <c r="M20168" s="9"/>
    </row>
    <row r="20169" spans="13:13" hidden="1" x14ac:dyDescent="0.2">
      <c r="M20169" s="9"/>
    </row>
    <row r="20170" spans="13:13" hidden="1" x14ac:dyDescent="0.2">
      <c r="M20170" s="9"/>
    </row>
    <row r="20171" spans="13:13" hidden="1" x14ac:dyDescent="0.2">
      <c r="M20171" s="9"/>
    </row>
    <row r="20172" spans="13:13" hidden="1" x14ac:dyDescent="0.2">
      <c r="M20172" s="9"/>
    </row>
    <row r="20173" spans="13:13" hidden="1" x14ac:dyDescent="0.2">
      <c r="M20173" s="9"/>
    </row>
    <row r="20174" spans="13:13" hidden="1" x14ac:dyDescent="0.2">
      <c r="M20174" s="9"/>
    </row>
    <row r="20175" spans="13:13" hidden="1" x14ac:dyDescent="0.2">
      <c r="M20175" s="9"/>
    </row>
    <row r="20176" spans="13:13" hidden="1" x14ac:dyDescent="0.2">
      <c r="M20176" s="9"/>
    </row>
    <row r="20177" spans="13:13" hidden="1" x14ac:dyDescent="0.2">
      <c r="M20177" s="9"/>
    </row>
    <row r="20178" spans="13:13" hidden="1" x14ac:dyDescent="0.2">
      <c r="M20178" s="9"/>
    </row>
    <row r="20179" spans="13:13" hidden="1" x14ac:dyDescent="0.2">
      <c r="M20179" s="9"/>
    </row>
    <row r="20180" spans="13:13" hidden="1" x14ac:dyDescent="0.2">
      <c r="M20180" s="9"/>
    </row>
    <row r="20181" spans="13:13" hidden="1" x14ac:dyDescent="0.2">
      <c r="M20181" s="9"/>
    </row>
    <row r="20182" spans="13:13" hidden="1" x14ac:dyDescent="0.2">
      <c r="M20182" s="9"/>
    </row>
    <row r="20183" spans="13:13" hidden="1" x14ac:dyDescent="0.2">
      <c r="M20183" s="9"/>
    </row>
    <row r="20184" spans="13:13" hidden="1" x14ac:dyDescent="0.2">
      <c r="M20184" s="9"/>
    </row>
    <row r="20185" spans="13:13" hidden="1" x14ac:dyDescent="0.2">
      <c r="M20185" s="9"/>
    </row>
    <row r="20186" spans="13:13" hidden="1" x14ac:dyDescent="0.2">
      <c r="M20186" s="9"/>
    </row>
    <row r="20187" spans="13:13" hidden="1" x14ac:dyDescent="0.2">
      <c r="M20187" s="9"/>
    </row>
    <row r="20188" spans="13:13" hidden="1" x14ac:dyDescent="0.2">
      <c r="M20188" s="9"/>
    </row>
    <row r="20189" spans="13:13" hidden="1" x14ac:dyDescent="0.2">
      <c r="M20189" s="9"/>
    </row>
    <row r="20190" spans="13:13" hidden="1" x14ac:dyDescent="0.2">
      <c r="M20190" s="9"/>
    </row>
    <row r="20191" spans="13:13" hidden="1" x14ac:dyDescent="0.2">
      <c r="M20191" s="9"/>
    </row>
    <row r="20192" spans="13:13" hidden="1" x14ac:dyDescent="0.2">
      <c r="M20192" s="9"/>
    </row>
    <row r="20193" spans="13:13" hidden="1" x14ac:dyDescent="0.2">
      <c r="M20193" s="9"/>
    </row>
    <row r="20194" spans="13:13" hidden="1" x14ac:dyDescent="0.2">
      <c r="M20194" s="9"/>
    </row>
    <row r="20195" spans="13:13" hidden="1" x14ac:dyDescent="0.2">
      <c r="M20195" s="9"/>
    </row>
    <row r="20196" spans="13:13" hidden="1" x14ac:dyDescent="0.2">
      <c r="M20196" s="9"/>
    </row>
    <row r="20197" spans="13:13" hidden="1" x14ac:dyDescent="0.2">
      <c r="M20197" s="9"/>
    </row>
    <row r="20198" spans="13:13" hidden="1" x14ac:dyDescent="0.2">
      <c r="M20198" s="9"/>
    </row>
    <row r="20199" spans="13:13" hidden="1" x14ac:dyDescent="0.2">
      <c r="M20199" s="9"/>
    </row>
    <row r="20200" spans="13:13" hidden="1" x14ac:dyDescent="0.2">
      <c r="M20200" s="9"/>
    </row>
    <row r="20201" spans="13:13" hidden="1" x14ac:dyDescent="0.2">
      <c r="M20201" s="9"/>
    </row>
    <row r="20202" spans="13:13" hidden="1" x14ac:dyDescent="0.2">
      <c r="M20202" s="9"/>
    </row>
    <row r="20203" spans="13:13" hidden="1" x14ac:dyDescent="0.2">
      <c r="M20203" s="9"/>
    </row>
    <row r="20204" spans="13:13" hidden="1" x14ac:dyDescent="0.2">
      <c r="M20204" s="9"/>
    </row>
    <row r="20205" spans="13:13" hidden="1" x14ac:dyDescent="0.2">
      <c r="M20205" s="9"/>
    </row>
    <row r="20206" spans="13:13" hidden="1" x14ac:dyDescent="0.2">
      <c r="M20206" s="9"/>
    </row>
    <row r="20207" spans="13:13" hidden="1" x14ac:dyDescent="0.2">
      <c r="M20207" s="9"/>
    </row>
    <row r="20208" spans="13:13" hidden="1" x14ac:dyDescent="0.2">
      <c r="M20208" s="9"/>
    </row>
    <row r="20209" spans="13:13" hidden="1" x14ac:dyDescent="0.2">
      <c r="M20209" s="9"/>
    </row>
    <row r="20210" spans="13:13" hidden="1" x14ac:dyDescent="0.2">
      <c r="M20210" s="9"/>
    </row>
    <row r="20211" spans="13:13" hidden="1" x14ac:dyDescent="0.2">
      <c r="M20211" s="9"/>
    </row>
    <row r="20212" spans="13:13" hidden="1" x14ac:dyDescent="0.2">
      <c r="M20212" s="9"/>
    </row>
    <row r="20213" spans="13:13" hidden="1" x14ac:dyDescent="0.2">
      <c r="M20213" s="9"/>
    </row>
    <row r="20214" spans="13:13" hidden="1" x14ac:dyDescent="0.2">
      <c r="M20214" s="9"/>
    </row>
    <row r="20215" spans="13:13" hidden="1" x14ac:dyDescent="0.2">
      <c r="M20215" s="9"/>
    </row>
    <row r="20216" spans="13:13" hidden="1" x14ac:dyDescent="0.2">
      <c r="M20216" s="9"/>
    </row>
    <row r="20217" spans="13:13" hidden="1" x14ac:dyDescent="0.2">
      <c r="M20217" s="9"/>
    </row>
    <row r="20218" spans="13:13" hidden="1" x14ac:dyDescent="0.2">
      <c r="M20218" s="9"/>
    </row>
    <row r="20219" spans="13:13" hidden="1" x14ac:dyDescent="0.2">
      <c r="M20219" s="9"/>
    </row>
    <row r="20220" spans="13:13" hidden="1" x14ac:dyDescent="0.2">
      <c r="M20220" s="9"/>
    </row>
    <row r="20221" spans="13:13" hidden="1" x14ac:dyDescent="0.2">
      <c r="M20221" s="9"/>
    </row>
    <row r="20222" spans="13:13" hidden="1" x14ac:dyDescent="0.2">
      <c r="M20222" s="9"/>
    </row>
    <row r="20223" spans="13:13" hidden="1" x14ac:dyDescent="0.2">
      <c r="M20223" s="9"/>
    </row>
    <row r="20224" spans="13:13" hidden="1" x14ac:dyDescent="0.2">
      <c r="M20224" s="9"/>
    </row>
    <row r="20225" spans="13:13" hidden="1" x14ac:dyDescent="0.2">
      <c r="M20225" s="9"/>
    </row>
    <row r="20226" spans="13:13" hidden="1" x14ac:dyDescent="0.2">
      <c r="M20226" s="9"/>
    </row>
    <row r="20227" spans="13:13" hidden="1" x14ac:dyDescent="0.2">
      <c r="M20227" s="9"/>
    </row>
    <row r="20228" spans="13:13" hidden="1" x14ac:dyDescent="0.2">
      <c r="M20228" s="9"/>
    </row>
    <row r="20229" spans="13:13" hidden="1" x14ac:dyDescent="0.2">
      <c r="M20229" s="9"/>
    </row>
    <row r="20230" spans="13:13" hidden="1" x14ac:dyDescent="0.2">
      <c r="M20230" s="9"/>
    </row>
    <row r="20231" spans="13:13" hidden="1" x14ac:dyDescent="0.2">
      <c r="M20231" s="9"/>
    </row>
    <row r="20232" spans="13:13" hidden="1" x14ac:dyDescent="0.2">
      <c r="M20232" s="9"/>
    </row>
    <row r="20233" spans="13:13" hidden="1" x14ac:dyDescent="0.2">
      <c r="M20233" s="9"/>
    </row>
    <row r="20234" spans="13:13" hidden="1" x14ac:dyDescent="0.2">
      <c r="M20234" s="9"/>
    </row>
    <row r="20235" spans="13:13" hidden="1" x14ac:dyDescent="0.2">
      <c r="M20235" s="9"/>
    </row>
    <row r="20236" spans="13:13" hidden="1" x14ac:dyDescent="0.2">
      <c r="M20236" s="9"/>
    </row>
    <row r="20237" spans="13:13" hidden="1" x14ac:dyDescent="0.2">
      <c r="M20237" s="9"/>
    </row>
    <row r="20238" spans="13:13" hidden="1" x14ac:dyDescent="0.2">
      <c r="M20238" s="9"/>
    </row>
    <row r="20239" spans="13:13" hidden="1" x14ac:dyDescent="0.2">
      <c r="M20239" s="9"/>
    </row>
    <row r="20240" spans="13:13" hidden="1" x14ac:dyDescent="0.2">
      <c r="M20240" s="9"/>
    </row>
    <row r="20241" spans="13:13" hidden="1" x14ac:dyDescent="0.2">
      <c r="M20241" s="9"/>
    </row>
    <row r="20242" spans="13:13" hidden="1" x14ac:dyDescent="0.2">
      <c r="M20242" s="9"/>
    </row>
    <row r="20243" spans="13:13" hidden="1" x14ac:dyDescent="0.2">
      <c r="M20243" s="9"/>
    </row>
    <row r="20244" spans="13:13" hidden="1" x14ac:dyDescent="0.2">
      <c r="M20244" s="9"/>
    </row>
    <row r="20245" spans="13:13" hidden="1" x14ac:dyDescent="0.2">
      <c r="M20245" s="9"/>
    </row>
    <row r="20246" spans="13:13" hidden="1" x14ac:dyDescent="0.2">
      <c r="M20246" s="9"/>
    </row>
    <row r="20247" spans="13:13" hidden="1" x14ac:dyDescent="0.2">
      <c r="M20247" s="9"/>
    </row>
    <row r="20248" spans="13:13" hidden="1" x14ac:dyDescent="0.2">
      <c r="M20248" s="9"/>
    </row>
    <row r="20249" spans="13:13" hidden="1" x14ac:dyDescent="0.2">
      <c r="M20249" s="9"/>
    </row>
    <row r="20250" spans="13:13" hidden="1" x14ac:dyDescent="0.2">
      <c r="M20250" s="9"/>
    </row>
    <row r="20251" spans="13:13" hidden="1" x14ac:dyDescent="0.2">
      <c r="M20251" s="9"/>
    </row>
    <row r="20252" spans="13:13" hidden="1" x14ac:dyDescent="0.2">
      <c r="M20252" s="9"/>
    </row>
    <row r="20253" spans="13:13" hidden="1" x14ac:dyDescent="0.2">
      <c r="M20253" s="9"/>
    </row>
    <row r="20254" spans="13:13" hidden="1" x14ac:dyDescent="0.2">
      <c r="M20254" s="9"/>
    </row>
    <row r="20255" spans="13:13" hidden="1" x14ac:dyDescent="0.2">
      <c r="M20255" s="9"/>
    </row>
    <row r="20256" spans="13:13" hidden="1" x14ac:dyDescent="0.2">
      <c r="M20256" s="9"/>
    </row>
    <row r="20257" spans="13:13" hidden="1" x14ac:dyDescent="0.2">
      <c r="M20257" s="9"/>
    </row>
    <row r="20258" spans="13:13" hidden="1" x14ac:dyDescent="0.2">
      <c r="M20258" s="9"/>
    </row>
    <row r="20259" spans="13:13" hidden="1" x14ac:dyDescent="0.2">
      <c r="M20259" s="9"/>
    </row>
    <row r="20260" spans="13:13" hidden="1" x14ac:dyDescent="0.2">
      <c r="M20260" s="9"/>
    </row>
    <row r="20261" spans="13:13" hidden="1" x14ac:dyDescent="0.2">
      <c r="M20261" s="9"/>
    </row>
    <row r="20262" spans="13:13" hidden="1" x14ac:dyDescent="0.2">
      <c r="M20262" s="9"/>
    </row>
    <row r="20263" spans="13:13" hidden="1" x14ac:dyDescent="0.2">
      <c r="M20263" s="9"/>
    </row>
    <row r="20264" spans="13:13" hidden="1" x14ac:dyDescent="0.2">
      <c r="M20264" s="9"/>
    </row>
    <row r="20265" spans="13:13" hidden="1" x14ac:dyDescent="0.2">
      <c r="M20265" s="9"/>
    </row>
    <row r="20266" spans="13:13" hidden="1" x14ac:dyDescent="0.2">
      <c r="M20266" s="9"/>
    </row>
    <row r="20267" spans="13:13" hidden="1" x14ac:dyDescent="0.2">
      <c r="M20267" s="9"/>
    </row>
    <row r="20268" spans="13:13" hidden="1" x14ac:dyDescent="0.2">
      <c r="M20268" s="9"/>
    </row>
    <row r="20269" spans="13:13" hidden="1" x14ac:dyDescent="0.2">
      <c r="M20269" s="9"/>
    </row>
    <row r="20270" spans="13:13" hidden="1" x14ac:dyDescent="0.2">
      <c r="M20270" s="9"/>
    </row>
    <row r="20271" spans="13:13" hidden="1" x14ac:dyDescent="0.2">
      <c r="M20271" s="9"/>
    </row>
    <row r="20272" spans="13:13" hidden="1" x14ac:dyDescent="0.2">
      <c r="M20272" s="9"/>
    </row>
    <row r="20273" spans="13:13" hidden="1" x14ac:dyDescent="0.2">
      <c r="M20273" s="9"/>
    </row>
    <row r="20274" spans="13:13" hidden="1" x14ac:dyDescent="0.2">
      <c r="M20274" s="9"/>
    </row>
    <row r="20275" spans="13:13" hidden="1" x14ac:dyDescent="0.2">
      <c r="M20275" s="9"/>
    </row>
    <row r="20276" spans="13:13" hidden="1" x14ac:dyDescent="0.2">
      <c r="M20276" s="9"/>
    </row>
    <row r="20277" spans="13:13" hidden="1" x14ac:dyDescent="0.2">
      <c r="M20277" s="9"/>
    </row>
    <row r="20278" spans="13:13" hidden="1" x14ac:dyDescent="0.2">
      <c r="M20278" s="9"/>
    </row>
    <row r="20279" spans="13:13" hidden="1" x14ac:dyDescent="0.2">
      <c r="M20279" s="9"/>
    </row>
    <row r="20280" spans="13:13" hidden="1" x14ac:dyDescent="0.2">
      <c r="M20280" s="9"/>
    </row>
    <row r="20281" spans="13:13" hidden="1" x14ac:dyDescent="0.2">
      <c r="M20281" s="9"/>
    </row>
    <row r="20282" spans="13:13" hidden="1" x14ac:dyDescent="0.2">
      <c r="M20282" s="9"/>
    </row>
    <row r="20283" spans="13:13" hidden="1" x14ac:dyDescent="0.2">
      <c r="M20283" s="9"/>
    </row>
    <row r="20284" spans="13:13" hidden="1" x14ac:dyDescent="0.2">
      <c r="M20284" s="9"/>
    </row>
    <row r="20285" spans="13:13" hidden="1" x14ac:dyDescent="0.2">
      <c r="M20285" s="9"/>
    </row>
    <row r="20286" spans="13:13" hidden="1" x14ac:dyDescent="0.2">
      <c r="M20286" s="9"/>
    </row>
    <row r="20287" spans="13:13" hidden="1" x14ac:dyDescent="0.2">
      <c r="M20287" s="9"/>
    </row>
    <row r="20288" spans="13:13" hidden="1" x14ac:dyDescent="0.2">
      <c r="M20288" s="9"/>
    </row>
    <row r="20289" spans="13:13" hidden="1" x14ac:dyDescent="0.2">
      <c r="M20289" s="9"/>
    </row>
    <row r="20290" spans="13:13" hidden="1" x14ac:dyDescent="0.2">
      <c r="M20290" s="9"/>
    </row>
    <row r="20291" spans="13:13" hidden="1" x14ac:dyDescent="0.2">
      <c r="M20291" s="9"/>
    </row>
    <row r="20292" spans="13:13" hidden="1" x14ac:dyDescent="0.2">
      <c r="M20292" s="9"/>
    </row>
    <row r="20293" spans="13:13" hidden="1" x14ac:dyDescent="0.2">
      <c r="M20293" s="9"/>
    </row>
    <row r="20294" spans="13:13" hidden="1" x14ac:dyDescent="0.2">
      <c r="M20294" s="9"/>
    </row>
    <row r="20295" spans="13:13" hidden="1" x14ac:dyDescent="0.2">
      <c r="M20295" s="9"/>
    </row>
    <row r="20296" spans="13:13" hidden="1" x14ac:dyDescent="0.2">
      <c r="M20296" s="9"/>
    </row>
    <row r="20297" spans="13:13" hidden="1" x14ac:dyDescent="0.2">
      <c r="M20297" s="9"/>
    </row>
    <row r="20298" spans="13:13" hidden="1" x14ac:dyDescent="0.2">
      <c r="M20298" s="9"/>
    </row>
    <row r="20299" spans="13:13" hidden="1" x14ac:dyDescent="0.2">
      <c r="M20299" s="9"/>
    </row>
    <row r="20300" spans="13:13" hidden="1" x14ac:dyDescent="0.2">
      <c r="M20300" s="9"/>
    </row>
    <row r="20301" spans="13:13" hidden="1" x14ac:dyDescent="0.2">
      <c r="M20301" s="9"/>
    </row>
    <row r="20302" spans="13:13" hidden="1" x14ac:dyDescent="0.2">
      <c r="M20302" s="9"/>
    </row>
    <row r="20303" spans="13:13" hidden="1" x14ac:dyDescent="0.2">
      <c r="M20303" s="9"/>
    </row>
    <row r="20304" spans="13:13" hidden="1" x14ac:dyDescent="0.2">
      <c r="M20304" s="9"/>
    </row>
    <row r="20305" spans="13:13" hidden="1" x14ac:dyDescent="0.2">
      <c r="M20305" s="9"/>
    </row>
    <row r="20306" spans="13:13" hidden="1" x14ac:dyDescent="0.2">
      <c r="M20306" s="9"/>
    </row>
    <row r="20307" spans="13:13" hidden="1" x14ac:dyDescent="0.2">
      <c r="M20307" s="9"/>
    </row>
    <row r="20308" spans="13:13" hidden="1" x14ac:dyDescent="0.2">
      <c r="M20308" s="9"/>
    </row>
    <row r="20309" spans="13:13" hidden="1" x14ac:dyDescent="0.2">
      <c r="M20309" s="9"/>
    </row>
    <row r="20310" spans="13:13" hidden="1" x14ac:dyDescent="0.2">
      <c r="M20310" s="9"/>
    </row>
    <row r="20311" spans="13:13" hidden="1" x14ac:dyDescent="0.2">
      <c r="M20311" s="9"/>
    </row>
    <row r="20312" spans="13:13" hidden="1" x14ac:dyDescent="0.2">
      <c r="M20312" s="9"/>
    </row>
    <row r="20313" spans="13:13" hidden="1" x14ac:dyDescent="0.2">
      <c r="M20313" s="9"/>
    </row>
    <row r="20314" spans="13:13" hidden="1" x14ac:dyDescent="0.2">
      <c r="M20314" s="9"/>
    </row>
    <row r="20315" spans="13:13" hidden="1" x14ac:dyDescent="0.2">
      <c r="M20315" s="9"/>
    </row>
    <row r="20316" spans="13:13" hidden="1" x14ac:dyDescent="0.2">
      <c r="M20316" s="9"/>
    </row>
    <row r="20317" spans="13:13" hidden="1" x14ac:dyDescent="0.2">
      <c r="M20317" s="9"/>
    </row>
    <row r="20318" spans="13:13" hidden="1" x14ac:dyDescent="0.2">
      <c r="M20318" s="9"/>
    </row>
    <row r="20319" spans="13:13" hidden="1" x14ac:dyDescent="0.2">
      <c r="M20319" s="9"/>
    </row>
    <row r="20320" spans="13:13" hidden="1" x14ac:dyDescent="0.2">
      <c r="M20320" s="9"/>
    </row>
    <row r="20321" spans="13:13" hidden="1" x14ac:dyDescent="0.2">
      <c r="M20321" s="9"/>
    </row>
    <row r="20322" spans="13:13" hidden="1" x14ac:dyDescent="0.2">
      <c r="M20322" s="9"/>
    </row>
    <row r="20323" spans="13:13" hidden="1" x14ac:dyDescent="0.2">
      <c r="M20323" s="9"/>
    </row>
    <row r="20324" spans="13:13" hidden="1" x14ac:dyDescent="0.2">
      <c r="M20324" s="9"/>
    </row>
    <row r="20325" spans="13:13" hidden="1" x14ac:dyDescent="0.2">
      <c r="M20325" s="9"/>
    </row>
    <row r="20326" spans="13:13" hidden="1" x14ac:dyDescent="0.2">
      <c r="M20326" s="9"/>
    </row>
    <row r="20327" spans="13:13" hidden="1" x14ac:dyDescent="0.2">
      <c r="M20327" s="9"/>
    </row>
    <row r="20328" spans="13:13" hidden="1" x14ac:dyDescent="0.2">
      <c r="M20328" s="9"/>
    </row>
    <row r="20329" spans="13:13" hidden="1" x14ac:dyDescent="0.2">
      <c r="M20329" s="9"/>
    </row>
    <row r="20330" spans="13:13" hidden="1" x14ac:dyDescent="0.2">
      <c r="M20330" s="9"/>
    </row>
    <row r="20331" spans="13:13" hidden="1" x14ac:dyDescent="0.2">
      <c r="M20331" s="9"/>
    </row>
    <row r="20332" spans="13:13" hidden="1" x14ac:dyDescent="0.2">
      <c r="M20332" s="9"/>
    </row>
    <row r="20333" spans="13:13" hidden="1" x14ac:dyDescent="0.2">
      <c r="M20333" s="9"/>
    </row>
    <row r="20334" spans="13:13" hidden="1" x14ac:dyDescent="0.2">
      <c r="M20334" s="9"/>
    </row>
    <row r="20335" spans="13:13" hidden="1" x14ac:dyDescent="0.2">
      <c r="M20335" s="9"/>
    </row>
    <row r="20336" spans="13:13" hidden="1" x14ac:dyDescent="0.2">
      <c r="M20336" s="9"/>
    </row>
    <row r="20337" spans="13:13" hidden="1" x14ac:dyDescent="0.2">
      <c r="M20337" s="9"/>
    </row>
    <row r="20338" spans="13:13" hidden="1" x14ac:dyDescent="0.2">
      <c r="M20338" s="9"/>
    </row>
    <row r="20339" spans="13:13" hidden="1" x14ac:dyDescent="0.2">
      <c r="M20339" s="9"/>
    </row>
    <row r="20340" spans="13:13" hidden="1" x14ac:dyDescent="0.2">
      <c r="M20340" s="9"/>
    </row>
    <row r="20341" spans="13:13" hidden="1" x14ac:dyDescent="0.2">
      <c r="M20341" s="9"/>
    </row>
    <row r="20342" spans="13:13" hidden="1" x14ac:dyDescent="0.2">
      <c r="M20342" s="9"/>
    </row>
    <row r="20343" spans="13:13" hidden="1" x14ac:dyDescent="0.2">
      <c r="M20343" s="9"/>
    </row>
    <row r="20344" spans="13:13" hidden="1" x14ac:dyDescent="0.2">
      <c r="M20344" s="9"/>
    </row>
    <row r="20345" spans="13:13" hidden="1" x14ac:dyDescent="0.2">
      <c r="M20345" s="9"/>
    </row>
    <row r="20346" spans="13:13" hidden="1" x14ac:dyDescent="0.2">
      <c r="M20346" s="9"/>
    </row>
    <row r="20347" spans="13:13" hidden="1" x14ac:dyDescent="0.2">
      <c r="M20347" s="9"/>
    </row>
    <row r="20348" spans="13:13" hidden="1" x14ac:dyDescent="0.2">
      <c r="M20348" s="9"/>
    </row>
    <row r="20349" spans="13:13" hidden="1" x14ac:dyDescent="0.2">
      <c r="M20349" s="9"/>
    </row>
    <row r="20350" spans="13:13" hidden="1" x14ac:dyDescent="0.2">
      <c r="M20350" s="9"/>
    </row>
    <row r="20351" spans="13:13" hidden="1" x14ac:dyDescent="0.2">
      <c r="M20351" s="9"/>
    </row>
    <row r="20352" spans="13:13" hidden="1" x14ac:dyDescent="0.2">
      <c r="M20352" s="9"/>
    </row>
    <row r="20353" spans="13:13" hidden="1" x14ac:dyDescent="0.2">
      <c r="M20353" s="9"/>
    </row>
    <row r="20354" spans="13:13" hidden="1" x14ac:dyDescent="0.2">
      <c r="M20354" s="9"/>
    </row>
    <row r="20355" spans="13:13" hidden="1" x14ac:dyDescent="0.2">
      <c r="M20355" s="9"/>
    </row>
    <row r="20356" spans="13:13" hidden="1" x14ac:dyDescent="0.2">
      <c r="M20356" s="9"/>
    </row>
    <row r="20357" spans="13:13" hidden="1" x14ac:dyDescent="0.2">
      <c r="M20357" s="9"/>
    </row>
    <row r="20358" spans="13:13" hidden="1" x14ac:dyDescent="0.2">
      <c r="M20358" s="9"/>
    </row>
    <row r="20359" spans="13:13" hidden="1" x14ac:dyDescent="0.2">
      <c r="M20359" s="9"/>
    </row>
    <row r="20360" spans="13:13" hidden="1" x14ac:dyDescent="0.2">
      <c r="M20360" s="9"/>
    </row>
    <row r="20361" spans="13:13" hidden="1" x14ac:dyDescent="0.2">
      <c r="M20361" s="9"/>
    </row>
    <row r="20362" spans="13:13" hidden="1" x14ac:dyDescent="0.2">
      <c r="M20362" s="9"/>
    </row>
    <row r="20363" spans="13:13" hidden="1" x14ac:dyDescent="0.2">
      <c r="M20363" s="9"/>
    </row>
    <row r="20364" spans="13:13" hidden="1" x14ac:dyDescent="0.2">
      <c r="M20364" s="9"/>
    </row>
    <row r="20365" spans="13:13" hidden="1" x14ac:dyDescent="0.2">
      <c r="M20365" s="9"/>
    </row>
    <row r="20366" spans="13:13" hidden="1" x14ac:dyDescent="0.2">
      <c r="M20366" s="9"/>
    </row>
    <row r="20367" spans="13:13" hidden="1" x14ac:dyDescent="0.2">
      <c r="M20367" s="9"/>
    </row>
    <row r="20368" spans="13:13" hidden="1" x14ac:dyDescent="0.2">
      <c r="M20368" s="9"/>
    </row>
    <row r="20369" spans="13:13" hidden="1" x14ac:dyDescent="0.2">
      <c r="M20369" s="9"/>
    </row>
    <row r="20370" spans="13:13" hidden="1" x14ac:dyDescent="0.2">
      <c r="M20370" s="9"/>
    </row>
    <row r="20371" spans="13:13" hidden="1" x14ac:dyDescent="0.2">
      <c r="M20371" s="9"/>
    </row>
    <row r="20372" spans="13:13" hidden="1" x14ac:dyDescent="0.2">
      <c r="M20372" s="9"/>
    </row>
    <row r="20373" spans="13:13" hidden="1" x14ac:dyDescent="0.2">
      <c r="M20373" s="9"/>
    </row>
    <row r="20374" spans="13:13" hidden="1" x14ac:dyDescent="0.2">
      <c r="M20374" s="9"/>
    </row>
    <row r="20375" spans="13:13" hidden="1" x14ac:dyDescent="0.2">
      <c r="M20375" s="9"/>
    </row>
    <row r="20376" spans="13:13" hidden="1" x14ac:dyDescent="0.2">
      <c r="M20376" s="9"/>
    </row>
    <row r="20377" spans="13:13" hidden="1" x14ac:dyDescent="0.2">
      <c r="M20377" s="9"/>
    </row>
    <row r="20378" spans="13:13" hidden="1" x14ac:dyDescent="0.2">
      <c r="M20378" s="9"/>
    </row>
    <row r="20379" spans="13:13" hidden="1" x14ac:dyDescent="0.2">
      <c r="M20379" s="9"/>
    </row>
    <row r="20380" spans="13:13" hidden="1" x14ac:dyDescent="0.2">
      <c r="M20380" s="9"/>
    </row>
    <row r="20381" spans="13:13" hidden="1" x14ac:dyDescent="0.2">
      <c r="M20381" s="9"/>
    </row>
    <row r="20382" spans="13:13" hidden="1" x14ac:dyDescent="0.2">
      <c r="M20382" s="9"/>
    </row>
    <row r="20383" spans="13:13" hidden="1" x14ac:dyDescent="0.2">
      <c r="M20383" s="9"/>
    </row>
    <row r="20384" spans="13:13" hidden="1" x14ac:dyDescent="0.2">
      <c r="M20384" s="9"/>
    </row>
    <row r="20385" spans="13:13" hidden="1" x14ac:dyDescent="0.2">
      <c r="M20385" s="9"/>
    </row>
    <row r="20386" spans="13:13" hidden="1" x14ac:dyDescent="0.2">
      <c r="M20386" s="9"/>
    </row>
    <row r="20387" spans="13:13" hidden="1" x14ac:dyDescent="0.2">
      <c r="M20387" s="9"/>
    </row>
    <row r="20388" spans="13:13" hidden="1" x14ac:dyDescent="0.2">
      <c r="M20388" s="9"/>
    </row>
    <row r="20389" spans="13:13" hidden="1" x14ac:dyDescent="0.2">
      <c r="M20389" s="9"/>
    </row>
    <row r="20390" spans="13:13" hidden="1" x14ac:dyDescent="0.2">
      <c r="M20390" s="9"/>
    </row>
    <row r="20391" spans="13:13" hidden="1" x14ac:dyDescent="0.2">
      <c r="M20391" s="9"/>
    </row>
    <row r="20392" spans="13:13" hidden="1" x14ac:dyDescent="0.2">
      <c r="M20392" s="9"/>
    </row>
    <row r="20393" spans="13:13" hidden="1" x14ac:dyDescent="0.2">
      <c r="M20393" s="9"/>
    </row>
    <row r="20394" spans="13:13" hidden="1" x14ac:dyDescent="0.2">
      <c r="M20394" s="9"/>
    </row>
    <row r="20395" spans="13:13" hidden="1" x14ac:dyDescent="0.2">
      <c r="M20395" s="9"/>
    </row>
    <row r="20396" spans="13:13" hidden="1" x14ac:dyDescent="0.2">
      <c r="M20396" s="9"/>
    </row>
    <row r="20397" spans="13:13" hidden="1" x14ac:dyDescent="0.2">
      <c r="M20397" s="9"/>
    </row>
    <row r="20398" spans="13:13" hidden="1" x14ac:dyDescent="0.2">
      <c r="M20398" s="9"/>
    </row>
    <row r="20399" spans="13:13" hidden="1" x14ac:dyDescent="0.2">
      <c r="M20399" s="9"/>
    </row>
    <row r="20400" spans="13:13" hidden="1" x14ac:dyDescent="0.2">
      <c r="M20400" s="9"/>
    </row>
    <row r="20401" spans="13:13" hidden="1" x14ac:dyDescent="0.2">
      <c r="M20401" s="9"/>
    </row>
    <row r="20402" spans="13:13" hidden="1" x14ac:dyDescent="0.2">
      <c r="M20402" s="9"/>
    </row>
    <row r="20403" spans="13:13" hidden="1" x14ac:dyDescent="0.2">
      <c r="M20403" s="9"/>
    </row>
    <row r="20404" spans="13:13" hidden="1" x14ac:dyDescent="0.2">
      <c r="M20404" s="9"/>
    </row>
    <row r="20405" spans="13:13" hidden="1" x14ac:dyDescent="0.2">
      <c r="M20405" s="9"/>
    </row>
    <row r="20406" spans="13:13" hidden="1" x14ac:dyDescent="0.2">
      <c r="M20406" s="9"/>
    </row>
    <row r="20407" spans="13:13" hidden="1" x14ac:dyDescent="0.2">
      <c r="M20407" s="9"/>
    </row>
    <row r="20408" spans="13:13" hidden="1" x14ac:dyDescent="0.2">
      <c r="M20408" s="9"/>
    </row>
    <row r="20409" spans="13:13" hidden="1" x14ac:dyDescent="0.2">
      <c r="M20409" s="9"/>
    </row>
    <row r="20410" spans="13:13" hidden="1" x14ac:dyDescent="0.2">
      <c r="M20410" s="9"/>
    </row>
    <row r="20411" spans="13:13" hidden="1" x14ac:dyDescent="0.2">
      <c r="M20411" s="9"/>
    </row>
    <row r="20412" spans="13:13" hidden="1" x14ac:dyDescent="0.2">
      <c r="M20412" s="9"/>
    </row>
    <row r="20413" spans="13:13" hidden="1" x14ac:dyDescent="0.2">
      <c r="M20413" s="9"/>
    </row>
    <row r="20414" spans="13:13" hidden="1" x14ac:dyDescent="0.2">
      <c r="M20414" s="9"/>
    </row>
    <row r="20415" spans="13:13" hidden="1" x14ac:dyDescent="0.2">
      <c r="M20415" s="9"/>
    </row>
    <row r="20416" spans="13:13" hidden="1" x14ac:dyDescent="0.2">
      <c r="M20416" s="9"/>
    </row>
    <row r="20417" spans="13:13" hidden="1" x14ac:dyDescent="0.2">
      <c r="M20417" s="9"/>
    </row>
    <row r="20418" spans="13:13" hidden="1" x14ac:dyDescent="0.2">
      <c r="M20418" s="9"/>
    </row>
    <row r="20419" spans="13:13" hidden="1" x14ac:dyDescent="0.2">
      <c r="M20419" s="9"/>
    </row>
    <row r="20420" spans="13:13" hidden="1" x14ac:dyDescent="0.2">
      <c r="M20420" s="9"/>
    </row>
    <row r="20421" spans="13:13" hidden="1" x14ac:dyDescent="0.2">
      <c r="M20421" s="9"/>
    </row>
    <row r="20422" spans="13:13" hidden="1" x14ac:dyDescent="0.2">
      <c r="M20422" s="9"/>
    </row>
    <row r="20423" spans="13:13" hidden="1" x14ac:dyDescent="0.2">
      <c r="M20423" s="9"/>
    </row>
    <row r="20424" spans="13:13" hidden="1" x14ac:dyDescent="0.2">
      <c r="M20424" s="9"/>
    </row>
    <row r="20425" spans="13:13" hidden="1" x14ac:dyDescent="0.2">
      <c r="M20425" s="9"/>
    </row>
    <row r="20426" spans="13:13" hidden="1" x14ac:dyDescent="0.2">
      <c r="M20426" s="9"/>
    </row>
    <row r="20427" spans="13:13" hidden="1" x14ac:dyDescent="0.2">
      <c r="M20427" s="9"/>
    </row>
    <row r="20428" spans="13:13" hidden="1" x14ac:dyDescent="0.2">
      <c r="M20428" s="9"/>
    </row>
    <row r="20429" spans="13:13" hidden="1" x14ac:dyDescent="0.2">
      <c r="M20429" s="9"/>
    </row>
    <row r="20430" spans="13:13" hidden="1" x14ac:dyDescent="0.2">
      <c r="M20430" s="9"/>
    </row>
    <row r="20431" spans="13:13" hidden="1" x14ac:dyDescent="0.2">
      <c r="M20431" s="9"/>
    </row>
    <row r="20432" spans="13:13" hidden="1" x14ac:dyDescent="0.2">
      <c r="M20432" s="9"/>
    </row>
    <row r="20433" spans="13:13" hidden="1" x14ac:dyDescent="0.2">
      <c r="M20433" s="9"/>
    </row>
    <row r="20434" spans="13:13" hidden="1" x14ac:dyDescent="0.2">
      <c r="M20434" s="9"/>
    </row>
    <row r="20435" spans="13:13" hidden="1" x14ac:dyDescent="0.2">
      <c r="M20435" s="9"/>
    </row>
    <row r="20436" spans="13:13" hidden="1" x14ac:dyDescent="0.2">
      <c r="M20436" s="9"/>
    </row>
    <row r="20437" spans="13:13" hidden="1" x14ac:dyDescent="0.2">
      <c r="M20437" s="9"/>
    </row>
    <row r="20438" spans="13:13" hidden="1" x14ac:dyDescent="0.2">
      <c r="M20438" s="9"/>
    </row>
    <row r="20439" spans="13:13" hidden="1" x14ac:dyDescent="0.2">
      <c r="M20439" s="9"/>
    </row>
    <row r="20440" spans="13:13" hidden="1" x14ac:dyDescent="0.2">
      <c r="M20440" s="9"/>
    </row>
    <row r="20441" spans="13:13" hidden="1" x14ac:dyDescent="0.2">
      <c r="M20441" s="9"/>
    </row>
    <row r="20442" spans="13:13" hidden="1" x14ac:dyDescent="0.2">
      <c r="M20442" s="9"/>
    </row>
    <row r="20443" spans="13:13" hidden="1" x14ac:dyDescent="0.2">
      <c r="M20443" s="9"/>
    </row>
    <row r="20444" spans="13:13" hidden="1" x14ac:dyDescent="0.2">
      <c r="M20444" s="9"/>
    </row>
    <row r="20445" spans="13:13" hidden="1" x14ac:dyDescent="0.2">
      <c r="M20445" s="9"/>
    </row>
    <row r="20446" spans="13:13" hidden="1" x14ac:dyDescent="0.2">
      <c r="M20446" s="9"/>
    </row>
    <row r="20447" spans="13:13" hidden="1" x14ac:dyDescent="0.2">
      <c r="M20447" s="9"/>
    </row>
    <row r="20448" spans="13:13" hidden="1" x14ac:dyDescent="0.2">
      <c r="M20448" s="9"/>
    </row>
    <row r="20449" spans="13:13" hidden="1" x14ac:dyDescent="0.2">
      <c r="M20449" s="9"/>
    </row>
    <row r="20450" spans="13:13" hidden="1" x14ac:dyDescent="0.2">
      <c r="M20450" s="9"/>
    </row>
    <row r="20451" spans="13:13" hidden="1" x14ac:dyDescent="0.2">
      <c r="M20451" s="9"/>
    </row>
    <row r="20452" spans="13:13" hidden="1" x14ac:dyDescent="0.2">
      <c r="M20452" s="9"/>
    </row>
    <row r="20453" spans="13:13" hidden="1" x14ac:dyDescent="0.2">
      <c r="M20453" s="9"/>
    </row>
    <row r="20454" spans="13:13" hidden="1" x14ac:dyDescent="0.2">
      <c r="M20454" s="9"/>
    </row>
    <row r="20455" spans="13:13" hidden="1" x14ac:dyDescent="0.2">
      <c r="M20455" s="9"/>
    </row>
    <row r="20456" spans="13:13" hidden="1" x14ac:dyDescent="0.2">
      <c r="M20456" s="9"/>
    </row>
    <row r="20457" spans="13:13" hidden="1" x14ac:dyDescent="0.2">
      <c r="M20457" s="9"/>
    </row>
    <row r="20458" spans="13:13" hidden="1" x14ac:dyDescent="0.2">
      <c r="M20458" s="9"/>
    </row>
    <row r="20459" spans="13:13" hidden="1" x14ac:dyDescent="0.2">
      <c r="M20459" s="9"/>
    </row>
    <row r="20460" spans="13:13" hidden="1" x14ac:dyDescent="0.2">
      <c r="M20460" s="9"/>
    </row>
    <row r="20461" spans="13:13" hidden="1" x14ac:dyDescent="0.2">
      <c r="M20461" s="9"/>
    </row>
    <row r="20462" spans="13:13" hidden="1" x14ac:dyDescent="0.2">
      <c r="M20462" s="9"/>
    </row>
    <row r="20463" spans="13:13" hidden="1" x14ac:dyDescent="0.2">
      <c r="M20463" s="9"/>
    </row>
    <row r="20464" spans="13:13" hidden="1" x14ac:dyDescent="0.2">
      <c r="M20464" s="9"/>
    </row>
    <row r="20465" spans="13:13" hidden="1" x14ac:dyDescent="0.2">
      <c r="M20465" s="9"/>
    </row>
    <row r="20466" spans="13:13" hidden="1" x14ac:dyDescent="0.2">
      <c r="M20466" s="9"/>
    </row>
    <row r="20467" spans="13:13" hidden="1" x14ac:dyDescent="0.2">
      <c r="M20467" s="9"/>
    </row>
    <row r="20468" spans="13:13" hidden="1" x14ac:dyDescent="0.2">
      <c r="M20468" s="9"/>
    </row>
    <row r="20469" spans="13:13" hidden="1" x14ac:dyDescent="0.2">
      <c r="M20469" s="9"/>
    </row>
    <row r="20470" spans="13:13" hidden="1" x14ac:dyDescent="0.2">
      <c r="M20470" s="9"/>
    </row>
    <row r="20471" spans="13:13" hidden="1" x14ac:dyDescent="0.2">
      <c r="M20471" s="9"/>
    </row>
    <row r="20472" spans="13:13" hidden="1" x14ac:dyDescent="0.2">
      <c r="M20472" s="9"/>
    </row>
    <row r="20473" spans="13:13" hidden="1" x14ac:dyDescent="0.2">
      <c r="M20473" s="9"/>
    </row>
    <row r="20474" spans="13:13" hidden="1" x14ac:dyDescent="0.2">
      <c r="M20474" s="9"/>
    </row>
    <row r="20475" spans="13:13" hidden="1" x14ac:dyDescent="0.2">
      <c r="M20475" s="9"/>
    </row>
    <row r="20476" spans="13:13" hidden="1" x14ac:dyDescent="0.2">
      <c r="M20476" s="9"/>
    </row>
    <row r="20477" spans="13:13" hidden="1" x14ac:dyDescent="0.2">
      <c r="M20477" s="9"/>
    </row>
    <row r="20478" spans="13:13" hidden="1" x14ac:dyDescent="0.2">
      <c r="M20478" s="9"/>
    </row>
    <row r="20479" spans="13:13" hidden="1" x14ac:dyDescent="0.2">
      <c r="M20479" s="9"/>
    </row>
    <row r="20480" spans="13:13" hidden="1" x14ac:dyDescent="0.2">
      <c r="M20480" s="9"/>
    </row>
    <row r="20481" spans="13:13" hidden="1" x14ac:dyDescent="0.2">
      <c r="M20481" s="9"/>
    </row>
    <row r="20482" spans="13:13" hidden="1" x14ac:dyDescent="0.2">
      <c r="M20482" s="9"/>
    </row>
    <row r="20483" spans="13:13" hidden="1" x14ac:dyDescent="0.2">
      <c r="M20483" s="9"/>
    </row>
    <row r="20484" spans="13:13" hidden="1" x14ac:dyDescent="0.2">
      <c r="M20484" s="9"/>
    </row>
    <row r="20485" spans="13:13" hidden="1" x14ac:dyDescent="0.2">
      <c r="M20485" s="9"/>
    </row>
    <row r="20486" spans="13:13" hidden="1" x14ac:dyDescent="0.2">
      <c r="M20486" s="9"/>
    </row>
    <row r="20487" spans="13:13" hidden="1" x14ac:dyDescent="0.2">
      <c r="M20487" s="9"/>
    </row>
    <row r="20488" spans="13:13" hidden="1" x14ac:dyDescent="0.2">
      <c r="M20488" s="9"/>
    </row>
    <row r="20489" spans="13:13" hidden="1" x14ac:dyDescent="0.2">
      <c r="M20489" s="9"/>
    </row>
    <row r="20490" spans="13:13" hidden="1" x14ac:dyDescent="0.2">
      <c r="M20490" s="9"/>
    </row>
    <row r="20491" spans="13:13" hidden="1" x14ac:dyDescent="0.2">
      <c r="M20491" s="9"/>
    </row>
    <row r="20492" spans="13:13" hidden="1" x14ac:dyDescent="0.2">
      <c r="M20492" s="9"/>
    </row>
    <row r="20493" spans="13:13" hidden="1" x14ac:dyDescent="0.2">
      <c r="M20493" s="9"/>
    </row>
    <row r="20494" spans="13:13" hidden="1" x14ac:dyDescent="0.2">
      <c r="M20494" s="9"/>
    </row>
    <row r="20495" spans="13:13" hidden="1" x14ac:dyDescent="0.2">
      <c r="M20495" s="9"/>
    </row>
    <row r="20496" spans="13:13" hidden="1" x14ac:dyDescent="0.2">
      <c r="M20496" s="9"/>
    </row>
    <row r="20497" spans="13:13" hidden="1" x14ac:dyDescent="0.2">
      <c r="M20497" s="9"/>
    </row>
    <row r="20498" spans="13:13" hidden="1" x14ac:dyDescent="0.2">
      <c r="M20498" s="9"/>
    </row>
    <row r="20499" spans="13:13" hidden="1" x14ac:dyDescent="0.2">
      <c r="M20499" s="9"/>
    </row>
    <row r="20500" spans="13:13" hidden="1" x14ac:dyDescent="0.2">
      <c r="M20500" s="9"/>
    </row>
    <row r="20501" spans="13:13" hidden="1" x14ac:dyDescent="0.2">
      <c r="M20501" s="9"/>
    </row>
    <row r="20502" spans="13:13" hidden="1" x14ac:dyDescent="0.2">
      <c r="M20502" s="9"/>
    </row>
    <row r="20503" spans="13:13" hidden="1" x14ac:dyDescent="0.2">
      <c r="M20503" s="9"/>
    </row>
    <row r="20504" spans="13:13" hidden="1" x14ac:dyDescent="0.2">
      <c r="M20504" s="9"/>
    </row>
    <row r="20505" spans="13:13" hidden="1" x14ac:dyDescent="0.2">
      <c r="M20505" s="9"/>
    </row>
    <row r="20506" spans="13:13" hidden="1" x14ac:dyDescent="0.2">
      <c r="M20506" s="9"/>
    </row>
    <row r="20507" spans="13:13" hidden="1" x14ac:dyDescent="0.2">
      <c r="M20507" s="9"/>
    </row>
    <row r="20508" spans="13:13" hidden="1" x14ac:dyDescent="0.2">
      <c r="M20508" s="9"/>
    </row>
    <row r="20509" spans="13:13" hidden="1" x14ac:dyDescent="0.2">
      <c r="M20509" s="9"/>
    </row>
    <row r="20510" spans="13:13" hidden="1" x14ac:dyDescent="0.2">
      <c r="M20510" s="9"/>
    </row>
    <row r="20511" spans="13:13" hidden="1" x14ac:dyDescent="0.2">
      <c r="M20511" s="9"/>
    </row>
    <row r="20512" spans="13:13" hidden="1" x14ac:dyDescent="0.2">
      <c r="M20512" s="9"/>
    </row>
    <row r="20513" spans="13:13" hidden="1" x14ac:dyDescent="0.2">
      <c r="M20513" s="9"/>
    </row>
    <row r="20514" spans="13:13" hidden="1" x14ac:dyDescent="0.2">
      <c r="M20514" s="9"/>
    </row>
    <row r="20515" spans="13:13" hidden="1" x14ac:dyDescent="0.2">
      <c r="M20515" s="9"/>
    </row>
    <row r="20516" spans="13:13" hidden="1" x14ac:dyDescent="0.2">
      <c r="M20516" s="9"/>
    </row>
    <row r="20517" spans="13:13" hidden="1" x14ac:dyDescent="0.2">
      <c r="M20517" s="9"/>
    </row>
    <row r="20518" spans="13:13" hidden="1" x14ac:dyDescent="0.2">
      <c r="M20518" s="9"/>
    </row>
    <row r="20519" spans="13:13" hidden="1" x14ac:dyDescent="0.2">
      <c r="M20519" s="9"/>
    </row>
    <row r="20520" spans="13:13" hidden="1" x14ac:dyDescent="0.2">
      <c r="M20520" s="9"/>
    </row>
    <row r="20521" spans="13:13" hidden="1" x14ac:dyDescent="0.2">
      <c r="M20521" s="9"/>
    </row>
    <row r="20522" spans="13:13" hidden="1" x14ac:dyDescent="0.2">
      <c r="M20522" s="9"/>
    </row>
    <row r="20523" spans="13:13" hidden="1" x14ac:dyDescent="0.2">
      <c r="M20523" s="9"/>
    </row>
    <row r="20524" spans="13:13" hidden="1" x14ac:dyDescent="0.2">
      <c r="M20524" s="9"/>
    </row>
    <row r="20525" spans="13:13" hidden="1" x14ac:dyDescent="0.2">
      <c r="M20525" s="9"/>
    </row>
    <row r="20526" spans="13:13" hidden="1" x14ac:dyDescent="0.2">
      <c r="M20526" s="9"/>
    </row>
    <row r="20527" spans="13:13" hidden="1" x14ac:dyDescent="0.2">
      <c r="M20527" s="9"/>
    </row>
    <row r="20528" spans="13:13" hidden="1" x14ac:dyDescent="0.2">
      <c r="M20528" s="9"/>
    </row>
    <row r="20529" spans="13:13" hidden="1" x14ac:dyDescent="0.2">
      <c r="M20529" s="9"/>
    </row>
    <row r="20530" spans="13:13" hidden="1" x14ac:dyDescent="0.2">
      <c r="M20530" s="9"/>
    </row>
    <row r="20531" spans="13:13" hidden="1" x14ac:dyDescent="0.2">
      <c r="M20531" s="9"/>
    </row>
    <row r="20532" spans="13:13" hidden="1" x14ac:dyDescent="0.2">
      <c r="M20532" s="9"/>
    </row>
    <row r="20533" spans="13:13" hidden="1" x14ac:dyDescent="0.2">
      <c r="M20533" s="9"/>
    </row>
    <row r="20534" spans="13:13" hidden="1" x14ac:dyDescent="0.2">
      <c r="M20534" s="9"/>
    </row>
    <row r="20535" spans="13:13" hidden="1" x14ac:dyDescent="0.2">
      <c r="M20535" s="9"/>
    </row>
    <row r="20536" spans="13:13" hidden="1" x14ac:dyDescent="0.2">
      <c r="M20536" s="9"/>
    </row>
    <row r="20537" spans="13:13" hidden="1" x14ac:dyDescent="0.2">
      <c r="M20537" s="9"/>
    </row>
    <row r="20538" spans="13:13" hidden="1" x14ac:dyDescent="0.2">
      <c r="M20538" s="9"/>
    </row>
    <row r="20539" spans="13:13" hidden="1" x14ac:dyDescent="0.2">
      <c r="M20539" s="9"/>
    </row>
    <row r="20540" spans="13:13" hidden="1" x14ac:dyDescent="0.2">
      <c r="M20540" s="9"/>
    </row>
    <row r="20541" spans="13:13" hidden="1" x14ac:dyDescent="0.2">
      <c r="M20541" s="9"/>
    </row>
    <row r="20542" spans="13:13" hidden="1" x14ac:dyDescent="0.2">
      <c r="M20542" s="9"/>
    </row>
    <row r="20543" spans="13:13" hidden="1" x14ac:dyDescent="0.2">
      <c r="M20543" s="9"/>
    </row>
    <row r="20544" spans="13:13" hidden="1" x14ac:dyDescent="0.2">
      <c r="M20544" s="9"/>
    </row>
    <row r="20545" spans="13:13" hidden="1" x14ac:dyDescent="0.2">
      <c r="M20545" s="9"/>
    </row>
    <row r="20546" spans="13:13" hidden="1" x14ac:dyDescent="0.2">
      <c r="M20546" s="9"/>
    </row>
    <row r="20547" spans="13:13" hidden="1" x14ac:dyDescent="0.2">
      <c r="M20547" s="9"/>
    </row>
    <row r="20548" spans="13:13" hidden="1" x14ac:dyDescent="0.2">
      <c r="M20548" s="9"/>
    </row>
    <row r="20549" spans="13:13" hidden="1" x14ac:dyDescent="0.2">
      <c r="M20549" s="9"/>
    </row>
    <row r="20550" spans="13:13" hidden="1" x14ac:dyDescent="0.2">
      <c r="M20550" s="9"/>
    </row>
    <row r="20551" spans="13:13" hidden="1" x14ac:dyDescent="0.2">
      <c r="M20551" s="9"/>
    </row>
    <row r="20552" spans="13:13" hidden="1" x14ac:dyDescent="0.2">
      <c r="M20552" s="9"/>
    </row>
    <row r="20553" spans="13:13" hidden="1" x14ac:dyDescent="0.2">
      <c r="M20553" s="9"/>
    </row>
    <row r="20554" spans="13:13" hidden="1" x14ac:dyDescent="0.2">
      <c r="M20554" s="9"/>
    </row>
    <row r="20555" spans="13:13" hidden="1" x14ac:dyDescent="0.2">
      <c r="M20555" s="9"/>
    </row>
    <row r="20556" spans="13:13" hidden="1" x14ac:dyDescent="0.2">
      <c r="M20556" s="9"/>
    </row>
    <row r="20557" spans="13:13" hidden="1" x14ac:dyDescent="0.2">
      <c r="M20557" s="9"/>
    </row>
    <row r="20558" spans="13:13" hidden="1" x14ac:dyDescent="0.2">
      <c r="M20558" s="9"/>
    </row>
    <row r="20559" spans="13:13" hidden="1" x14ac:dyDescent="0.2">
      <c r="M20559" s="9"/>
    </row>
    <row r="20560" spans="13:13" hidden="1" x14ac:dyDescent="0.2">
      <c r="M20560" s="9"/>
    </row>
    <row r="20561" spans="13:13" hidden="1" x14ac:dyDescent="0.2">
      <c r="M20561" s="9"/>
    </row>
    <row r="20562" spans="13:13" hidden="1" x14ac:dyDescent="0.2">
      <c r="M20562" s="9"/>
    </row>
    <row r="20563" spans="13:13" hidden="1" x14ac:dyDescent="0.2">
      <c r="M20563" s="9"/>
    </row>
    <row r="20564" spans="13:13" hidden="1" x14ac:dyDescent="0.2">
      <c r="M20564" s="9"/>
    </row>
    <row r="20565" spans="13:13" hidden="1" x14ac:dyDescent="0.2">
      <c r="M20565" s="9"/>
    </row>
    <row r="20566" spans="13:13" hidden="1" x14ac:dyDescent="0.2">
      <c r="M20566" s="9"/>
    </row>
    <row r="20567" spans="13:13" hidden="1" x14ac:dyDescent="0.2">
      <c r="M20567" s="9"/>
    </row>
    <row r="20568" spans="13:13" hidden="1" x14ac:dyDescent="0.2">
      <c r="M20568" s="9"/>
    </row>
    <row r="20569" spans="13:13" hidden="1" x14ac:dyDescent="0.2">
      <c r="M20569" s="9"/>
    </row>
    <row r="20570" spans="13:13" hidden="1" x14ac:dyDescent="0.2">
      <c r="M20570" s="9"/>
    </row>
    <row r="20571" spans="13:13" hidden="1" x14ac:dyDescent="0.2">
      <c r="M20571" s="9"/>
    </row>
    <row r="20572" spans="13:13" hidden="1" x14ac:dyDescent="0.2">
      <c r="M20572" s="9"/>
    </row>
    <row r="20573" spans="13:13" hidden="1" x14ac:dyDescent="0.2">
      <c r="M20573" s="9"/>
    </row>
    <row r="20574" spans="13:13" hidden="1" x14ac:dyDescent="0.2">
      <c r="M20574" s="9"/>
    </row>
    <row r="20575" spans="13:13" hidden="1" x14ac:dyDescent="0.2">
      <c r="M20575" s="9"/>
    </row>
    <row r="20576" spans="13:13" hidden="1" x14ac:dyDescent="0.2">
      <c r="M20576" s="9"/>
    </row>
    <row r="20577" spans="13:13" hidden="1" x14ac:dyDescent="0.2">
      <c r="M20577" s="9"/>
    </row>
    <row r="20578" spans="13:13" hidden="1" x14ac:dyDescent="0.2">
      <c r="M20578" s="9"/>
    </row>
    <row r="20579" spans="13:13" hidden="1" x14ac:dyDescent="0.2">
      <c r="M20579" s="9"/>
    </row>
    <row r="20580" spans="13:13" hidden="1" x14ac:dyDescent="0.2">
      <c r="M20580" s="9"/>
    </row>
    <row r="20581" spans="13:13" hidden="1" x14ac:dyDescent="0.2">
      <c r="M20581" s="9"/>
    </row>
    <row r="20582" spans="13:13" hidden="1" x14ac:dyDescent="0.2">
      <c r="M20582" s="9"/>
    </row>
    <row r="20583" spans="13:13" hidden="1" x14ac:dyDescent="0.2">
      <c r="M20583" s="9"/>
    </row>
    <row r="20584" spans="13:13" hidden="1" x14ac:dyDescent="0.2">
      <c r="M20584" s="9"/>
    </row>
    <row r="20585" spans="13:13" hidden="1" x14ac:dyDescent="0.2">
      <c r="M20585" s="9"/>
    </row>
    <row r="20586" spans="13:13" hidden="1" x14ac:dyDescent="0.2">
      <c r="M20586" s="9"/>
    </row>
    <row r="20587" spans="13:13" hidden="1" x14ac:dyDescent="0.2">
      <c r="M20587" s="9"/>
    </row>
    <row r="20588" spans="13:13" hidden="1" x14ac:dyDescent="0.2">
      <c r="M20588" s="9"/>
    </row>
    <row r="20589" spans="13:13" hidden="1" x14ac:dyDescent="0.2">
      <c r="M20589" s="9"/>
    </row>
    <row r="20590" spans="13:13" hidden="1" x14ac:dyDescent="0.2">
      <c r="M20590" s="9"/>
    </row>
    <row r="20591" spans="13:13" hidden="1" x14ac:dyDescent="0.2">
      <c r="M20591" s="9"/>
    </row>
    <row r="20592" spans="13:13" hidden="1" x14ac:dyDescent="0.2">
      <c r="M20592" s="9"/>
    </row>
    <row r="20593" spans="13:13" hidden="1" x14ac:dyDescent="0.2">
      <c r="M20593" s="9"/>
    </row>
    <row r="20594" spans="13:13" hidden="1" x14ac:dyDescent="0.2">
      <c r="M20594" s="9"/>
    </row>
    <row r="20595" spans="13:13" hidden="1" x14ac:dyDescent="0.2">
      <c r="M20595" s="9"/>
    </row>
    <row r="20596" spans="13:13" hidden="1" x14ac:dyDescent="0.2">
      <c r="M20596" s="9"/>
    </row>
    <row r="20597" spans="13:13" hidden="1" x14ac:dyDescent="0.2">
      <c r="M20597" s="9"/>
    </row>
    <row r="20598" spans="13:13" hidden="1" x14ac:dyDescent="0.2">
      <c r="M20598" s="9"/>
    </row>
    <row r="20599" spans="13:13" hidden="1" x14ac:dyDescent="0.2">
      <c r="M20599" s="9"/>
    </row>
    <row r="20600" spans="13:13" hidden="1" x14ac:dyDescent="0.2">
      <c r="M20600" s="9"/>
    </row>
    <row r="20601" spans="13:13" hidden="1" x14ac:dyDescent="0.2">
      <c r="M20601" s="9"/>
    </row>
    <row r="20602" spans="13:13" hidden="1" x14ac:dyDescent="0.2">
      <c r="M20602" s="9"/>
    </row>
    <row r="20603" spans="13:13" hidden="1" x14ac:dyDescent="0.2">
      <c r="M20603" s="9"/>
    </row>
    <row r="20604" spans="13:13" hidden="1" x14ac:dyDescent="0.2">
      <c r="M20604" s="9"/>
    </row>
    <row r="20605" spans="13:13" hidden="1" x14ac:dyDescent="0.2">
      <c r="M20605" s="9"/>
    </row>
    <row r="20606" spans="13:13" hidden="1" x14ac:dyDescent="0.2">
      <c r="M20606" s="9"/>
    </row>
    <row r="20607" spans="13:13" hidden="1" x14ac:dyDescent="0.2">
      <c r="M20607" s="9"/>
    </row>
    <row r="20608" spans="13:13" hidden="1" x14ac:dyDescent="0.2">
      <c r="M20608" s="9"/>
    </row>
    <row r="20609" spans="13:13" hidden="1" x14ac:dyDescent="0.2">
      <c r="M20609" s="9"/>
    </row>
    <row r="20610" spans="13:13" hidden="1" x14ac:dyDescent="0.2">
      <c r="M20610" s="9"/>
    </row>
    <row r="20611" spans="13:13" hidden="1" x14ac:dyDescent="0.2">
      <c r="M20611" s="9"/>
    </row>
    <row r="20612" spans="13:13" hidden="1" x14ac:dyDescent="0.2">
      <c r="M20612" s="9"/>
    </row>
    <row r="20613" spans="13:13" hidden="1" x14ac:dyDescent="0.2">
      <c r="M20613" s="9"/>
    </row>
    <row r="20614" spans="13:13" hidden="1" x14ac:dyDescent="0.2">
      <c r="M20614" s="9"/>
    </row>
    <row r="20615" spans="13:13" hidden="1" x14ac:dyDescent="0.2">
      <c r="M20615" s="9"/>
    </row>
    <row r="20616" spans="13:13" hidden="1" x14ac:dyDescent="0.2">
      <c r="M20616" s="9"/>
    </row>
    <row r="20617" spans="13:13" hidden="1" x14ac:dyDescent="0.2">
      <c r="M20617" s="9"/>
    </row>
    <row r="20618" spans="13:13" hidden="1" x14ac:dyDescent="0.2">
      <c r="M20618" s="9"/>
    </row>
    <row r="20619" spans="13:13" hidden="1" x14ac:dyDescent="0.2">
      <c r="M20619" s="9"/>
    </row>
    <row r="20620" spans="13:13" hidden="1" x14ac:dyDescent="0.2">
      <c r="M20620" s="9"/>
    </row>
    <row r="20621" spans="13:13" hidden="1" x14ac:dyDescent="0.2">
      <c r="M20621" s="9"/>
    </row>
    <row r="20622" spans="13:13" hidden="1" x14ac:dyDescent="0.2">
      <c r="M20622" s="9"/>
    </row>
    <row r="20623" spans="13:13" hidden="1" x14ac:dyDescent="0.2">
      <c r="M20623" s="9"/>
    </row>
    <row r="20624" spans="13:13" hidden="1" x14ac:dyDescent="0.2">
      <c r="M20624" s="9"/>
    </row>
    <row r="20625" spans="13:13" hidden="1" x14ac:dyDescent="0.2">
      <c r="M20625" s="9"/>
    </row>
    <row r="20626" spans="13:13" hidden="1" x14ac:dyDescent="0.2">
      <c r="M20626" s="9"/>
    </row>
    <row r="20627" spans="13:13" hidden="1" x14ac:dyDescent="0.2">
      <c r="M20627" s="9"/>
    </row>
    <row r="20628" spans="13:13" hidden="1" x14ac:dyDescent="0.2">
      <c r="M20628" s="9"/>
    </row>
    <row r="20629" spans="13:13" hidden="1" x14ac:dyDescent="0.2">
      <c r="M20629" s="9"/>
    </row>
    <row r="20630" spans="13:13" hidden="1" x14ac:dyDescent="0.2">
      <c r="M20630" s="9"/>
    </row>
    <row r="20631" spans="13:13" hidden="1" x14ac:dyDescent="0.2">
      <c r="M20631" s="9"/>
    </row>
    <row r="20632" spans="13:13" hidden="1" x14ac:dyDescent="0.2">
      <c r="M20632" s="9"/>
    </row>
    <row r="20633" spans="13:13" hidden="1" x14ac:dyDescent="0.2">
      <c r="M20633" s="9"/>
    </row>
    <row r="20634" spans="13:13" hidden="1" x14ac:dyDescent="0.2">
      <c r="M20634" s="9"/>
    </row>
    <row r="20635" spans="13:13" hidden="1" x14ac:dyDescent="0.2">
      <c r="M20635" s="9"/>
    </row>
    <row r="20636" spans="13:13" hidden="1" x14ac:dyDescent="0.2">
      <c r="M20636" s="9"/>
    </row>
    <row r="20637" spans="13:13" hidden="1" x14ac:dyDescent="0.2">
      <c r="M20637" s="9"/>
    </row>
    <row r="20638" spans="13:13" hidden="1" x14ac:dyDescent="0.2">
      <c r="M20638" s="9"/>
    </row>
    <row r="20639" spans="13:13" hidden="1" x14ac:dyDescent="0.2">
      <c r="M20639" s="9"/>
    </row>
    <row r="20640" spans="13:13" hidden="1" x14ac:dyDescent="0.2">
      <c r="M20640" s="9"/>
    </row>
    <row r="20641" spans="13:13" hidden="1" x14ac:dyDescent="0.2">
      <c r="M20641" s="9"/>
    </row>
    <row r="20642" spans="13:13" hidden="1" x14ac:dyDescent="0.2">
      <c r="M20642" s="9"/>
    </row>
    <row r="20643" spans="13:13" hidden="1" x14ac:dyDescent="0.2">
      <c r="M20643" s="9"/>
    </row>
    <row r="20644" spans="13:13" hidden="1" x14ac:dyDescent="0.2">
      <c r="M20644" s="9"/>
    </row>
    <row r="20645" spans="13:13" hidden="1" x14ac:dyDescent="0.2">
      <c r="M20645" s="9"/>
    </row>
    <row r="20646" spans="13:13" hidden="1" x14ac:dyDescent="0.2">
      <c r="M20646" s="9"/>
    </row>
    <row r="20647" spans="13:13" hidden="1" x14ac:dyDescent="0.2">
      <c r="M20647" s="9"/>
    </row>
    <row r="20648" spans="13:13" hidden="1" x14ac:dyDescent="0.2">
      <c r="M20648" s="9"/>
    </row>
    <row r="20649" spans="13:13" hidden="1" x14ac:dyDescent="0.2">
      <c r="M20649" s="9"/>
    </row>
    <row r="20650" spans="13:13" hidden="1" x14ac:dyDescent="0.2">
      <c r="M20650" s="9"/>
    </row>
    <row r="20651" spans="13:13" hidden="1" x14ac:dyDescent="0.2">
      <c r="M20651" s="9"/>
    </row>
    <row r="20652" spans="13:13" hidden="1" x14ac:dyDescent="0.2">
      <c r="M20652" s="9"/>
    </row>
    <row r="20653" spans="13:13" hidden="1" x14ac:dyDescent="0.2">
      <c r="M20653" s="9"/>
    </row>
    <row r="20654" spans="13:13" hidden="1" x14ac:dyDescent="0.2">
      <c r="M20654" s="9"/>
    </row>
    <row r="20655" spans="13:13" hidden="1" x14ac:dyDescent="0.2">
      <c r="M20655" s="9"/>
    </row>
    <row r="20656" spans="13:13" hidden="1" x14ac:dyDescent="0.2">
      <c r="M20656" s="9"/>
    </row>
    <row r="20657" spans="13:13" hidden="1" x14ac:dyDescent="0.2">
      <c r="M20657" s="9"/>
    </row>
    <row r="20658" spans="13:13" hidden="1" x14ac:dyDescent="0.2">
      <c r="M20658" s="9"/>
    </row>
    <row r="20659" spans="13:13" hidden="1" x14ac:dyDescent="0.2">
      <c r="M20659" s="9"/>
    </row>
    <row r="20660" spans="13:13" hidden="1" x14ac:dyDescent="0.2">
      <c r="M20660" s="9"/>
    </row>
    <row r="20661" spans="13:13" hidden="1" x14ac:dyDescent="0.2">
      <c r="M20661" s="9"/>
    </row>
    <row r="20662" spans="13:13" hidden="1" x14ac:dyDescent="0.2">
      <c r="M20662" s="9"/>
    </row>
    <row r="20663" spans="13:13" hidden="1" x14ac:dyDescent="0.2">
      <c r="M20663" s="9"/>
    </row>
    <row r="20664" spans="13:13" hidden="1" x14ac:dyDescent="0.2">
      <c r="M20664" s="9"/>
    </row>
    <row r="20665" spans="13:13" hidden="1" x14ac:dyDescent="0.2">
      <c r="M20665" s="9"/>
    </row>
    <row r="20666" spans="13:13" hidden="1" x14ac:dyDescent="0.2">
      <c r="M20666" s="9"/>
    </row>
    <row r="20667" spans="13:13" hidden="1" x14ac:dyDescent="0.2">
      <c r="M20667" s="9"/>
    </row>
    <row r="20668" spans="13:13" hidden="1" x14ac:dyDescent="0.2">
      <c r="M20668" s="9"/>
    </row>
    <row r="20669" spans="13:13" hidden="1" x14ac:dyDescent="0.2">
      <c r="M20669" s="9"/>
    </row>
    <row r="20670" spans="13:13" hidden="1" x14ac:dyDescent="0.2">
      <c r="M20670" s="9"/>
    </row>
    <row r="20671" spans="13:13" hidden="1" x14ac:dyDescent="0.2">
      <c r="M20671" s="9"/>
    </row>
    <row r="20672" spans="13:13" hidden="1" x14ac:dyDescent="0.2">
      <c r="M20672" s="9"/>
    </row>
    <row r="20673" spans="13:13" hidden="1" x14ac:dyDescent="0.2">
      <c r="M20673" s="9"/>
    </row>
    <row r="20674" spans="13:13" hidden="1" x14ac:dyDescent="0.2">
      <c r="M20674" s="9"/>
    </row>
    <row r="20675" spans="13:13" hidden="1" x14ac:dyDescent="0.2">
      <c r="M20675" s="9"/>
    </row>
    <row r="20676" spans="13:13" hidden="1" x14ac:dyDescent="0.2">
      <c r="M20676" s="9"/>
    </row>
    <row r="20677" spans="13:13" hidden="1" x14ac:dyDescent="0.2">
      <c r="M20677" s="9"/>
    </row>
    <row r="20678" spans="13:13" hidden="1" x14ac:dyDescent="0.2">
      <c r="M20678" s="9"/>
    </row>
    <row r="20679" spans="13:13" hidden="1" x14ac:dyDescent="0.2">
      <c r="M20679" s="9"/>
    </row>
    <row r="20680" spans="13:13" hidden="1" x14ac:dyDescent="0.2">
      <c r="M20680" s="9"/>
    </row>
    <row r="20681" spans="13:13" hidden="1" x14ac:dyDescent="0.2">
      <c r="M20681" s="9"/>
    </row>
    <row r="20682" spans="13:13" hidden="1" x14ac:dyDescent="0.2">
      <c r="M20682" s="9"/>
    </row>
    <row r="20683" spans="13:13" hidden="1" x14ac:dyDescent="0.2">
      <c r="M20683" s="9"/>
    </row>
    <row r="20684" spans="13:13" hidden="1" x14ac:dyDescent="0.2">
      <c r="M20684" s="9"/>
    </row>
    <row r="20685" spans="13:13" hidden="1" x14ac:dyDescent="0.2">
      <c r="M20685" s="9"/>
    </row>
    <row r="20686" spans="13:13" hidden="1" x14ac:dyDescent="0.2">
      <c r="M20686" s="9"/>
    </row>
    <row r="20687" spans="13:13" hidden="1" x14ac:dyDescent="0.2">
      <c r="M20687" s="9"/>
    </row>
    <row r="20688" spans="13:13" hidden="1" x14ac:dyDescent="0.2">
      <c r="M20688" s="9"/>
    </row>
    <row r="20689" spans="13:13" hidden="1" x14ac:dyDescent="0.2">
      <c r="M20689" s="9"/>
    </row>
    <row r="20690" spans="13:13" hidden="1" x14ac:dyDescent="0.2">
      <c r="M20690" s="9"/>
    </row>
    <row r="20691" spans="13:13" hidden="1" x14ac:dyDescent="0.2">
      <c r="M20691" s="9"/>
    </row>
    <row r="20692" spans="13:13" hidden="1" x14ac:dyDescent="0.2">
      <c r="M20692" s="9"/>
    </row>
    <row r="20693" spans="13:13" hidden="1" x14ac:dyDescent="0.2">
      <c r="M20693" s="9"/>
    </row>
    <row r="20694" spans="13:13" hidden="1" x14ac:dyDescent="0.2">
      <c r="M20694" s="9"/>
    </row>
    <row r="20695" spans="13:13" hidden="1" x14ac:dyDescent="0.2">
      <c r="M20695" s="9"/>
    </row>
    <row r="20696" spans="13:13" hidden="1" x14ac:dyDescent="0.2">
      <c r="M20696" s="9"/>
    </row>
    <row r="20697" spans="13:13" hidden="1" x14ac:dyDescent="0.2">
      <c r="M20697" s="9"/>
    </row>
    <row r="20698" spans="13:13" hidden="1" x14ac:dyDescent="0.2">
      <c r="M20698" s="9"/>
    </row>
    <row r="20699" spans="13:13" hidden="1" x14ac:dyDescent="0.2">
      <c r="M20699" s="9"/>
    </row>
    <row r="20700" spans="13:13" hidden="1" x14ac:dyDescent="0.2">
      <c r="M20700" s="9"/>
    </row>
    <row r="20701" spans="13:13" hidden="1" x14ac:dyDescent="0.2">
      <c r="M20701" s="9"/>
    </row>
    <row r="20702" spans="13:13" hidden="1" x14ac:dyDescent="0.2">
      <c r="M20702" s="9"/>
    </row>
    <row r="20703" spans="13:13" hidden="1" x14ac:dyDescent="0.2">
      <c r="M20703" s="9"/>
    </row>
    <row r="20704" spans="13:13" hidden="1" x14ac:dyDescent="0.2">
      <c r="M20704" s="9"/>
    </row>
    <row r="20705" spans="13:13" hidden="1" x14ac:dyDescent="0.2">
      <c r="M20705" s="9"/>
    </row>
    <row r="20706" spans="13:13" hidden="1" x14ac:dyDescent="0.2">
      <c r="M20706" s="9"/>
    </row>
    <row r="20707" spans="13:13" hidden="1" x14ac:dyDescent="0.2">
      <c r="M20707" s="9"/>
    </row>
    <row r="20708" spans="13:13" hidden="1" x14ac:dyDescent="0.2">
      <c r="M20708" s="9"/>
    </row>
    <row r="20709" spans="13:13" hidden="1" x14ac:dyDescent="0.2">
      <c r="M20709" s="9"/>
    </row>
    <row r="20710" spans="13:13" hidden="1" x14ac:dyDescent="0.2">
      <c r="M20710" s="9"/>
    </row>
    <row r="20711" spans="13:13" hidden="1" x14ac:dyDescent="0.2">
      <c r="M20711" s="9"/>
    </row>
    <row r="20712" spans="13:13" hidden="1" x14ac:dyDescent="0.2">
      <c r="M20712" s="9"/>
    </row>
    <row r="20713" spans="13:13" hidden="1" x14ac:dyDescent="0.2">
      <c r="M20713" s="9"/>
    </row>
    <row r="20714" spans="13:13" hidden="1" x14ac:dyDescent="0.2">
      <c r="M20714" s="9"/>
    </row>
    <row r="20715" spans="13:13" hidden="1" x14ac:dyDescent="0.2">
      <c r="M20715" s="9"/>
    </row>
    <row r="20716" spans="13:13" hidden="1" x14ac:dyDescent="0.2">
      <c r="M20716" s="9"/>
    </row>
    <row r="20717" spans="13:13" hidden="1" x14ac:dyDescent="0.2">
      <c r="M20717" s="9"/>
    </row>
    <row r="20718" spans="13:13" hidden="1" x14ac:dyDescent="0.2">
      <c r="M20718" s="9"/>
    </row>
    <row r="20719" spans="13:13" hidden="1" x14ac:dyDescent="0.2">
      <c r="M20719" s="9"/>
    </row>
    <row r="20720" spans="13:13" hidden="1" x14ac:dyDescent="0.2">
      <c r="M20720" s="9"/>
    </row>
    <row r="20721" spans="13:13" hidden="1" x14ac:dyDescent="0.2">
      <c r="M20721" s="9"/>
    </row>
    <row r="20722" spans="13:13" hidden="1" x14ac:dyDescent="0.2">
      <c r="M20722" s="9"/>
    </row>
    <row r="20723" spans="13:13" hidden="1" x14ac:dyDescent="0.2">
      <c r="M20723" s="9"/>
    </row>
    <row r="20724" spans="13:13" hidden="1" x14ac:dyDescent="0.2">
      <c r="M20724" s="9"/>
    </row>
    <row r="20725" spans="13:13" hidden="1" x14ac:dyDescent="0.2">
      <c r="M20725" s="9"/>
    </row>
    <row r="20726" spans="13:13" hidden="1" x14ac:dyDescent="0.2">
      <c r="M20726" s="9"/>
    </row>
    <row r="20727" spans="13:13" hidden="1" x14ac:dyDescent="0.2">
      <c r="M20727" s="9"/>
    </row>
    <row r="20728" spans="13:13" hidden="1" x14ac:dyDescent="0.2">
      <c r="M20728" s="9"/>
    </row>
    <row r="20729" spans="13:13" hidden="1" x14ac:dyDescent="0.2">
      <c r="M20729" s="9"/>
    </row>
    <row r="20730" spans="13:13" hidden="1" x14ac:dyDescent="0.2">
      <c r="M20730" s="9"/>
    </row>
    <row r="20731" spans="13:13" hidden="1" x14ac:dyDescent="0.2">
      <c r="M20731" s="9"/>
    </row>
    <row r="20732" spans="13:13" hidden="1" x14ac:dyDescent="0.2">
      <c r="M20732" s="9"/>
    </row>
    <row r="20733" spans="13:13" hidden="1" x14ac:dyDescent="0.2">
      <c r="M20733" s="9"/>
    </row>
    <row r="20734" spans="13:13" hidden="1" x14ac:dyDescent="0.2">
      <c r="M20734" s="9"/>
    </row>
    <row r="20735" spans="13:13" hidden="1" x14ac:dyDescent="0.2">
      <c r="M20735" s="9"/>
    </row>
    <row r="20736" spans="13:13" hidden="1" x14ac:dyDescent="0.2">
      <c r="M20736" s="9"/>
    </row>
    <row r="20737" spans="13:13" hidden="1" x14ac:dyDescent="0.2">
      <c r="M20737" s="9"/>
    </row>
    <row r="20738" spans="13:13" hidden="1" x14ac:dyDescent="0.2">
      <c r="M20738" s="9"/>
    </row>
    <row r="20739" spans="13:13" hidden="1" x14ac:dyDescent="0.2">
      <c r="M20739" s="9"/>
    </row>
    <row r="20740" spans="13:13" hidden="1" x14ac:dyDescent="0.2">
      <c r="M20740" s="9"/>
    </row>
    <row r="20741" spans="13:13" hidden="1" x14ac:dyDescent="0.2">
      <c r="M20741" s="9"/>
    </row>
    <row r="20742" spans="13:13" hidden="1" x14ac:dyDescent="0.2">
      <c r="M20742" s="9"/>
    </row>
    <row r="20743" spans="13:13" hidden="1" x14ac:dyDescent="0.2">
      <c r="M20743" s="9"/>
    </row>
    <row r="20744" spans="13:13" hidden="1" x14ac:dyDescent="0.2">
      <c r="M20744" s="9"/>
    </row>
    <row r="20745" spans="13:13" hidden="1" x14ac:dyDescent="0.2">
      <c r="M20745" s="9"/>
    </row>
    <row r="20746" spans="13:13" hidden="1" x14ac:dyDescent="0.2">
      <c r="M20746" s="9"/>
    </row>
    <row r="20747" spans="13:13" hidden="1" x14ac:dyDescent="0.2">
      <c r="M20747" s="9"/>
    </row>
    <row r="20748" spans="13:13" hidden="1" x14ac:dyDescent="0.2">
      <c r="M20748" s="9"/>
    </row>
    <row r="20749" spans="13:13" hidden="1" x14ac:dyDescent="0.2">
      <c r="M20749" s="9"/>
    </row>
    <row r="20750" spans="13:13" hidden="1" x14ac:dyDescent="0.2">
      <c r="M20750" s="9"/>
    </row>
    <row r="20751" spans="13:13" hidden="1" x14ac:dyDescent="0.2">
      <c r="M20751" s="9"/>
    </row>
    <row r="20752" spans="13:13" hidden="1" x14ac:dyDescent="0.2">
      <c r="M20752" s="9"/>
    </row>
    <row r="20753" spans="13:13" hidden="1" x14ac:dyDescent="0.2">
      <c r="M20753" s="9"/>
    </row>
    <row r="20754" spans="13:13" hidden="1" x14ac:dyDescent="0.2">
      <c r="M20754" s="9"/>
    </row>
    <row r="20755" spans="13:13" hidden="1" x14ac:dyDescent="0.2">
      <c r="M20755" s="9"/>
    </row>
    <row r="20756" spans="13:13" hidden="1" x14ac:dyDescent="0.2">
      <c r="M20756" s="9"/>
    </row>
    <row r="20757" spans="13:13" hidden="1" x14ac:dyDescent="0.2">
      <c r="M20757" s="9"/>
    </row>
    <row r="20758" spans="13:13" hidden="1" x14ac:dyDescent="0.2">
      <c r="M20758" s="9"/>
    </row>
    <row r="20759" spans="13:13" hidden="1" x14ac:dyDescent="0.2">
      <c r="M20759" s="9"/>
    </row>
    <row r="20760" spans="13:13" hidden="1" x14ac:dyDescent="0.2">
      <c r="M20760" s="9"/>
    </row>
    <row r="20761" spans="13:13" hidden="1" x14ac:dyDescent="0.2">
      <c r="M20761" s="9"/>
    </row>
    <row r="20762" spans="13:13" hidden="1" x14ac:dyDescent="0.2">
      <c r="M20762" s="9"/>
    </row>
    <row r="20763" spans="13:13" hidden="1" x14ac:dyDescent="0.2">
      <c r="M20763" s="9"/>
    </row>
    <row r="20764" spans="13:13" hidden="1" x14ac:dyDescent="0.2">
      <c r="M20764" s="9"/>
    </row>
    <row r="20765" spans="13:13" hidden="1" x14ac:dyDescent="0.2">
      <c r="M20765" s="9"/>
    </row>
    <row r="20766" spans="13:13" hidden="1" x14ac:dyDescent="0.2">
      <c r="M20766" s="9"/>
    </row>
    <row r="20767" spans="13:13" hidden="1" x14ac:dyDescent="0.2">
      <c r="M20767" s="9"/>
    </row>
    <row r="20768" spans="13:13" hidden="1" x14ac:dyDescent="0.2">
      <c r="M20768" s="9"/>
    </row>
    <row r="20769" spans="13:13" hidden="1" x14ac:dyDescent="0.2">
      <c r="M20769" s="9"/>
    </row>
    <row r="20770" spans="13:13" hidden="1" x14ac:dyDescent="0.2">
      <c r="M20770" s="9"/>
    </row>
    <row r="20771" spans="13:13" hidden="1" x14ac:dyDescent="0.2">
      <c r="M20771" s="9"/>
    </row>
    <row r="20772" spans="13:13" hidden="1" x14ac:dyDescent="0.2">
      <c r="M20772" s="9"/>
    </row>
    <row r="20773" spans="13:13" hidden="1" x14ac:dyDescent="0.2">
      <c r="M20773" s="9"/>
    </row>
    <row r="20774" spans="13:13" hidden="1" x14ac:dyDescent="0.2">
      <c r="M20774" s="9"/>
    </row>
    <row r="20775" spans="13:13" hidden="1" x14ac:dyDescent="0.2">
      <c r="M20775" s="9"/>
    </row>
    <row r="20776" spans="13:13" hidden="1" x14ac:dyDescent="0.2">
      <c r="M20776" s="9"/>
    </row>
    <row r="20777" spans="13:13" hidden="1" x14ac:dyDescent="0.2">
      <c r="M20777" s="9"/>
    </row>
    <row r="20778" spans="13:13" hidden="1" x14ac:dyDescent="0.2">
      <c r="M20778" s="9"/>
    </row>
    <row r="20779" spans="13:13" hidden="1" x14ac:dyDescent="0.2">
      <c r="M20779" s="9"/>
    </row>
    <row r="20780" spans="13:13" hidden="1" x14ac:dyDescent="0.2">
      <c r="M20780" s="9"/>
    </row>
    <row r="20781" spans="13:13" hidden="1" x14ac:dyDescent="0.2">
      <c r="M20781" s="9"/>
    </row>
    <row r="20782" spans="13:13" hidden="1" x14ac:dyDescent="0.2">
      <c r="M20782" s="9"/>
    </row>
    <row r="20783" spans="13:13" hidden="1" x14ac:dyDescent="0.2">
      <c r="M20783" s="9"/>
    </row>
    <row r="20784" spans="13:13" hidden="1" x14ac:dyDescent="0.2">
      <c r="M20784" s="9"/>
    </row>
    <row r="20785" spans="13:13" hidden="1" x14ac:dyDescent="0.2">
      <c r="M20785" s="9"/>
    </row>
    <row r="20786" spans="13:13" hidden="1" x14ac:dyDescent="0.2">
      <c r="M20786" s="9"/>
    </row>
    <row r="20787" spans="13:13" hidden="1" x14ac:dyDescent="0.2">
      <c r="M20787" s="9"/>
    </row>
    <row r="20788" spans="13:13" hidden="1" x14ac:dyDescent="0.2">
      <c r="M20788" s="9"/>
    </row>
    <row r="20789" spans="13:13" hidden="1" x14ac:dyDescent="0.2">
      <c r="M20789" s="9"/>
    </row>
    <row r="20790" spans="13:13" hidden="1" x14ac:dyDescent="0.2">
      <c r="M20790" s="9"/>
    </row>
    <row r="20791" spans="13:13" hidden="1" x14ac:dyDescent="0.2">
      <c r="M20791" s="9"/>
    </row>
    <row r="20792" spans="13:13" hidden="1" x14ac:dyDescent="0.2">
      <c r="M20792" s="9"/>
    </row>
    <row r="20793" spans="13:13" hidden="1" x14ac:dyDescent="0.2">
      <c r="M20793" s="9"/>
    </row>
    <row r="20794" spans="13:13" hidden="1" x14ac:dyDescent="0.2">
      <c r="M20794" s="9"/>
    </row>
    <row r="20795" spans="13:13" hidden="1" x14ac:dyDescent="0.2">
      <c r="M20795" s="9"/>
    </row>
    <row r="20796" spans="13:13" hidden="1" x14ac:dyDescent="0.2">
      <c r="M20796" s="9"/>
    </row>
    <row r="20797" spans="13:13" hidden="1" x14ac:dyDescent="0.2">
      <c r="M20797" s="9"/>
    </row>
    <row r="20798" spans="13:13" hidden="1" x14ac:dyDescent="0.2">
      <c r="M20798" s="9"/>
    </row>
    <row r="20799" spans="13:13" hidden="1" x14ac:dyDescent="0.2">
      <c r="M20799" s="9"/>
    </row>
    <row r="20800" spans="13:13" hidden="1" x14ac:dyDescent="0.2">
      <c r="M20800" s="9"/>
    </row>
    <row r="20801" spans="13:13" hidden="1" x14ac:dyDescent="0.2">
      <c r="M20801" s="9"/>
    </row>
    <row r="20802" spans="13:13" hidden="1" x14ac:dyDescent="0.2">
      <c r="M20802" s="9"/>
    </row>
    <row r="20803" spans="13:13" hidden="1" x14ac:dyDescent="0.2">
      <c r="M20803" s="9"/>
    </row>
    <row r="20804" spans="13:13" hidden="1" x14ac:dyDescent="0.2">
      <c r="M20804" s="9"/>
    </row>
    <row r="20805" spans="13:13" hidden="1" x14ac:dyDescent="0.2">
      <c r="M20805" s="9"/>
    </row>
    <row r="20806" spans="13:13" hidden="1" x14ac:dyDescent="0.2">
      <c r="M20806" s="9"/>
    </row>
    <row r="20807" spans="13:13" hidden="1" x14ac:dyDescent="0.2">
      <c r="M20807" s="9"/>
    </row>
    <row r="20808" spans="13:13" hidden="1" x14ac:dyDescent="0.2">
      <c r="M20808" s="9"/>
    </row>
    <row r="20809" spans="13:13" hidden="1" x14ac:dyDescent="0.2">
      <c r="M20809" s="9"/>
    </row>
    <row r="20810" spans="13:13" hidden="1" x14ac:dyDescent="0.2">
      <c r="M20810" s="9"/>
    </row>
    <row r="20811" spans="13:13" hidden="1" x14ac:dyDescent="0.2">
      <c r="M20811" s="9"/>
    </row>
    <row r="20812" spans="13:13" hidden="1" x14ac:dyDescent="0.2">
      <c r="M20812" s="9"/>
    </row>
    <row r="20813" spans="13:13" hidden="1" x14ac:dyDescent="0.2">
      <c r="M20813" s="9"/>
    </row>
    <row r="20814" spans="13:13" hidden="1" x14ac:dyDescent="0.2">
      <c r="M20814" s="9"/>
    </row>
    <row r="20815" spans="13:13" hidden="1" x14ac:dyDescent="0.2">
      <c r="M20815" s="9"/>
    </row>
    <row r="20816" spans="13:13" hidden="1" x14ac:dyDescent="0.2">
      <c r="M20816" s="9"/>
    </row>
    <row r="20817" spans="13:13" hidden="1" x14ac:dyDescent="0.2">
      <c r="M20817" s="9"/>
    </row>
    <row r="20818" spans="13:13" hidden="1" x14ac:dyDescent="0.2">
      <c r="M20818" s="9"/>
    </row>
    <row r="20819" spans="13:13" hidden="1" x14ac:dyDescent="0.2">
      <c r="M20819" s="9"/>
    </row>
    <row r="20820" spans="13:13" hidden="1" x14ac:dyDescent="0.2">
      <c r="M20820" s="9"/>
    </row>
    <row r="20821" spans="13:13" hidden="1" x14ac:dyDescent="0.2">
      <c r="M20821" s="9"/>
    </row>
    <row r="20822" spans="13:13" hidden="1" x14ac:dyDescent="0.2">
      <c r="M20822" s="9"/>
    </row>
    <row r="20823" spans="13:13" hidden="1" x14ac:dyDescent="0.2">
      <c r="M20823" s="9"/>
    </row>
    <row r="20824" spans="13:13" hidden="1" x14ac:dyDescent="0.2">
      <c r="M20824" s="9"/>
    </row>
    <row r="20825" spans="13:13" hidden="1" x14ac:dyDescent="0.2">
      <c r="M20825" s="9"/>
    </row>
    <row r="20826" spans="13:13" hidden="1" x14ac:dyDescent="0.2">
      <c r="M20826" s="9"/>
    </row>
    <row r="20827" spans="13:13" hidden="1" x14ac:dyDescent="0.2">
      <c r="M20827" s="9"/>
    </row>
    <row r="20828" spans="13:13" hidden="1" x14ac:dyDescent="0.2">
      <c r="M20828" s="9"/>
    </row>
    <row r="20829" spans="13:13" hidden="1" x14ac:dyDescent="0.2">
      <c r="M20829" s="9"/>
    </row>
    <row r="20830" spans="13:13" hidden="1" x14ac:dyDescent="0.2">
      <c r="M20830" s="9"/>
    </row>
    <row r="20831" spans="13:13" hidden="1" x14ac:dyDescent="0.2">
      <c r="M20831" s="9"/>
    </row>
    <row r="20832" spans="13:13" hidden="1" x14ac:dyDescent="0.2">
      <c r="M20832" s="9"/>
    </row>
    <row r="20833" spans="13:13" hidden="1" x14ac:dyDescent="0.2">
      <c r="M20833" s="9"/>
    </row>
    <row r="20834" spans="13:13" hidden="1" x14ac:dyDescent="0.2">
      <c r="M20834" s="9"/>
    </row>
    <row r="20835" spans="13:13" hidden="1" x14ac:dyDescent="0.2">
      <c r="M20835" s="9"/>
    </row>
    <row r="20836" spans="13:13" hidden="1" x14ac:dyDescent="0.2">
      <c r="M20836" s="9"/>
    </row>
    <row r="20837" spans="13:13" hidden="1" x14ac:dyDescent="0.2">
      <c r="M20837" s="9"/>
    </row>
    <row r="20838" spans="13:13" hidden="1" x14ac:dyDescent="0.2">
      <c r="M20838" s="9"/>
    </row>
    <row r="20839" spans="13:13" hidden="1" x14ac:dyDescent="0.2">
      <c r="M20839" s="9"/>
    </row>
    <row r="20840" spans="13:13" hidden="1" x14ac:dyDescent="0.2">
      <c r="M20840" s="9"/>
    </row>
    <row r="20841" spans="13:13" hidden="1" x14ac:dyDescent="0.2">
      <c r="M20841" s="9"/>
    </row>
    <row r="20842" spans="13:13" hidden="1" x14ac:dyDescent="0.2">
      <c r="M20842" s="9"/>
    </row>
    <row r="20843" spans="13:13" hidden="1" x14ac:dyDescent="0.2">
      <c r="M20843" s="9"/>
    </row>
    <row r="20844" spans="13:13" hidden="1" x14ac:dyDescent="0.2">
      <c r="M20844" s="9"/>
    </row>
    <row r="20845" spans="13:13" hidden="1" x14ac:dyDescent="0.2">
      <c r="M20845" s="9"/>
    </row>
    <row r="20846" spans="13:13" hidden="1" x14ac:dyDescent="0.2">
      <c r="M20846" s="9"/>
    </row>
    <row r="20847" spans="13:13" hidden="1" x14ac:dyDescent="0.2">
      <c r="M20847" s="9"/>
    </row>
    <row r="20848" spans="13:13" hidden="1" x14ac:dyDescent="0.2">
      <c r="M20848" s="9"/>
    </row>
    <row r="20849" spans="13:13" hidden="1" x14ac:dyDescent="0.2">
      <c r="M20849" s="9"/>
    </row>
    <row r="20850" spans="13:13" hidden="1" x14ac:dyDescent="0.2">
      <c r="M20850" s="9"/>
    </row>
    <row r="20851" spans="13:13" hidden="1" x14ac:dyDescent="0.2">
      <c r="M20851" s="9"/>
    </row>
    <row r="20852" spans="13:13" hidden="1" x14ac:dyDescent="0.2">
      <c r="M20852" s="9"/>
    </row>
    <row r="20853" spans="13:13" hidden="1" x14ac:dyDescent="0.2">
      <c r="M20853" s="9"/>
    </row>
    <row r="20854" spans="13:13" hidden="1" x14ac:dyDescent="0.2">
      <c r="M20854" s="9"/>
    </row>
    <row r="20855" spans="13:13" hidden="1" x14ac:dyDescent="0.2">
      <c r="M20855" s="9"/>
    </row>
    <row r="20856" spans="13:13" hidden="1" x14ac:dyDescent="0.2">
      <c r="M20856" s="9"/>
    </row>
    <row r="20857" spans="13:13" hidden="1" x14ac:dyDescent="0.2">
      <c r="M20857" s="9"/>
    </row>
    <row r="20858" spans="13:13" hidden="1" x14ac:dyDescent="0.2">
      <c r="M20858" s="9"/>
    </row>
    <row r="20859" spans="13:13" hidden="1" x14ac:dyDescent="0.2">
      <c r="M20859" s="9"/>
    </row>
    <row r="20860" spans="13:13" hidden="1" x14ac:dyDescent="0.2">
      <c r="M20860" s="9"/>
    </row>
    <row r="20861" spans="13:13" hidden="1" x14ac:dyDescent="0.2">
      <c r="M20861" s="9"/>
    </row>
    <row r="20862" spans="13:13" hidden="1" x14ac:dyDescent="0.2">
      <c r="M20862" s="9"/>
    </row>
    <row r="20863" spans="13:13" hidden="1" x14ac:dyDescent="0.2">
      <c r="M20863" s="9"/>
    </row>
    <row r="20864" spans="13:13" hidden="1" x14ac:dyDescent="0.2">
      <c r="M20864" s="9"/>
    </row>
    <row r="20865" spans="13:13" hidden="1" x14ac:dyDescent="0.2">
      <c r="M20865" s="9"/>
    </row>
    <row r="20866" spans="13:13" hidden="1" x14ac:dyDescent="0.2">
      <c r="M20866" s="9"/>
    </row>
    <row r="20867" spans="13:13" hidden="1" x14ac:dyDescent="0.2">
      <c r="M20867" s="9"/>
    </row>
    <row r="20868" spans="13:13" hidden="1" x14ac:dyDescent="0.2">
      <c r="M20868" s="9"/>
    </row>
    <row r="20869" spans="13:13" hidden="1" x14ac:dyDescent="0.2">
      <c r="M20869" s="9"/>
    </row>
    <row r="20870" spans="13:13" hidden="1" x14ac:dyDescent="0.2">
      <c r="M20870" s="9"/>
    </row>
    <row r="20871" spans="13:13" hidden="1" x14ac:dyDescent="0.2">
      <c r="M20871" s="9"/>
    </row>
    <row r="20872" spans="13:13" hidden="1" x14ac:dyDescent="0.2">
      <c r="M20872" s="9"/>
    </row>
    <row r="20873" spans="13:13" hidden="1" x14ac:dyDescent="0.2">
      <c r="M20873" s="9"/>
    </row>
    <row r="20874" spans="13:13" hidden="1" x14ac:dyDescent="0.2">
      <c r="M20874" s="9"/>
    </row>
    <row r="20875" spans="13:13" hidden="1" x14ac:dyDescent="0.2">
      <c r="M20875" s="9"/>
    </row>
    <row r="20876" spans="13:13" hidden="1" x14ac:dyDescent="0.2">
      <c r="M20876" s="9"/>
    </row>
    <row r="20877" spans="13:13" hidden="1" x14ac:dyDescent="0.2">
      <c r="M20877" s="9"/>
    </row>
    <row r="20878" spans="13:13" hidden="1" x14ac:dyDescent="0.2">
      <c r="M20878" s="9"/>
    </row>
    <row r="20879" spans="13:13" hidden="1" x14ac:dyDescent="0.2">
      <c r="M20879" s="9"/>
    </row>
    <row r="20880" spans="13:13" hidden="1" x14ac:dyDescent="0.2">
      <c r="M20880" s="9"/>
    </row>
    <row r="20881" spans="13:13" hidden="1" x14ac:dyDescent="0.2">
      <c r="M20881" s="9"/>
    </row>
    <row r="20882" spans="13:13" hidden="1" x14ac:dyDescent="0.2">
      <c r="M20882" s="9"/>
    </row>
    <row r="20883" spans="13:13" hidden="1" x14ac:dyDescent="0.2">
      <c r="M20883" s="9"/>
    </row>
    <row r="20884" spans="13:13" hidden="1" x14ac:dyDescent="0.2">
      <c r="M20884" s="9"/>
    </row>
    <row r="20885" spans="13:13" hidden="1" x14ac:dyDescent="0.2">
      <c r="M20885" s="9"/>
    </row>
    <row r="20886" spans="13:13" hidden="1" x14ac:dyDescent="0.2">
      <c r="M20886" s="9"/>
    </row>
    <row r="20887" spans="13:13" hidden="1" x14ac:dyDescent="0.2">
      <c r="M20887" s="9"/>
    </row>
    <row r="20888" spans="13:13" hidden="1" x14ac:dyDescent="0.2">
      <c r="M20888" s="9"/>
    </row>
    <row r="20889" spans="13:13" hidden="1" x14ac:dyDescent="0.2">
      <c r="M20889" s="9"/>
    </row>
    <row r="20890" spans="13:13" hidden="1" x14ac:dyDescent="0.2">
      <c r="M20890" s="9"/>
    </row>
    <row r="20891" spans="13:13" hidden="1" x14ac:dyDescent="0.2">
      <c r="M20891" s="9"/>
    </row>
    <row r="20892" spans="13:13" hidden="1" x14ac:dyDescent="0.2">
      <c r="M20892" s="9"/>
    </row>
    <row r="20893" spans="13:13" hidden="1" x14ac:dyDescent="0.2">
      <c r="M20893" s="9"/>
    </row>
    <row r="20894" spans="13:13" hidden="1" x14ac:dyDescent="0.2">
      <c r="M20894" s="9"/>
    </row>
    <row r="20895" spans="13:13" hidden="1" x14ac:dyDescent="0.2">
      <c r="M20895" s="9"/>
    </row>
    <row r="20896" spans="13:13" hidden="1" x14ac:dyDescent="0.2">
      <c r="M20896" s="9"/>
    </row>
    <row r="20897" spans="13:13" hidden="1" x14ac:dyDescent="0.2">
      <c r="M20897" s="9"/>
    </row>
    <row r="20898" spans="13:13" hidden="1" x14ac:dyDescent="0.2">
      <c r="M20898" s="9"/>
    </row>
    <row r="20899" spans="13:13" hidden="1" x14ac:dyDescent="0.2">
      <c r="M20899" s="9"/>
    </row>
    <row r="20900" spans="13:13" hidden="1" x14ac:dyDescent="0.2">
      <c r="M20900" s="9"/>
    </row>
    <row r="20901" spans="13:13" hidden="1" x14ac:dyDescent="0.2">
      <c r="M20901" s="9"/>
    </row>
    <row r="20902" spans="13:13" hidden="1" x14ac:dyDescent="0.2">
      <c r="M20902" s="9"/>
    </row>
    <row r="20903" spans="13:13" hidden="1" x14ac:dyDescent="0.2">
      <c r="M20903" s="9"/>
    </row>
    <row r="20904" spans="13:13" hidden="1" x14ac:dyDescent="0.2">
      <c r="M20904" s="9"/>
    </row>
    <row r="20905" spans="13:13" hidden="1" x14ac:dyDescent="0.2">
      <c r="M20905" s="9"/>
    </row>
    <row r="20906" spans="13:13" hidden="1" x14ac:dyDescent="0.2">
      <c r="M20906" s="9"/>
    </row>
    <row r="20907" spans="13:13" hidden="1" x14ac:dyDescent="0.2">
      <c r="M20907" s="9"/>
    </row>
    <row r="20908" spans="13:13" hidden="1" x14ac:dyDescent="0.2">
      <c r="M20908" s="9"/>
    </row>
    <row r="20909" spans="13:13" hidden="1" x14ac:dyDescent="0.2">
      <c r="M20909" s="9"/>
    </row>
    <row r="20910" spans="13:13" hidden="1" x14ac:dyDescent="0.2">
      <c r="M20910" s="9"/>
    </row>
    <row r="20911" spans="13:13" hidden="1" x14ac:dyDescent="0.2">
      <c r="M20911" s="9"/>
    </row>
    <row r="20912" spans="13:13" hidden="1" x14ac:dyDescent="0.2">
      <c r="M20912" s="9"/>
    </row>
    <row r="20913" spans="13:13" hidden="1" x14ac:dyDescent="0.2">
      <c r="M20913" s="9"/>
    </row>
    <row r="20914" spans="13:13" hidden="1" x14ac:dyDescent="0.2">
      <c r="M20914" s="9"/>
    </row>
    <row r="20915" spans="13:13" hidden="1" x14ac:dyDescent="0.2">
      <c r="M20915" s="9"/>
    </row>
    <row r="20916" spans="13:13" hidden="1" x14ac:dyDescent="0.2">
      <c r="M20916" s="9"/>
    </row>
    <row r="20917" spans="13:13" hidden="1" x14ac:dyDescent="0.2">
      <c r="M20917" s="9"/>
    </row>
    <row r="20918" spans="13:13" hidden="1" x14ac:dyDescent="0.2">
      <c r="M20918" s="9"/>
    </row>
    <row r="20919" spans="13:13" hidden="1" x14ac:dyDescent="0.2">
      <c r="M20919" s="9"/>
    </row>
    <row r="20920" spans="13:13" hidden="1" x14ac:dyDescent="0.2">
      <c r="M20920" s="9"/>
    </row>
    <row r="20921" spans="13:13" hidden="1" x14ac:dyDescent="0.2">
      <c r="M20921" s="9"/>
    </row>
    <row r="20922" spans="13:13" hidden="1" x14ac:dyDescent="0.2">
      <c r="M20922" s="9"/>
    </row>
    <row r="20923" spans="13:13" hidden="1" x14ac:dyDescent="0.2">
      <c r="M20923" s="9"/>
    </row>
    <row r="20924" spans="13:13" hidden="1" x14ac:dyDescent="0.2">
      <c r="M20924" s="9"/>
    </row>
    <row r="20925" spans="13:13" hidden="1" x14ac:dyDescent="0.2">
      <c r="M20925" s="9"/>
    </row>
    <row r="20926" spans="13:13" hidden="1" x14ac:dyDescent="0.2">
      <c r="M20926" s="9"/>
    </row>
    <row r="20927" spans="13:13" hidden="1" x14ac:dyDescent="0.2">
      <c r="M20927" s="9"/>
    </row>
    <row r="20928" spans="13:13" hidden="1" x14ac:dyDescent="0.2">
      <c r="M20928" s="9"/>
    </row>
    <row r="20929" spans="13:13" hidden="1" x14ac:dyDescent="0.2">
      <c r="M20929" s="9"/>
    </row>
    <row r="20930" spans="13:13" hidden="1" x14ac:dyDescent="0.2">
      <c r="M20930" s="9"/>
    </row>
    <row r="20931" spans="13:13" hidden="1" x14ac:dyDescent="0.2">
      <c r="M20931" s="9"/>
    </row>
    <row r="20932" spans="13:13" hidden="1" x14ac:dyDescent="0.2">
      <c r="M20932" s="9"/>
    </row>
    <row r="20933" spans="13:13" hidden="1" x14ac:dyDescent="0.2">
      <c r="M20933" s="9"/>
    </row>
    <row r="20934" spans="13:13" hidden="1" x14ac:dyDescent="0.2">
      <c r="M20934" s="9"/>
    </row>
    <row r="20935" spans="13:13" hidden="1" x14ac:dyDescent="0.2">
      <c r="M20935" s="9"/>
    </row>
    <row r="20936" spans="13:13" hidden="1" x14ac:dyDescent="0.2">
      <c r="M20936" s="9"/>
    </row>
    <row r="20937" spans="13:13" hidden="1" x14ac:dyDescent="0.2">
      <c r="M20937" s="9"/>
    </row>
    <row r="20938" spans="13:13" hidden="1" x14ac:dyDescent="0.2">
      <c r="M20938" s="9"/>
    </row>
    <row r="20939" spans="13:13" hidden="1" x14ac:dyDescent="0.2">
      <c r="M20939" s="9"/>
    </row>
    <row r="20940" spans="13:13" hidden="1" x14ac:dyDescent="0.2">
      <c r="M20940" s="9"/>
    </row>
    <row r="20941" spans="13:13" hidden="1" x14ac:dyDescent="0.2">
      <c r="M20941" s="9"/>
    </row>
    <row r="20942" spans="13:13" hidden="1" x14ac:dyDescent="0.2">
      <c r="M20942" s="9"/>
    </row>
    <row r="20943" spans="13:13" hidden="1" x14ac:dyDescent="0.2">
      <c r="M20943" s="9"/>
    </row>
    <row r="20944" spans="13:13" hidden="1" x14ac:dyDescent="0.2">
      <c r="M20944" s="9"/>
    </row>
    <row r="20945" spans="13:13" hidden="1" x14ac:dyDescent="0.2">
      <c r="M20945" s="9"/>
    </row>
    <row r="20946" spans="13:13" hidden="1" x14ac:dyDescent="0.2">
      <c r="M20946" s="9"/>
    </row>
    <row r="20947" spans="13:13" hidden="1" x14ac:dyDescent="0.2">
      <c r="M20947" s="9"/>
    </row>
    <row r="20948" spans="13:13" hidden="1" x14ac:dyDescent="0.2">
      <c r="M20948" s="9"/>
    </row>
    <row r="20949" spans="13:13" hidden="1" x14ac:dyDescent="0.2">
      <c r="M20949" s="9"/>
    </row>
    <row r="20950" spans="13:13" hidden="1" x14ac:dyDescent="0.2">
      <c r="M20950" s="9"/>
    </row>
    <row r="20951" spans="13:13" hidden="1" x14ac:dyDescent="0.2">
      <c r="M20951" s="9"/>
    </row>
    <row r="20952" spans="13:13" hidden="1" x14ac:dyDescent="0.2">
      <c r="M20952" s="9"/>
    </row>
    <row r="20953" spans="13:13" hidden="1" x14ac:dyDescent="0.2">
      <c r="M20953" s="9"/>
    </row>
    <row r="20954" spans="13:13" hidden="1" x14ac:dyDescent="0.2">
      <c r="M20954" s="9"/>
    </row>
    <row r="20955" spans="13:13" hidden="1" x14ac:dyDescent="0.2">
      <c r="M20955" s="9"/>
    </row>
    <row r="20956" spans="13:13" hidden="1" x14ac:dyDescent="0.2">
      <c r="M20956" s="9"/>
    </row>
    <row r="20957" spans="13:13" hidden="1" x14ac:dyDescent="0.2">
      <c r="M20957" s="9"/>
    </row>
    <row r="20958" spans="13:13" hidden="1" x14ac:dyDescent="0.2">
      <c r="M20958" s="9"/>
    </row>
    <row r="20959" spans="13:13" hidden="1" x14ac:dyDescent="0.2">
      <c r="M20959" s="9"/>
    </row>
    <row r="20960" spans="13:13" hidden="1" x14ac:dyDescent="0.2">
      <c r="M20960" s="9"/>
    </row>
    <row r="20961" spans="13:13" hidden="1" x14ac:dyDescent="0.2">
      <c r="M20961" s="9"/>
    </row>
    <row r="20962" spans="13:13" hidden="1" x14ac:dyDescent="0.2">
      <c r="M20962" s="9"/>
    </row>
    <row r="20963" spans="13:13" hidden="1" x14ac:dyDescent="0.2">
      <c r="M20963" s="9"/>
    </row>
    <row r="20964" spans="13:13" hidden="1" x14ac:dyDescent="0.2">
      <c r="M20964" s="9"/>
    </row>
    <row r="20965" spans="13:13" hidden="1" x14ac:dyDescent="0.2">
      <c r="M20965" s="9"/>
    </row>
    <row r="20966" spans="13:13" hidden="1" x14ac:dyDescent="0.2">
      <c r="M20966" s="9"/>
    </row>
    <row r="20967" spans="13:13" hidden="1" x14ac:dyDescent="0.2">
      <c r="M20967" s="9"/>
    </row>
    <row r="20968" spans="13:13" hidden="1" x14ac:dyDescent="0.2">
      <c r="M20968" s="9"/>
    </row>
    <row r="20969" spans="13:13" hidden="1" x14ac:dyDescent="0.2">
      <c r="M20969" s="9"/>
    </row>
    <row r="20970" spans="13:13" hidden="1" x14ac:dyDescent="0.2">
      <c r="M20970" s="9"/>
    </row>
    <row r="20971" spans="13:13" hidden="1" x14ac:dyDescent="0.2">
      <c r="M20971" s="9"/>
    </row>
    <row r="20972" spans="13:13" hidden="1" x14ac:dyDescent="0.2">
      <c r="M20972" s="9"/>
    </row>
    <row r="20973" spans="13:13" hidden="1" x14ac:dyDescent="0.2">
      <c r="M20973" s="9"/>
    </row>
    <row r="20974" spans="13:13" hidden="1" x14ac:dyDescent="0.2">
      <c r="M20974" s="9"/>
    </row>
    <row r="20975" spans="13:13" hidden="1" x14ac:dyDescent="0.2">
      <c r="M20975" s="9"/>
    </row>
    <row r="20976" spans="13:13" hidden="1" x14ac:dyDescent="0.2">
      <c r="M20976" s="9"/>
    </row>
    <row r="20977" spans="13:13" hidden="1" x14ac:dyDescent="0.2">
      <c r="M20977" s="9"/>
    </row>
    <row r="20978" spans="13:13" hidden="1" x14ac:dyDescent="0.2">
      <c r="M20978" s="9"/>
    </row>
    <row r="20979" spans="13:13" hidden="1" x14ac:dyDescent="0.2">
      <c r="M20979" s="9"/>
    </row>
    <row r="20980" spans="13:13" hidden="1" x14ac:dyDescent="0.2">
      <c r="M20980" s="9"/>
    </row>
    <row r="20981" spans="13:13" hidden="1" x14ac:dyDescent="0.2">
      <c r="M20981" s="9"/>
    </row>
    <row r="20982" spans="13:13" hidden="1" x14ac:dyDescent="0.2">
      <c r="M20982" s="9"/>
    </row>
    <row r="20983" spans="13:13" hidden="1" x14ac:dyDescent="0.2">
      <c r="M20983" s="9"/>
    </row>
    <row r="20984" spans="13:13" hidden="1" x14ac:dyDescent="0.2">
      <c r="M20984" s="9"/>
    </row>
    <row r="20985" spans="13:13" hidden="1" x14ac:dyDescent="0.2">
      <c r="M20985" s="9"/>
    </row>
    <row r="20986" spans="13:13" hidden="1" x14ac:dyDescent="0.2">
      <c r="M20986" s="9"/>
    </row>
    <row r="20987" spans="13:13" hidden="1" x14ac:dyDescent="0.2">
      <c r="M20987" s="9"/>
    </row>
    <row r="20988" spans="13:13" hidden="1" x14ac:dyDescent="0.2">
      <c r="M20988" s="9"/>
    </row>
    <row r="20989" spans="13:13" hidden="1" x14ac:dyDescent="0.2">
      <c r="M20989" s="9"/>
    </row>
    <row r="20990" spans="13:13" hidden="1" x14ac:dyDescent="0.2">
      <c r="M20990" s="9"/>
    </row>
    <row r="20991" spans="13:13" hidden="1" x14ac:dyDescent="0.2">
      <c r="M20991" s="9"/>
    </row>
    <row r="20992" spans="13:13" hidden="1" x14ac:dyDescent="0.2">
      <c r="M20992" s="9"/>
    </row>
    <row r="20993" spans="13:13" hidden="1" x14ac:dyDescent="0.2">
      <c r="M20993" s="9"/>
    </row>
    <row r="20994" spans="13:13" hidden="1" x14ac:dyDescent="0.2">
      <c r="M20994" s="9"/>
    </row>
    <row r="20995" spans="13:13" hidden="1" x14ac:dyDescent="0.2">
      <c r="M20995" s="9"/>
    </row>
    <row r="20996" spans="13:13" hidden="1" x14ac:dyDescent="0.2">
      <c r="M20996" s="9"/>
    </row>
    <row r="20997" spans="13:13" hidden="1" x14ac:dyDescent="0.2">
      <c r="M20997" s="9"/>
    </row>
    <row r="20998" spans="13:13" hidden="1" x14ac:dyDescent="0.2">
      <c r="M20998" s="9"/>
    </row>
    <row r="20999" spans="13:13" hidden="1" x14ac:dyDescent="0.2">
      <c r="M20999" s="9"/>
    </row>
    <row r="21000" spans="13:13" hidden="1" x14ac:dyDescent="0.2">
      <c r="M21000" s="9"/>
    </row>
    <row r="21001" spans="13:13" hidden="1" x14ac:dyDescent="0.2">
      <c r="M21001" s="9"/>
    </row>
    <row r="21002" spans="13:13" hidden="1" x14ac:dyDescent="0.2">
      <c r="M21002" s="9"/>
    </row>
    <row r="21003" spans="13:13" hidden="1" x14ac:dyDescent="0.2">
      <c r="M21003" s="9"/>
    </row>
    <row r="21004" spans="13:13" hidden="1" x14ac:dyDescent="0.2">
      <c r="M21004" s="9"/>
    </row>
    <row r="21005" spans="13:13" hidden="1" x14ac:dyDescent="0.2">
      <c r="M21005" s="9"/>
    </row>
    <row r="21006" spans="13:13" hidden="1" x14ac:dyDescent="0.2">
      <c r="M21006" s="9"/>
    </row>
    <row r="21007" spans="13:13" hidden="1" x14ac:dyDescent="0.2">
      <c r="M21007" s="9"/>
    </row>
    <row r="21008" spans="13:13" hidden="1" x14ac:dyDescent="0.2">
      <c r="M21008" s="9"/>
    </row>
    <row r="21009" spans="13:13" hidden="1" x14ac:dyDescent="0.2">
      <c r="M21009" s="9"/>
    </row>
    <row r="21010" spans="13:13" hidden="1" x14ac:dyDescent="0.2">
      <c r="M21010" s="9"/>
    </row>
    <row r="21011" spans="13:13" hidden="1" x14ac:dyDescent="0.2">
      <c r="M21011" s="9"/>
    </row>
    <row r="21012" spans="13:13" hidden="1" x14ac:dyDescent="0.2">
      <c r="M21012" s="9"/>
    </row>
    <row r="21013" spans="13:13" hidden="1" x14ac:dyDescent="0.2">
      <c r="M21013" s="9"/>
    </row>
    <row r="21014" spans="13:13" hidden="1" x14ac:dyDescent="0.2">
      <c r="M21014" s="9"/>
    </row>
    <row r="21015" spans="13:13" hidden="1" x14ac:dyDescent="0.2">
      <c r="M21015" s="9"/>
    </row>
    <row r="21016" spans="13:13" hidden="1" x14ac:dyDescent="0.2">
      <c r="M21016" s="9"/>
    </row>
    <row r="21017" spans="13:13" hidden="1" x14ac:dyDescent="0.2">
      <c r="M21017" s="9"/>
    </row>
    <row r="21018" spans="13:13" hidden="1" x14ac:dyDescent="0.2">
      <c r="M21018" s="9"/>
    </row>
    <row r="21019" spans="13:13" hidden="1" x14ac:dyDescent="0.2">
      <c r="M21019" s="9"/>
    </row>
    <row r="21020" spans="13:13" hidden="1" x14ac:dyDescent="0.2">
      <c r="M21020" s="9"/>
    </row>
    <row r="21021" spans="13:13" hidden="1" x14ac:dyDescent="0.2">
      <c r="M21021" s="9"/>
    </row>
    <row r="21022" spans="13:13" hidden="1" x14ac:dyDescent="0.2">
      <c r="M21022" s="9"/>
    </row>
    <row r="21023" spans="13:13" hidden="1" x14ac:dyDescent="0.2">
      <c r="M21023" s="9"/>
    </row>
    <row r="21024" spans="13:13" hidden="1" x14ac:dyDescent="0.2">
      <c r="M21024" s="9"/>
    </row>
    <row r="21025" spans="13:13" hidden="1" x14ac:dyDescent="0.2">
      <c r="M21025" s="9"/>
    </row>
    <row r="21026" spans="13:13" hidden="1" x14ac:dyDescent="0.2">
      <c r="M21026" s="9"/>
    </row>
    <row r="21027" spans="13:13" hidden="1" x14ac:dyDescent="0.2">
      <c r="M21027" s="9"/>
    </row>
    <row r="21028" spans="13:13" hidden="1" x14ac:dyDescent="0.2">
      <c r="M21028" s="9"/>
    </row>
    <row r="21029" spans="13:13" hidden="1" x14ac:dyDescent="0.2">
      <c r="M21029" s="9"/>
    </row>
    <row r="21030" spans="13:13" hidden="1" x14ac:dyDescent="0.2">
      <c r="M21030" s="9"/>
    </row>
    <row r="21031" spans="13:13" hidden="1" x14ac:dyDescent="0.2">
      <c r="M21031" s="9"/>
    </row>
    <row r="21032" spans="13:13" hidden="1" x14ac:dyDescent="0.2">
      <c r="M21032" s="9"/>
    </row>
    <row r="21033" spans="13:13" hidden="1" x14ac:dyDescent="0.2">
      <c r="M21033" s="9"/>
    </row>
    <row r="21034" spans="13:13" hidden="1" x14ac:dyDescent="0.2">
      <c r="M21034" s="9"/>
    </row>
    <row r="21035" spans="13:13" hidden="1" x14ac:dyDescent="0.2">
      <c r="M21035" s="9"/>
    </row>
    <row r="21036" spans="13:13" hidden="1" x14ac:dyDescent="0.2">
      <c r="M21036" s="9"/>
    </row>
    <row r="21037" spans="13:13" hidden="1" x14ac:dyDescent="0.2">
      <c r="M21037" s="9"/>
    </row>
    <row r="21038" spans="13:13" hidden="1" x14ac:dyDescent="0.2">
      <c r="M21038" s="9"/>
    </row>
    <row r="21039" spans="13:13" hidden="1" x14ac:dyDescent="0.2">
      <c r="M21039" s="9"/>
    </row>
    <row r="21040" spans="13:13" hidden="1" x14ac:dyDescent="0.2">
      <c r="M21040" s="9"/>
    </row>
    <row r="21041" spans="13:13" hidden="1" x14ac:dyDescent="0.2">
      <c r="M21041" s="9"/>
    </row>
    <row r="21042" spans="13:13" hidden="1" x14ac:dyDescent="0.2">
      <c r="M21042" s="9"/>
    </row>
    <row r="21043" spans="13:13" hidden="1" x14ac:dyDescent="0.2">
      <c r="M21043" s="9"/>
    </row>
    <row r="21044" spans="13:13" hidden="1" x14ac:dyDescent="0.2">
      <c r="M21044" s="9"/>
    </row>
    <row r="21045" spans="13:13" hidden="1" x14ac:dyDescent="0.2">
      <c r="M21045" s="9"/>
    </row>
    <row r="21046" spans="13:13" hidden="1" x14ac:dyDescent="0.2">
      <c r="M21046" s="9"/>
    </row>
    <row r="21047" spans="13:13" hidden="1" x14ac:dyDescent="0.2">
      <c r="M21047" s="9"/>
    </row>
    <row r="21048" spans="13:13" hidden="1" x14ac:dyDescent="0.2">
      <c r="M21048" s="9"/>
    </row>
    <row r="21049" spans="13:13" hidden="1" x14ac:dyDescent="0.2">
      <c r="M21049" s="9"/>
    </row>
    <row r="21050" spans="13:13" hidden="1" x14ac:dyDescent="0.2">
      <c r="M21050" s="9"/>
    </row>
    <row r="21051" spans="13:13" hidden="1" x14ac:dyDescent="0.2">
      <c r="M21051" s="9"/>
    </row>
    <row r="21052" spans="13:13" hidden="1" x14ac:dyDescent="0.2">
      <c r="M21052" s="9"/>
    </row>
    <row r="21053" spans="13:13" hidden="1" x14ac:dyDescent="0.2">
      <c r="M21053" s="9"/>
    </row>
    <row r="21054" spans="13:13" hidden="1" x14ac:dyDescent="0.2">
      <c r="M21054" s="9"/>
    </row>
    <row r="21055" spans="13:13" hidden="1" x14ac:dyDescent="0.2">
      <c r="M21055" s="9"/>
    </row>
    <row r="21056" spans="13:13" hidden="1" x14ac:dyDescent="0.2">
      <c r="M21056" s="9"/>
    </row>
    <row r="21057" spans="13:13" hidden="1" x14ac:dyDescent="0.2">
      <c r="M21057" s="9"/>
    </row>
    <row r="21058" spans="13:13" hidden="1" x14ac:dyDescent="0.2">
      <c r="M21058" s="9"/>
    </row>
    <row r="21059" spans="13:13" hidden="1" x14ac:dyDescent="0.2">
      <c r="M21059" s="9"/>
    </row>
    <row r="21060" spans="13:13" hidden="1" x14ac:dyDescent="0.2">
      <c r="M21060" s="9"/>
    </row>
    <row r="21061" spans="13:13" hidden="1" x14ac:dyDescent="0.2">
      <c r="M21061" s="9"/>
    </row>
    <row r="21062" spans="13:13" hidden="1" x14ac:dyDescent="0.2">
      <c r="M21062" s="9"/>
    </row>
    <row r="21063" spans="13:13" hidden="1" x14ac:dyDescent="0.2">
      <c r="M21063" s="9"/>
    </row>
    <row r="21064" spans="13:13" hidden="1" x14ac:dyDescent="0.2">
      <c r="M21064" s="9"/>
    </row>
    <row r="21065" spans="13:13" hidden="1" x14ac:dyDescent="0.2">
      <c r="M21065" s="9"/>
    </row>
    <row r="21066" spans="13:13" hidden="1" x14ac:dyDescent="0.2">
      <c r="M21066" s="9"/>
    </row>
    <row r="21067" spans="13:13" hidden="1" x14ac:dyDescent="0.2">
      <c r="M21067" s="9"/>
    </row>
    <row r="21068" spans="13:13" hidden="1" x14ac:dyDescent="0.2">
      <c r="M21068" s="9"/>
    </row>
    <row r="21069" spans="13:13" hidden="1" x14ac:dyDescent="0.2">
      <c r="M21069" s="9"/>
    </row>
    <row r="21070" spans="13:13" hidden="1" x14ac:dyDescent="0.2">
      <c r="M21070" s="9"/>
    </row>
    <row r="21071" spans="13:13" hidden="1" x14ac:dyDescent="0.2">
      <c r="M21071" s="9"/>
    </row>
    <row r="21072" spans="13:13" hidden="1" x14ac:dyDescent="0.2">
      <c r="M21072" s="9"/>
    </row>
    <row r="21073" spans="13:13" hidden="1" x14ac:dyDescent="0.2">
      <c r="M21073" s="9"/>
    </row>
    <row r="21074" spans="13:13" hidden="1" x14ac:dyDescent="0.2">
      <c r="M21074" s="9"/>
    </row>
    <row r="21075" spans="13:13" hidden="1" x14ac:dyDescent="0.2">
      <c r="M21075" s="9"/>
    </row>
    <row r="21076" spans="13:13" hidden="1" x14ac:dyDescent="0.2">
      <c r="M21076" s="9"/>
    </row>
    <row r="21077" spans="13:13" hidden="1" x14ac:dyDescent="0.2">
      <c r="M21077" s="9"/>
    </row>
    <row r="21078" spans="13:13" hidden="1" x14ac:dyDescent="0.2">
      <c r="M21078" s="9"/>
    </row>
    <row r="21079" spans="13:13" hidden="1" x14ac:dyDescent="0.2">
      <c r="M21079" s="9"/>
    </row>
    <row r="21080" spans="13:13" hidden="1" x14ac:dyDescent="0.2">
      <c r="M21080" s="9"/>
    </row>
    <row r="21081" spans="13:13" hidden="1" x14ac:dyDescent="0.2">
      <c r="M21081" s="9"/>
    </row>
    <row r="21082" spans="13:13" hidden="1" x14ac:dyDescent="0.2">
      <c r="M21082" s="9"/>
    </row>
    <row r="21083" spans="13:13" hidden="1" x14ac:dyDescent="0.2">
      <c r="M21083" s="9"/>
    </row>
    <row r="21084" spans="13:13" hidden="1" x14ac:dyDescent="0.2">
      <c r="M21084" s="9"/>
    </row>
    <row r="21085" spans="13:13" hidden="1" x14ac:dyDescent="0.2">
      <c r="M21085" s="9"/>
    </row>
    <row r="21086" spans="13:13" hidden="1" x14ac:dyDescent="0.2">
      <c r="M21086" s="9"/>
    </row>
    <row r="21087" spans="13:13" hidden="1" x14ac:dyDescent="0.2">
      <c r="M21087" s="9"/>
    </row>
    <row r="21088" spans="13:13" hidden="1" x14ac:dyDescent="0.2">
      <c r="M21088" s="9"/>
    </row>
    <row r="21089" spans="13:13" hidden="1" x14ac:dyDescent="0.2">
      <c r="M21089" s="9"/>
    </row>
    <row r="21090" spans="13:13" hidden="1" x14ac:dyDescent="0.2">
      <c r="M21090" s="9"/>
    </row>
    <row r="21091" spans="13:13" hidden="1" x14ac:dyDescent="0.2">
      <c r="M21091" s="9"/>
    </row>
    <row r="21092" spans="13:13" hidden="1" x14ac:dyDescent="0.2">
      <c r="M21092" s="9"/>
    </row>
    <row r="21093" spans="13:13" hidden="1" x14ac:dyDescent="0.2">
      <c r="M21093" s="9"/>
    </row>
    <row r="21094" spans="13:13" hidden="1" x14ac:dyDescent="0.2">
      <c r="M21094" s="9"/>
    </row>
    <row r="21095" spans="13:13" hidden="1" x14ac:dyDescent="0.2">
      <c r="M21095" s="9"/>
    </row>
    <row r="21096" spans="13:13" hidden="1" x14ac:dyDescent="0.2">
      <c r="M21096" s="9"/>
    </row>
    <row r="21097" spans="13:13" hidden="1" x14ac:dyDescent="0.2">
      <c r="M21097" s="9"/>
    </row>
    <row r="21098" spans="13:13" hidden="1" x14ac:dyDescent="0.2">
      <c r="M21098" s="9"/>
    </row>
    <row r="21099" spans="13:13" hidden="1" x14ac:dyDescent="0.2">
      <c r="M21099" s="9"/>
    </row>
    <row r="21100" spans="13:13" hidden="1" x14ac:dyDescent="0.2">
      <c r="M21100" s="9"/>
    </row>
    <row r="21101" spans="13:13" hidden="1" x14ac:dyDescent="0.2">
      <c r="M21101" s="9"/>
    </row>
    <row r="21102" spans="13:13" hidden="1" x14ac:dyDescent="0.2">
      <c r="M21102" s="9"/>
    </row>
    <row r="21103" spans="13:13" hidden="1" x14ac:dyDescent="0.2">
      <c r="M21103" s="9"/>
    </row>
    <row r="21104" spans="13:13" hidden="1" x14ac:dyDescent="0.2">
      <c r="M21104" s="9"/>
    </row>
    <row r="21105" spans="13:13" hidden="1" x14ac:dyDescent="0.2">
      <c r="M21105" s="9"/>
    </row>
    <row r="21106" spans="13:13" hidden="1" x14ac:dyDescent="0.2">
      <c r="M21106" s="9"/>
    </row>
    <row r="21107" spans="13:13" hidden="1" x14ac:dyDescent="0.2">
      <c r="M21107" s="9"/>
    </row>
    <row r="21108" spans="13:13" hidden="1" x14ac:dyDescent="0.2">
      <c r="M21108" s="9"/>
    </row>
    <row r="21109" spans="13:13" hidden="1" x14ac:dyDescent="0.2">
      <c r="M21109" s="9"/>
    </row>
    <row r="21110" spans="13:13" hidden="1" x14ac:dyDescent="0.2">
      <c r="M21110" s="9"/>
    </row>
    <row r="21111" spans="13:13" hidden="1" x14ac:dyDescent="0.2">
      <c r="M21111" s="9"/>
    </row>
    <row r="21112" spans="13:13" hidden="1" x14ac:dyDescent="0.2">
      <c r="M21112" s="9"/>
    </row>
    <row r="21113" spans="13:13" hidden="1" x14ac:dyDescent="0.2">
      <c r="M21113" s="9"/>
    </row>
    <row r="21114" spans="13:13" hidden="1" x14ac:dyDescent="0.2">
      <c r="M21114" s="9"/>
    </row>
    <row r="21115" spans="13:13" hidden="1" x14ac:dyDescent="0.2">
      <c r="M21115" s="9"/>
    </row>
    <row r="21116" spans="13:13" hidden="1" x14ac:dyDescent="0.2">
      <c r="M21116" s="9"/>
    </row>
    <row r="21117" spans="13:13" hidden="1" x14ac:dyDescent="0.2">
      <c r="M21117" s="9"/>
    </row>
    <row r="21118" spans="13:13" hidden="1" x14ac:dyDescent="0.2">
      <c r="M21118" s="9"/>
    </row>
    <row r="21119" spans="13:13" hidden="1" x14ac:dyDescent="0.2">
      <c r="M21119" s="9"/>
    </row>
    <row r="21120" spans="13:13" hidden="1" x14ac:dyDescent="0.2">
      <c r="M21120" s="9"/>
    </row>
    <row r="21121" spans="13:13" hidden="1" x14ac:dyDescent="0.2">
      <c r="M21121" s="9"/>
    </row>
    <row r="21122" spans="13:13" hidden="1" x14ac:dyDescent="0.2">
      <c r="M21122" s="9"/>
    </row>
    <row r="21123" spans="13:13" hidden="1" x14ac:dyDescent="0.2">
      <c r="M21123" s="9"/>
    </row>
    <row r="21124" spans="13:13" hidden="1" x14ac:dyDescent="0.2">
      <c r="M21124" s="9"/>
    </row>
    <row r="21125" spans="13:13" hidden="1" x14ac:dyDescent="0.2">
      <c r="M21125" s="9"/>
    </row>
    <row r="21126" spans="13:13" hidden="1" x14ac:dyDescent="0.2">
      <c r="M21126" s="9"/>
    </row>
    <row r="21127" spans="13:13" hidden="1" x14ac:dyDescent="0.2">
      <c r="M21127" s="9"/>
    </row>
    <row r="21128" spans="13:13" hidden="1" x14ac:dyDescent="0.2">
      <c r="M21128" s="9"/>
    </row>
    <row r="21129" spans="13:13" hidden="1" x14ac:dyDescent="0.2">
      <c r="M21129" s="9"/>
    </row>
    <row r="21130" spans="13:13" hidden="1" x14ac:dyDescent="0.2">
      <c r="M21130" s="9"/>
    </row>
    <row r="21131" spans="13:13" hidden="1" x14ac:dyDescent="0.2">
      <c r="M21131" s="9"/>
    </row>
    <row r="21132" spans="13:13" hidden="1" x14ac:dyDescent="0.2">
      <c r="M21132" s="9"/>
    </row>
    <row r="21133" spans="13:13" hidden="1" x14ac:dyDescent="0.2">
      <c r="M21133" s="9"/>
    </row>
    <row r="21134" spans="13:13" hidden="1" x14ac:dyDescent="0.2">
      <c r="M21134" s="9"/>
    </row>
    <row r="21135" spans="13:13" hidden="1" x14ac:dyDescent="0.2">
      <c r="M21135" s="9"/>
    </row>
    <row r="21136" spans="13:13" hidden="1" x14ac:dyDescent="0.2">
      <c r="M21136" s="9"/>
    </row>
    <row r="21137" spans="13:13" hidden="1" x14ac:dyDescent="0.2">
      <c r="M21137" s="9"/>
    </row>
    <row r="21138" spans="13:13" hidden="1" x14ac:dyDescent="0.2">
      <c r="M21138" s="9"/>
    </row>
    <row r="21139" spans="13:13" hidden="1" x14ac:dyDescent="0.2">
      <c r="M21139" s="9"/>
    </row>
    <row r="21140" spans="13:13" hidden="1" x14ac:dyDescent="0.2">
      <c r="M21140" s="9"/>
    </row>
    <row r="21141" spans="13:13" hidden="1" x14ac:dyDescent="0.2">
      <c r="M21141" s="9"/>
    </row>
    <row r="21142" spans="13:13" hidden="1" x14ac:dyDescent="0.2">
      <c r="M21142" s="9"/>
    </row>
    <row r="21143" spans="13:13" hidden="1" x14ac:dyDescent="0.2">
      <c r="M21143" s="9"/>
    </row>
    <row r="21144" spans="13:13" hidden="1" x14ac:dyDescent="0.2">
      <c r="M21144" s="9"/>
    </row>
    <row r="21145" spans="13:13" hidden="1" x14ac:dyDescent="0.2">
      <c r="M21145" s="9"/>
    </row>
    <row r="21146" spans="13:13" hidden="1" x14ac:dyDescent="0.2">
      <c r="M21146" s="9"/>
    </row>
    <row r="21147" spans="13:13" hidden="1" x14ac:dyDescent="0.2">
      <c r="M21147" s="9"/>
    </row>
    <row r="21148" spans="13:13" hidden="1" x14ac:dyDescent="0.2">
      <c r="M21148" s="9"/>
    </row>
    <row r="21149" spans="13:13" hidden="1" x14ac:dyDescent="0.2">
      <c r="M21149" s="9"/>
    </row>
    <row r="21150" spans="13:13" hidden="1" x14ac:dyDescent="0.2">
      <c r="M21150" s="9"/>
    </row>
    <row r="21151" spans="13:13" hidden="1" x14ac:dyDescent="0.2">
      <c r="M21151" s="9"/>
    </row>
    <row r="21152" spans="13:13" hidden="1" x14ac:dyDescent="0.2">
      <c r="M21152" s="9"/>
    </row>
    <row r="21153" spans="13:13" hidden="1" x14ac:dyDescent="0.2">
      <c r="M21153" s="9"/>
    </row>
    <row r="21154" spans="13:13" hidden="1" x14ac:dyDescent="0.2">
      <c r="M21154" s="9"/>
    </row>
    <row r="21155" spans="13:13" hidden="1" x14ac:dyDescent="0.2">
      <c r="M21155" s="9"/>
    </row>
    <row r="21156" spans="13:13" hidden="1" x14ac:dyDescent="0.2">
      <c r="M21156" s="9"/>
    </row>
    <row r="21157" spans="13:13" hidden="1" x14ac:dyDescent="0.2">
      <c r="M21157" s="9"/>
    </row>
    <row r="21158" spans="13:13" hidden="1" x14ac:dyDescent="0.2">
      <c r="M21158" s="9"/>
    </row>
    <row r="21159" spans="13:13" hidden="1" x14ac:dyDescent="0.2">
      <c r="M21159" s="9"/>
    </row>
    <row r="21160" spans="13:13" hidden="1" x14ac:dyDescent="0.2">
      <c r="M21160" s="9"/>
    </row>
    <row r="21161" spans="13:13" hidden="1" x14ac:dyDescent="0.2">
      <c r="M21161" s="9"/>
    </row>
    <row r="21162" spans="13:13" hidden="1" x14ac:dyDescent="0.2">
      <c r="M21162" s="9"/>
    </row>
    <row r="21163" spans="13:13" hidden="1" x14ac:dyDescent="0.2">
      <c r="M21163" s="9"/>
    </row>
    <row r="21164" spans="13:13" hidden="1" x14ac:dyDescent="0.2">
      <c r="M21164" s="9"/>
    </row>
    <row r="21165" spans="13:13" hidden="1" x14ac:dyDescent="0.2">
      <c r="M21165" s="9"/>
    </row>
    <row r="21166" spans="13:13" hidden="1" x14ac:dyDescent="0.2">
      <c r="M21166" s="9"/>
    </row>
    <row r="21167" spans="13:13" hidden="1" x14ac:dyDescent="0.2">
      <c r="M21167" s="9"/>
    </row>
    <row r="21168" spans="13:13" hidden="1" x14ac:dyDescent="0.2">
      <c r="M21168" s="9"/>
    </row>
    <row r="21169" spans="13:13" hidden="1" x14ac:dyDescent="0.2">
      <c r="M21169" s="9"/>
    </row>
    <row r="21170" spans="13:13" hidden="1" x14ac:dyDescent="0.2">
      <c r="M21170" s="9"/>
    </row>
    <row r="21171" spans="13:13" hidden="1" x14ac:dyDescent="0.2">
      <c r="M21171" s="9"/>
    </row>
    <row r="21172" spans="13:13" hidden="1" x14ac:dyDescent="0.2">
      <c r="M21172" s="9"/>
    </row>
    <row r="21173" spans="13:13" hidden="1" x14ac:dyDescent="0.2">
      <c r="M21173" s="9"/>
    </row>
    <row r="21174" spans="13:13" hidden="1" x14ac:dyDescent="0.2">
      <c r="M21174" s="9"/>
    </row>
    <row r="21175" spans="13:13" hidden="1" x14ac:dyDescent="0.2">
      <c r="M21175" s="9"/>
    </row>
    <row r="21176" spans="13:13" hidden="1" x14ac:dyDescent="0.2">
      <c r="M21176" s="9"/>
    </row>
    <row r="21177" spans="13:13" hidden="1" x14ac:dyDescent="0.2">
      <c r="M21177" s="9"/>
    </row>
    <row r="21178" spans="13:13" hidden="1" x14ac:dyDescent="0.2">
      <c r="M21178" s="9"/>
    </row>
    <row r="21179" spans="13:13" hidden="1" x14ac:dyDescent="0.2">
      <c r="M21179" s="9"/>
    </row>
    <row r="21180" spans="13:13" hidden="1" x14ac:dyDescent="0.2">
      <c r="M21180" s="9"/>
    </row>
    <row r="21181" spans="13:13" hidden="1" x14ac:dyDescent="0.2">
      <c r="M21181" s="9"/>
    </row>
    <row r="21182" spans="13:13" hidden="1" x14ac:dyDescent="0.2">
      <c r="M21182" s="9"/>
    </row>
    <row r="21183" spans="13:13" hidden="1" x14ac:dyDescent="0.2">
      <c r="M21183" s="9"/>
    </row>
    <row r="21184" spans="13:13" hidden="1" x14ac:dyDescent="0.2">
      <c r="M21184" s="9"/>
    </row>
    <row r="21185" spans="13:13" hidden="1" x14ac:dyDescent="0.2">
      <c r="M21185" s="9"/>
    </row>
    <row r="21186" spans="13:13" hidden="1" x14ac:dyDescent="0.2">
      <c r="M21186" s="9"/>
    </row>
    <row r="21187" spans="13:13" hidden="1" x14ac:dyDescent="0.2">
      <c r="M21187" s="9"/>
    </row>
    <row r="21188" spans="13:13" hidden="1" x14ac:dyDescent="0.2">
      <c r="M21188" s="9"/>
    </row>
    <row r="21189" spans="13:13" hidden="1" x14ac:dyDescent="0.2">
      <c r="M21189" s="9"/>
    </row>
    <row r="21190" spans="13:13" hidden="1" x14ac:dyDescent="0.2">
      <c r="M21190" s="9"/>
    </row>
    <row r="21191" spans="13:13" hidden="1" x14ac:dyDescent="0.2">
      <c r="M21191" s="9"/>
    </row>
    <row r="21192" spans="13:13" hidden="1" x14ac:dyDescent="0.2">
      <c r="M21192" s="9"/>
    </row>
    <row r="21193" spans="13:13" hidden="1" x14ac:dyDescent="0.2">
      <c r="M21193" s="9"/>
    </row>
    <row r="21194" spans="13:13" hidden="1" x14ac:dyDescent="0.2">
      <c r="M21194" s="9"/>
    </row>
    <row r="21195" spans="13:13" hidden="1" x14ac:dyDescent="0.2">
      <c r="M21195" s="9"/>
    </row>
    <row r="21196" spans="13:13" hidden="1" x14ac:dyDescent="0.2">
      <c r="M21196" s="9"/>
    </row>
    <row r="21197" spans="13:13" hidden="1" x14ac:dyDescent="0.2">
      <c r="M21197" s="9"/>
    </row>
    <row r="21198" spans="13:13" hidden="1" x14ac:dyDescent="0.2">
      <c r="M21198" s="9"/>
    </row>
    <row r="21199" spans="13:13" hidden="1" x14ac:dyDescent="0.2">
      <c r="M21199" s="9"/>
    </row>
    <row r="21200" spans="13:13" hidden="1" x14ac:dyDescent="0.2">
      <c r="M21200" s="9"/>
    </row>
    <row r="21201" spans="13:13" hidden="1" x14ac:dyDescent="0.2">
      <c r="M21201" s="9"/>
    </row>
    <row r="21202" spans="13:13" hidden="1" x14ac:dyDescent="0.2">
      <c r="M21202" s="9"/>
    </row>
    <row r="21203" spans="13:13" hidden="1" x14ac:dyDescent="0.2">
      <c r="M21203" s="9"/>
    </row>
    <row r="21204" spans="13:13" hidden="1" x14ac:dyDescent="0.2">
      <c r="M21204" s="9"/>
    </row>
    <row r="21205" spans="13:13" hidden="1" x14ac:dyDescent="0.2">
      <c r="M21205" s="9"/>
    </row>
    <row r="21206" spans="13:13" hidden="1" x14ac:dyDescent="0.2">
      <c r="M21206" s="9"/>
    </row>
    <row r="21207" spans="13:13" hidden="1" x14ac:dyDescent="0.2">
      <c r="M21207" s="9"/>
    </row>
    <row r="21208" spans="13:13" hidden="1" x14ac:dyDescent="0.2">
      <c r="M21208" s="9"/>
    </row>
    <row r="21209" spans="13:13" hidden="1" x14ac:dyDescent="0.2">
      <c r="M21209" s="9"/>
    </row>
    <row r="21210" spans="13:13" hidden="1" x14ac:dyDescent="0.2">
      <c r="M21210" s="9"/>
    </row>
    <row r="21211" spans="13:13" hidden="1" x14ac:dyDescent="0.2">
      <c r="M21211" s="9"/>
    </row>
    <row r="21212" spans="13:13" hidden="1" x14ac:dyDescent="0.2">
      <c r="M21212" s="9"/>
    </row>
    <row r="21213" spans="13:13" hidden="1" x14ac:dyDescent="0.2">
      <c r="M21213" s="9"/>
    </row>
    <row r="21214" spans="13:13" hidden="1" x14ac:dyDescent="0.2">
      <c r="M21214" s="9"/>
    </row>
    <row r="21215" spans="13:13" hidden="1" x14ac:dyDescent="0.2">
      <c r="M21215" s="9"/>
    </row>
    <row r="21216" spans="13:13" hidden="1" x14ac:dyDescent="0.2">
      <c r="M21216" s="9"/>
    </row>
    <row r="21217" spans="13:13" hidden="1" x14ac:dyDescent="0.2">
      <c r="M21217" s="9"/>
    </row>
    <row r="21218" spans="13:13" hidden="1" x14ac:dyDescent="0.2">
      <c r="M21218" s="9"/>
    </row>
    <row r="21219" spans="13:13" hidden="1" x14ac:dyDescent="0.2">
      <c r="M21219" s="9"/>
    </row>
    <row r="21220" spans="13:13" hidden="1" x14ac:dyDescent="0.2">
      <c r="M21220" s="9"/>
    </row>
    <row r="21221" spans="13:13" hidden="1" x14ac:dyDescent="0.2">
      <c r="M21221" s="9"/>
    </row>
    <row r="21222" spans="13:13" hidden="1" x14ac:dyDescent="0.2">
      <c r="M21222" s="9"/>
    </row>
    <row r="21223" spans="13:13" hidden="1" x14ac:dyDescent="0.2">
      <c r="M21223" s="9"/>
    </row>
    <row r="21224" spans="13:13" hidden="1" x14ac:dyDescent="0.2">
      <c r="M21224" s="9"/>
    </row>
    <row r="21225" spans="13:13" hidden="1" x14ac:dyDescent="0.2">
      <c r="M21225" s="9"/>
    </row>
    <row r="21226" spans="13:13" hidden="1" x14ac:dyDescent="0.2">
      <c r="M21226" s="9"/>
    </row>
    <row r="21227" spans="13:13" hidden="1" x14ac:dyDescent="0.2">
      <c r="M21227" s="9"/>
    </row>
    <row r="21228" spans="13:13" hidden="1" x14ac:dyDescent="0.2">
      <c r="M21228" s="9"/>
    </row>
    <row r="21229" spans="13:13" hidden="1" x14ac:dyDescent="0.2">
      <c r="M21229" s="9"/>
    </row>
    <row r="21230" spans="13:13" hidden="1" x14ac:dyDescent="0.2">
      <c r="M21230" s="9"/>
    </row>
    <row r="21231" spans="13:13" hidden="1" x14ac:dyDescent="0.2">
      <c r="M21231" s="9"/>
    </row>
    <row r="21232" spans="13:13" hidden="1" x14ac:dyDescent="0.2">
      <c r="M21232" s="9"/>
    </row>
    <row r="21233" spans="13:13" hidden="1" x14ac:dyDescent="0.2">
      <c r="M21233" s="9"/>
    </row>
    <row r="21234" spans="13:13" hidden="1" x14ac:dyDescent="0.2">
      <c r="M21234" s="9"/>
    </row>
    <row r="21235" spans="13:13" hidden="1" x14ac:dyDescent="0.2">
      <c r="M21235" s="9"/>
    </row>
    <row r="21236" spans="13:13" hidden="1" x14ac:dyDescent="0.2">
      <c r="M21236" s="9"/>
    </row>
    <row r="21237" spans="13:13" hidden="1" x14ac:dyDescent="0.2">
      <c r="M21237" s="9"/>
    </row>
    <row r="21238" spans="13:13" hidden="1" x14ac:dyDescent="0.2">
      <c r="M21238" s="9"/>
    </row>
    <row r="21239" spans="13:13" hidden="1" x14ac:dyDescent="0.2">
      <c r="M21239" s="9"/>
    </row>
    <row r="21240" spans="13:13" hidden="1" x14ac:dyDescent="0.2">
      <c r="M21240" s="9"/>
    </row>
    <row r="21241" spans="13:13" hidden="1" x14ac:dyDescent="0.2">
      <c r="M21241" s="9"/>
    </row>
    <row r="21242" spans="13:13" hidden="1" x14ac:dyDescent="0.2">
      <c r="M21242" s="9"/>
    </row>
    <row r="21243" spans="13:13" hidden="1" x14ac:dyDescent="0.2">
      <c r="M21243" s="9"/>
    </row>
    <row r="21244" spans="13:13" hidden="1" x14ac:dyDescent="0.2">
      <c r="M21244" s="9"/>
    </row>
    <row r="21245" spans="13:13" hidden="1" x14ac:dyDescent="0.2">
      <c r="M21245" s="9"/>
    </row>
    <row r="21246" spans="13:13" hidden="1" x14ac:dyDescent="0.2">
      <c r="M21246" s="9"/>
    </row>
    <row r="21247" spans="13:13" hidden="1" x14ac:dyDescent="0.2">
      <c r="M21247" s="9"/>
    </row>
    <row r="21248" spans="13:13" hidden="1" x14ac:dyDescent="0.2">
      <c r="M21248" s="9"/>
    </row>
    <row r="21249" spans="13:13" hidden="1" x14ac:dyDescent="0.2">
      <c r="M21249" s="9"/>
    </row>
    <row r="21250" spans="13:13" hidden="1" x14ac:dyDescent="0.2">
      <c r="M21250" s="9"/>
    </row>
    <row r="21251" spans="13:13" hidden="1" x14ac:dyDescent="0.2">
      <c r="M21251" s="9"/>
    </row>
    <row r="21252" spans="13:13" hidden="1" x14ac:dyDescent="0.2">
      <c r="M21252" s="9"/>
    </row>
    <row r="21253" spans="13:13" hidden="1" x14ac:dyDescent="0.2">
      <c r="M21253" s="9"/>
    </row>
    <row r="21254" spans="13:13" hidden="1" x14ac:dyDescent="0.2">
      <c r="M21254" s="9"/>
    </row>
    <row r="21255" spans="13:13" hidden="1" x14ac:dyDescent="0.2">
      <c r="M21255" s="9"/>
    </row>
    <row r="21256" spans="13:13" hidden="1" x14ac:dyDescent="0.2">
      <c r="M21256" s="9"/>
    </row>
    <row r="21257" spans="13:13" hidden="1" x14ac:dyDescent="0.2">
      <c r="M21257" s="9"/>
    </row>
    <row r="21258" spans="13:13" hidden="1" x14ac:dyDescent="0.2">
      <c r="M21258" s="9"/>
    </row>
    <row r="21259" spans="13:13" hidden="1" x14ac:dyDescent="0.2">
      <c r="M21259" s="9"/>
    </row>
    <row r="21260" spans="13:13" hidden="1" x14ac:dyDescent="0.2">
      <c r="M21260" s="9"/>
    </row>
    <row r="21261" spans="13:13" hidden="1" x14ac:dyDescent="0.2">
      <c r="M21261" s="9"/>
    </row>
    <row r="21262" spans="13:13" hidden="1" x14ac:dyDescent="0.2">
      <c r="M21262" s="9"/>
    </row>
    <row r="21263" spans="13:13" hidden="1" x14ac:dyDescent="0.2">
      <c r="M21263" s="9"/>
    </row>
    <row r="21264" spans="13:13" hidden="1" x14ac:dyDescent="0.2">
      <c r="M21264" s="9"/>
    </row>
    <row r="21265" spans="13:13" hidden="1" x14ac:dyDescent="0.2">
      <c r="M21265" s="9"/>
    </row>
    <row r="21266" spans="13:13" hidden="1" x14ac:dyDescent="0.2">
      <c r="M21266" s="9"/>
    </row>
    <row r="21267" spans="13:13" hidden="1" x14ac:dyDescent="0.2">
      <c r="M21267" s="9"/>
    </row>
    <row r="21268" spans="13:13" hidden="1" x14ac:dyDescent="0.2">
      <c r="M21268" s="9"/>
    </row>
    <row r="21269" spans="13:13" hidden="1" x14ac:dyDescent="0.2">
      <c r="M21269" s="9"/>
    </row>
    <row r="21270" spans="13:13" hidden="1" x14ac:dyDescent="0.2">
      <c r="M21270" s="9"/>
    </row>
    <row r="21271" spans="13:13" hidden="1" x14ac:dyDescent="0.2">
      <c r="M21271" s="9"/>
    </row>
    <row r="21272" spans="13:13" hidden="1" x14ac:dyDescent="0.2">
      <c r="M21272" s="9"/>
    </row>
    <row r="21273" spans="13:13" hidden="1" x14ac:dyDescent="0.2">
      <c r="M21273" s="9"/>
    </row>
    <row r="21274" spans="13:13" hidden="1" x14ac:dyDescent="0.2">
      <c r="M21274" s="9"/>
    </row>
    <row r="21275" spans="13:13" hidden="1" x14ac:dyDescent="0.2">
      <c r="M21275" s="9"/>
    </row>
    <row r="21276" spans="13:13" hidden="1" x14ac:dyDescent="0.2">
      <c r="M21276" s="9"/>
    </row>
    <row r="21277" spans="13:13" hidden="1" x14ac:dyDescent="0.2">
      <c r="M21277" s="9"/>
    </row>
    <row r="21278" spans="13:13" hidden="1" x14ac:dyDescent="0.2">
      <c r="M21278" s="9"/>
    </row>
    <row r="21279" spans="13:13" hidden="1" x14ac:dyDescent="0.2">
      <c r="M21279" s="9"/>
    </row>
    <row r="21280" spans="13:13" hidden="1" x14ac:dyDescent="0.2">
      <c r="M21280" s="9"/>
    </row>
    <row r="21281" spans="13:13" hidden="1" x14ac:dyDescent="0.2">
      <c r="M21281" s="9"/>
    </row>
    <row r="21282" spans="13:13" hidden="1" x14ac:dyDescent="0.2">
      <c r="M21282" s="9"/>
    </row>
    <row r="21283" spans="13:13" hidden="1" x14ac:dyDescent="0.2">
      <c r="M21283" s="9"/>
    </row>
    <row r="21284" spans="13:13" hidden="1" x14ac:dyDescent="0.2">
      <c r="M21284" s="9"/>
    </row>
    <row r="21285" spans="13:13" hidden="1" x14ac:dyDescent="0.2">
      <c r="M21285" s="9"/>
    </row>
    <row r="21286" spans="13:13" hidden="1" x14ac:dyDescent="0.2">
      <c r="M21286" s="9"/>
    </row>
    <row r="21287" spans="13:13" hidden="1" x14ac:dyDescent="0.2">
      <c r="M21287" s="9"/>
    </row>
    <row r="21288" spans="13:13" hidden="1" x14ac:dyDescent="0.2">
      <c r="M21288" s="9"/>
    </row>
    <row r="21289" spans="13:13" hidden="1" x14ac:dyDescent="0.2">
      <c r="M21289" s="9"/>
    </row>
    <row r="21290" spans="13:13" hidden="1" x14ac:dyDescent="0.2">
      <c r="M21290" s="9"/>
    </row>
    <row r="21291" spans="13:13" hidden="1" x14ac:dyDescent="0.2">
      <c r="M21291" s="9"/>
    </row>
    <row r="21292" spans="13:13" hidden="1" x14ac:dyDescent="0.2">
      <c r="M21292" s="9"/>
    </row>
    <row r="21293" spans="13:13" hidden="1" x14ac:dyDescent="0.2">
      <c r="M21293" s="9"/>
    </row>
    <row r="21294" spans="13:13" hidden="1" x14ac:dyDescent="0.2">
      <c r="M21294" s="9"/>
    </row>
    <row r="21295" spans="13:13" hidden="1" x14ac:dyDescent="0.2">
      <c r="M21295" s="9"/>
    </row>
    <row r="21296" spans="13:13" hidden="1" x14ac:dyDescent="0.2">
      <c r="M21296" s="9"/>
    </row>
    <row r="21297" spans="13:13" hidden="1" x14ac:dyDescent="0.2">
      <c r="M21297" s="9"/>
    </row>
    <row r="21298" spans="13:13" hidden="1" x14ac:dyDescent="0.2">
      <c r="M21298" s="9"/>
    </row>
    <row r="21299" spans="13:13" hidden="1" x14ac:dyDescent="0.2">
      <c r="M21299" s="9"/>
    </row>
    <row r="21300" spans="13:13" hidden="1" x14ac:dyDescent="0.2">
      <c r="M21300" s="9"/>
    </row>
    <row r="21301" spans="13:13" hidden="1" x14ac:dyDescent="0.2">
      <c r="M21301" s="9"/>
    </row>
    <row r="21302" spans="13:13" hidden="1" x14ac:dyDescent="0.2">
      <c r="M21302" s="9"/>
    </row>
    <row r="21303" spans="13:13" hidden="1" x14ac:dyDescent="0.2">
      <c r="M21303" s="9"/>
    </row>
    <row r="21304" spans="13:13" hidden="1" x14ac:dyDescent="0.2">
      <c r="M21304" s="9"/>
    </row>
    <row r="21305" spans="13:13" hidden="1" x14ac:dyDescent="0.2">
      <c r="M21305" s="9"/>
    </row>
    <row r="21306" spans="13:13" hidden="1" x14ac:dyDescent="0.2">
      <c r="M21306" s="9"/>
    </row>
    <row r="21307" spans="13:13" hidden="1" x14ac:dyDescent="0.2">
      <c r="M21307" s="9"/>
    </row>
    <row r="21308" spans="13:13" hidden="1" x14ac:dyDescent="0.2">
      <c r="M21308" s="9"/>
    </row>
    <row r="21309" spans="13:13" hidden="1" x14ac:dyDescent="0.2">
      <c r="M21309" s="9"/>
    </row>
    <row r="21310" spans="13:13" hidden="1" x14ac:dyDescent="0.2">
      <c r="M21310" s="9"/>
    </row>
    <row r="21311" spans="13:13" hidden="1" x14ac:dyDescent="0.2">
      <c r="M21311" s="9"/>
    </row>
    <row r="21312" spans="13:13" hidden="1" x14ac:dyDescent="0.2">
      <c r="M21312" s="9"/>
    </row>
    <row r="21313" spans="13:13" hidden="1" x14ac:dyDescent="0.2">
      <c r="M21313" s="9"/>
    </row>
    <row r="21314" spans="13:13" hidden="1" x14ac:dyDescent="0.2">
      <c r="M21314" s="9"/>
    </row>
    <row r="21315" spans="13:13" hidden="1" x14ac:dyDescent="0.2">
      <c r="M21315" s="9"/>
    </row>
    <row r="21316" spans="13:13" hidden="1" x14ac:dyDescent="0.2">
      <c r="M21316" s="9"/>
    </row>
    <row r="21317" spans="13:13" hidden="1" x14ac:dyDescent="0.2">
      <c r="M21317" s="9"/>
    </row>
    <row r="21318" spans="13:13" hidden="1" x14ac:dyDescent="0.2">
      <c r="M21318" s="9"/>
    </row>
    <row r="21319" spans="13:13" hidden="1" x14ac:dyDescent="0.2">
      <c r="M21319" s="9"/>
    </row>
    <row r="21320" spans="13:13" hidden="1" x14ac:dyDescent="0.2">
      <c r="M21320" s="9"/>
    </row>
    <row r="21321" spans="13:13" hidden="1" x14ac:dyDescent="0.2">
      <c r="M21321" s="9"/>
    </row>
    <row r="21322" spans="13:13" hidden="1" x14ac:dyDescent="0.2">
      <c r="M21322" s="9"/>
    </row>
    <row r="21323" spans="13:13" hidden="1" x14ac:dyDescent="0.2">
      <c r="M21323" s="9"/>
    </row>
    <row r="21324" spans="13:13" hidden="1" x14ac:dyDescent="0.2">
      <c r="M21324" s="9"/>
    </row>
    <row r="21325" spans="13:13" hidden="1" x14ac:dyDescent="0.2">
      <c r="M21325" s="9"/>
    </row>
    <row r="21326" spans="13:13" hidden="1" x14ac:dyDescent="0.2">
      <c r="M21326" s="9"/>
    </row>
    <row r="21327" spans="13:13" hidden="1" x14ac:dyDescent="0.2">
      <c r="M21327" s="9"/>
    </row>
    <row r="21328" spans="13:13" hidden="1" x14ac:dyDescent="0.2">
      <c r="M21328" s="9"/>
    </row>
    <row r="21329" spans="13:13" hidden="1" x14ac:dyDescent="0.2">
      <c r="M21329" s="9"/>
    </row>
    <row r="21330" spans="13:13" hidden="1" x14ac:dyDescent="0.2">
      <c r="M21330" s="9"/>
    </row>
    <row r="21331" spans="13:13" hidden="1" x14ac:dyDescent="0.2">
      <c r="M21331" s="9"/>
    </row>
    <row r="21332" spans="13:13" hidden="1" x14ac:dyDescent="0.2">
      <c r="M21332" s="9"/>
    </row>
    <row r="21333" spans="13:13" hidden="1" x14ac:dyDescent="0.2">
      <c r="M21333" s="9"/>
    </row>
    <row r="21334" spans="13:13" hidden="1" x14ac:dyDescent="0.2">
      <c r="M21334" s="9"/>
    </row>
    <row r="21335" spans="13:13" hidden="1" x14ac:dyDescent="0.2">
      <c r="M21335" s="9"/>
    </row>
    <row r="21336" spans="13:13" hidden="1" x14ac:dyDescent="0.2">
      <c r="M21336" s="9"/>
    </row>
    <row r="21337" spans="13:13" hidden="1" x14ac:dyDescent="0.2">
      <c r="M21337" s="9"/>
    </row>
    <row r="21338" spans="13:13" hidden="1" x14ac:dyDescent="0.2">
      <c r="M21338" s="9"/>
    </row>
    <row r="21339" spans="13:13" hidden="1" x14ac:dyDescent="0.2">
      <c r="M21339" s="9"/>
    </row>
    <row r="21340" spans="13:13" hidden="1" x14ac:dyDescent="0.2">
      <c r="M21340" s="9"/>
    </row>
    <row r="21341" spans="13:13" hidden="1" x14ac:dyDescent="0.2">
      <c r="M21341" s="9"/>
    </row>
    <row r="21342" spans="13:13" hidden="1" x14ac:dyDescent="0.2">
      <c r="M21342" s="9"/>
    </row>
    <row r="21343" spans="13:13" hidden="1" x14ac:dyDescent="0.2">
      <c r="M21343" s="9"/>
    </row>
    <row r="21344" spans="13:13" hidden="1" x14ac:dyDescent="0.2">
      <c r="M21344" s="9"/>
    </row>
    <row r="21345" spans="13:13" hidden="1" x14ac:dyDescent="0.2">
      <c r="M21345" s="9"/>
    </row>
    <row r="21346" spans="13:13" hidden="1" x14ac:dyDescent="0.2">
      <c r="M21346" s="9"/>
    </row>
    <row r="21347" spans="13:13" hidden="1" x14ac:dyDescent="0.2">
      <c r="M21347" s="9"/>
    </row>
    <row r="21348" spans="13:13" hidden="1" x14ac:dyDescent="0.2">
      <c r="M21348" s="9"/>
    </row>
    <row r="21349" spans="13:13" hidden="1" x14ac:dyDescent="0.2">
      <c r="M21349" s="9"/>
    </row>
    <row r="21350" spans="13:13" hidden="1" x14ac:dyDescent="0.2">
      <c r="M21350" s="9"/>
    </row>
    <row r="21351" spans="13:13" hidden="1" x14ac:dyDescent="0.2">
      <c r="M21351" s="9"/>
    </row>
    <row r="21352" spans="13:13" hidden="1" x14ac:dyDescent="0.2">
      <c r="M21352" s="9"/>
    </row>
    <row r="21353" spans="13:13" hidden="1" x14ac:dyDescent="0.2">
      <c r="M21353" s="9"/>
    </row>
    <row r="21354" spans="13:13" hidden="1" x14ac:dyDescent="0.2">
      <c r="M21354" s="9"/>
    </row>
    <row r="21355" spans="13:13" hidden="1" x14ac:dyDescent="0.2">
      <c r="M21355" s="9"/>
    </row>
    <row r="21356" spans="13:13" hidden="1" x14ac:dyDescent="0.2">
      <c r="M21356" s="9"/>
    </row>
    <row r="21357" spans="13:13" hidden="1" x14ac:dyDescent="0.2">
      <c r="M21357" s="9"/>
    </row>
    <row r="21358" spans="13:13" hidden="1" x14ac:dyDescent="0.2">
      <c r="M21358" s="9"/>
    </row>
    <row r="21359" spans="13:13" hidden="1" x14ac:dyDescent="0.2">
      <c r="M21359" s="9"/>
    </row>
    <row r="21360" spans="13:13" hidden="1" x14ac:dyDescent="0.2">
      <c r="M21360" s="9"/>
    </row>
    <row r="21361" spans="13:13" hidden="1" x14ac:dyDescent="0.2">
      <c r="M21361" s="9"/>
    </row>
    <row r="21362" spans="13:13" hidden="1" x14ac:dyDescent="0.2">
      <c r="M21362" s="9"/>
    </row>
    <row r="21363" spans="13:13" hidden="1" x14ac:dyDescent="0.2">
      <c r="M21363" s="9"/>
    </row>
    <row r="21364" spans="13:13" hidden="1" x14ac:dyDescent="0.2">
      <c r="M21364" s="9"/>
    </row>
    <row r="21365" spans="13:13" hidden="1" x14ac:dyDescent="0.2">
      <c r="M21365" s="9"/>
    </row>
    <row r="21366" spans="13:13" hidden="1" x14ac:dyDescent="0.2">
      <c r="M21366" s="9"/>
    </row>
    <row r="21367" spans="13:13" hidden="1" x14ac:dyDescent="0.2">
      <c r="M21367" s="9"/>
    </row>
    <row r="21368" spans="13:13" hidden="1" x14ac:dyDescent="0.2">
      <c r="M21368" s="9"/>
    </row>
    <row r="21369" spans="13:13" hidden="1" x14ac:dyDescent="0.2">
      <c r="M21369" s="9"/>
    </row>
    <row r="21370" spans="13:13" hidden="1" x14ac:dyDescent="0.2">
      <c r="M21370" s="9"/>
    </row>
    <row r="21371" spans="13:13" hidden="1" x14ac:dyDescent="0.2">
      <c r="M21371" s="9"/>
    </row>
    <row r="21372" spans="13:13" hidden="1" x14ac:dyDescent="0.2">
      <c r="M21372" s="9"/>
    </row>
    <row r="21373" spans="13:13" hidden="1" x14ac:dyDescent="0.2">
      <c r="M21373" s="9"/>
    </row>
    <row r="21374" spans="13:13" hidden="1" x14ac:dyDescent="0.2">
      <c r="M21374" s="9"/>
    </row>
    <row r="21375" spans="13:13" hidden="1" x14ac:dyDescent="0.2">
      <c r="M21375" s="9"/>
    </row>
    <row r="21376" spans="13:13" hidden="1" x14ac:dyDescent="0.2">
      <c r="M21376" s="9"/>
    </row>
    <row r="21377" spans="13:13" hidden="1" x14ac:dyDescent="0.2">
      <c r="M21377" s="9"/>
    </row>
    <row r="21378" spans="13:13" hidden="1" x14ac:dyDescent="0.2">
      <c r="M21378" s="9"/>
    </row>
    <row r="21379" spans="13:13" hidden="1" x14ac:dyDescent="0.2">
      <c r="M21379" s="9"/>
    </row>
    <row r="21380" spans="13:13" hidden="1" x14ac:dyDescent="0.2">
      <c r="M21380" s="9"/>
    </row>
    <row r="21381" spans="13:13" hidden="1" x14ac:dyDescent="0.2">
      <c r="M21381" s="9"/>
    </row>
    <row r="21382" spans="13:13" hidden="1" x14ac:dyDescent="0.2">
      <c r="M21382" s="9"/>
    </row>
    <row r="21383" spans="13:13" hidden="1" x14ac:dyDescent="0.2">
      <c r="M21383" s="9"/>
    </row>
    <row r="21384" spans="13:13" hidden="1" x14ac:dyDescent="0.2">
      <c r="M21384" s="9"/>
    </row>
    <row r="21385" spans="13:13" hidden="1" x14ac:dyDescent="0.2">
      <c r="M21385" s="9"/>
    </row>
    <row r="21386" spans="13:13" hidden="1" x14ac:dyDescent="0.2">
      <c r="M21386" s="9"/>
    </row>
    <row r="21387" spans="13:13" hidden="1" x14ac:dyDescent="0.2">
      <c r="M21387" s="9"/>
    </row>
    <row r="21388" spans="13:13" hidden="1" x14ac:dyDescent="0.2">
      <c r="M21388" s="9"/>
    </row>
    <row r="21389" spans="13:13" hidden="1" x14ac:dyDescent="0.2">
      <c r="M21389" s="9"/>
    </row>
    <row r="21390" spans="13:13" hidden="1" x14ac:dyDescent="0.2">
      <c r="M21390" s="9"/>
    </row>
    <row r="21391" spans="13:13" hidden="1" x14ac:dyDescent="0.2">
      <c r="M21391" s="9"/>
    </row>
    <row r="21392" spans="13:13" hidden="1" x14ac:dyDescent="0.2">
      <c r="M21392" s="9"/>
    </row>
    <row r="21393" spans="13:13" hidden="1" x14ac:dyDescent="0.2">
      <c r="M21393" s="9"/>
    </row>
    <row r="21394" spans="13:13" hidden="1" x14ac:dyDescent="0.2">
      <c r="M21394" s="9"/>
    </row>
    <row r="21395" spans="13:13" hidden="1" x14ac:dyDescent="0.2">
      <c r="M21395" s="9"/>
    </row>
    <row r="21396" spans="13:13" hidden="1" x14ac:dyDescent="0.2">
      <c r="M21396" s="9"/>
    </row>
    <row r="21397" spans="13:13" hidden="1" x14ac:dyDescent="0.2">
      <c r="M21397" s="9"/>
    </row>
    <row r="21398" spans="13:13" hidden="1" x14ac:dyDescent="0.2">
      <c r="M21398" s="9"/>
    </row>
    <row r="21399" spans="13:13" hidden="1" x14ac:dyDescent="0.2">
      <c r="M21399" s="9"/>
    </row>
    <row r="21400" spans="13:13" hidden="1" x14ac:dyDescent="0.2">
      <c r="M21400" s="9"/>
    </row>
    <row r="21401" spans="13:13" hidden="1" x14ac:dyDescent="0.2">
      <c r="M21401" s="9"/>
    </row>
    <row r="21402" spans="13:13" hidden="1" x14ac:dyDescent="0.2">
      <c r="M21402" s="9"/>
    </row>
    <row r="21403" spans="13:13" hidden="1" x14ac:dyDescent="0.2">
      <c r="M21403" s="9"/>
    </row>
    <row r="21404" spans="13:13" hidden="1" x14ac:dyDescent="0.2">
      <c r="M21404" s="9"/>
    </row>
    <row r="21405" spans="13:13" hidden="1" x14ac:dyDescent="0.2">
      <c r="M21405" s="9"/>
    </row>
    <row r="21406" spans="13:13" hidden="1" x14ac:dyDescent="0.2">
      <c r="M21406" s="9"/>
    </row>
    <row r="21407" spans="13:13" hidden="1" x14ac:dyDescent="0.2">
      <c r="M21407" s="9"/>
    </row>
    <row r="21408" spans="13:13" hidden="1" x14ac:dyDescent="0.2">
      <c r="M21408" s="9"/>
    </row>
    <row r="21409" spans="13:13" hidden="1" x14ac:dyDescent="0.2">
      <c r="M21409" s="9"/>
    </row>
    <row r="21410" spans="13:13" hidden="1" x14ac:dyDescent="0.2">
      <c r="M21410" s="9"/>
    </row>
    <row r="21411" spans="13:13" hidden="1" x14ac:dyDescent="0.2">
      <c r="M21411" s="9"/>
    </row>
    <row r="21412" spans="13:13" hidden="1" x14ac:dyDescent="0.2">
      <c r="M21412" s="9"/>
    </row>
    <row r="21413" spans="13:13" hidden="1" x14ac:dyDescent="0.2">
      <c r="M21413" s="9"/>
    </row>
    <row r="21414" spans="13:13" hidden="1" x14ac:dyDescent="0.2">
      <c r="M21414" s="9"/>
    </row>
    <row r="21415" spans="13:13" hidden="1" x14ac:dyDescent="0.2">
      <c r="M21415" s="9"/>
    </row>
    <row r="21416" spans="13:13" hidden="1" x14ac:dyDescent="0.2">
      <c r="M21416" s="9"/>
    </row>
    <row r="21417" spans="13:13" hidden="1" x14ac:dyDescent="0.2">
      <c r="M21417" s="9"/>
    </row>
    <row r="21418" spans="13:13" hidden="1" x14ac:dyDescent="0.2">
      <c r="M21418" s="9"/>
    </row>
    <row r="21419" spans="13:13" hidden="1" x14ac:dyDescent="0.2">
      <c r="M21419" s="9"/>
    </row>
    <row r="21420" spans="13:13" hidden="1" x14ac:dyDescent="0.2">
      <c r="M21420" s="9"/>
    </row>
    <row r="21421" spans="13:13" hidden="1" x14ac:dyDescent="0.2">
      <c r="M21421" s="9"/>
    </row>
    <row r="21422" spans="13:13" hidden="1" x14ac:dyDescent="0.2">
      <c r="M21422" s="9"/>
    </row>
    <row r="21423" spans="13:13" hidden="1" x14ac:dyDescent="0.2">
      <c r="M21423" s="9"/>
    </row>
    <row r="21424" spans="13:13" hidden="1" x14ac:dyDescent="0.2">
      <c r="M21424" s="9"/>
    </row>
    <row r="21425" spans="13:13" hidden="1" x14ac:dyDescent="0.2">
      <c r="M21425" s="9"/>
    </row>
    <row r="21426" spans="13:13" hidden="1" x14ac:dyDescent="0.2">
      <c r="M21426" s="9"/>
    </row>
    <row r="21427" spans="13:13" hidden="1" x14ac:dyDescent="0.2">
      <c r="M21427" s="9"/>
    </row>
    <row r="21428" spans="13:13" hidden="1" x14ac:dyDescent="0.2">
      <c r="M21428" s="9"/>
    </row>
    <row r="21429" spans="13:13" hidden="1" x14ac:dyDescent="0.2">
      <c r="M21429" s="9"/>
    </row>
    <row r="21430" spans="13:13" hidden="1" x14ac:dyDescent="0.2">
      <c r="M21430" s="9"/>
    </row>
    <row r="21431" spans="13:13" hidden="1" x14ac:dyDescent="0.2">
      <c r="M21431" s="9"/>
    </row>
    <row r="21432" spans="13:13" hidden="1" x14ac:dyDescent="0.2">
      <c r="M21432" s="9"/>
    </row>
    <row r="21433" spans="13:13" hidden="1" x14ac:dyDescent="0.2">
      <c r="M21433" s="9"/>
    </row>
    <row r="21434" spans="13:13" hidden="1" x14ac:dyDescent="0.2">
      <c r="M21434" s="9"/>
    </row>
    <row r="21435" spans="13:13" hidden="1" x14ac:dyDescent="0.2">
      <c r="M21435" s="9"/>
    </row>
    <row r="21441" spans="8:12" x14ac:dyDescent="0.2">
      <c r="H21441" s="11"/>
      <c r="I21441" s="11"/>
      <c r="J21441" s="11"/>
      <c r="K21441" s="11"/>
      <c r="L21441" s="11"/>
    </row>
  </sheetData>
  <autoFilter ref="A1:L21435" xr:uid="{69816067-84A6-4F11-A6A5-4B4D0E6B23B6}">
    <filterColumn colId="1">
      <filters>
        <filter val="2019"/>
      </filters>
    </filterColumn>
    <sortState xmlns:xlrd2="http://schemas.microsoft.com/office/spreadsheetml/2017/richdata2" ref="A2:L21435">
      <sortCondition ref="B1:B21435"/>
    </sortState>
  </autoFilter>
  <pageMargins left="0.7" right="0.7" top="0.75" bottom="0.75" header="0.3" footer="0.3"/>
  <pageSetup orientation="portrait" r:id="rId1"/>
  <customProperties>
    <customPr name="Instruments" r:id="rId2"/>
    <customPr name="RangeDefinitions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2F82C-A9FD-4E78-BD69-C766E9335B6E}">
  <dimension ref="A1:G3074"/>
  <sheetViews>
    <sheetView zoomScale="85" zoomScaleNormal="85" workbookViewId="0"/>
  </sheetViews>
  <sheetFormatPr defaultRowHeight="12.75" x14ac:dyDescent="0.2"/>
  <cols>
    <col min="1" max="1" width="52.42578125" bestFit="1" customWidth="1"/>
    <col min="2" max="2" width="15.7109375" bestFit="1" customWidth="1"/>
    <col min="3" max="3" width="10.42578125" bestFit="1" customWidth="1"/>
    <col min="4" max="4" width="11" bestFit="1" customWidth="1"/>
    <col min="5" max="5" width="5.42578125" bestFit="1" customWidth="1"/>
    <col min="6" max="6" width="6.85546875" bestFit="1" customWidth="1"/>
    <col min="7" max="7" width="21.140625" bestFit="1" customWidth="1"/>
  </cols>
  <sheetData>
    <row r="1" spans="1:7" x14ac:dyDescent="0.2">
      <c r="A1" t="s">
        <v>97</v>
      </c>
      <c r="B1" t="s">
        <v>0</v>
      </c>
      <c r="C1" t="s">
        <v>12</v>
      </c>
      <c r="D1" t="s">
        <v>98</v>
      </c>
      <c r="E1" t="s">
        <v>9</v>
      </c>
      <c r="F1" t="s">
        <v>99</v>
      </c>
      <c r="G1" t="s">
        <v>11</v>
      </c>
    </row>
    <row r="2" spans="1:7" x14ac:dyDescent="0.2">
      <c r="A2" s="3" t="s">
        <v>100</v>
      </c>
      <c r="B2" s="3" t="s">
        <v>101</v>
      </c>
      <c r="C2" s="3" t="s">
        <v>102</v>
      </c>
      <c r="D2" s="3" t="s">
        <v>11</v>
      </c>
      <c r="E2" s="3" t="s">
        <v>103</v>
      </c>
      <c r="F2" s="3">
        <v>70</v>
      </c>
      <c r="G2" s="3" t="s">
        <v>104</v>
      </c>
    </row>
    <row r="3" spans="1:7" x14ac:dyDescent="0.2">
      <c r="A3" s="3" t="s">
        <v>105</v>
      </c>
      <c r="B3" s="3" t="s">
        <v>106</v>
      </c>
      <c r="C3" s="3" t="s">
        <v>107</v>
      </c>
      <c r="D3" s="3" t="s">
        <v>11</v>
      </c>
      <c r="E3" s="3" t="s">
        <v>103</v>
      </c>
      <c r="F3" s="3">
        <v>70</v>
      </c>
      <c r="G3" s="3" t="s">
        <v>104</v>
      </c>
    </row>
    <row r="4" spans="1:7" x14ac:dyDescent="0.2">
      <c r="A4" s="3" t="s">
        <v>108</v>
      </c>
      <c r="B4" s="3" t="s">
        <v>109</v>
      </c>
      <c r="C4" s="3" t="s">
        <v>102</v>
      </c>
      <c r="D4" s="3" t="s">
        <v>11</v>
      </c>
      <c r="E4" s="3" t="s">
        <v>110</v>
      </c>
      <c r="F4" s="3">
        <v>30</v>
      </c>
      <c r="G4" s="3" t="s">
        <v>104</v>
      </c>
    </row>
    <row r="5" spans="1:7" x14ac:dyDescent="0.2">
      <c r="A5" s="3" t="s">
        <v>111</v>
      </c>
      <c r="B5" s="3" t="s">
        <v>112</v>
      </c>
      <c r="C5" s="3" t="s">
        <v>107</v>
      </c>
      <c r="D5" s="3" t="s">
        <v>11</v>
      </c>
      <c r="E5" s="3" t="s">
        <v>110</v>
      </c>
      <c r="F5" s="3">
        <v>30</v>
      </c>
      <c r="G5" s="3" t="s">
        <v>104</v>
      </c>
    </row>
    <row r="6" spans="1:7" x14ac:dyDescent="0.2">
      <c r="A6" s="3" t="s">
        <v>113</v>
      </c>
      <c r="B6" s="3" t="s">
        <v>114</v>
      </c>
      <c r="C6" s="3" t="s">
        <v>102</v>
      </c>
      <c r="D6" s="3" t="s">
        <v>11</v>
      </c>
      <c r="E6" s="3" t="s">
        <v>115</v>
      </c>
      <c r="F6" s="3">
        <v>20</v>
      </c>
      <c r="G6" s="3" t="s">
        <v>104</v>
      </c>
    </row>
    <row r="7" spans="1:7" x14ac:dyDescent="0.2">
      <c r="A7" s="3" t="s">
        <v>116</v>
      </c>
      <c r="B7" s="3" t="s">
        <v>117</v>
      </c>
      <c r="C7" s="3" t="s">
        <v>107</v>
      </c>
      <c r="D7" s="3" t="s">
        <v>11</v>
      </c>
      <c r="E7" s="3" t="s">
        <v>115</v>
      </c>
      <c r="F7" s="3">
        <v>20</v>
      </c>
      <c r="G7" s="3" t="s">
        <v>104</v>
      </c>
    </row>
    <row r="8" spans="1:7" x14ac:dyDescent="0.2">
      <c r="A8" s="3" t="s">
        <v>118</v>
      </c>
      <c r="B8" s="3" t="s">
        <v>119</v>
      </c>
      <c r="C8" s="3" t="s">
        <v>102</v>
      </c>
      <c r="D8" s="3" t="s">
        <v>11</v>
      </c>
      <c r="E8" s="3" t="s">
        <v>120</v>
      </c>
      <c r="F8" s="3">
        <v>60</v>
      </c>
      <c r="G8" s="3" t="s">
        <v>121</v>
      </c>
    </row>
    <row r="9" spans="1:7" x14ac:dyDescent="0.2">
      <c r="A9" s="3" t="s">
        <v>122</v>
      </c>
      <c r="B9" s="3" t="s">
        <v>123</v>
      </c>
      <c r="C9" s="3" t="s">
        <v>102</v>
      </c>
      <c r="D9" s="3" t="s">
        <v>11</v>
      </c>
      <c r="E9" s="3" t="s">
        <v>103</v>
      </c>
      <c r="F9" s="3">
        <v>70</v>
      </c>
      <c r="G9" s="3" t="s">
        <v>121</v>
      </c>
    </row>
    <row r="10" spans="1:7" x14ac:dyDescent="0.2">
      <c r="A10" s="3" t="s">
        <v>124</v>
      </c>
      <c r="B10" s="3" t="s">
        <v>125</v>
      </c>
      <c r="C10" s="3" t="s">
        <v>107</v>
      </c>
      <c r="D10" s="3" t="s">
        <v>11</v>
      </c>
      <c r="E10" s="3" t="s">
        <v>103</v>
      </c>
      <c r="F10" s="3">
        <v>70</v>
      </c>
      <c r="G10" s="3" t="s">
        <v>121</v>
      </c>
    </row>
    <row r="11" spans="1:7" x14ac:dyDescent="0.2">
      <c r="A11" s="3" t="s">
        <v>126</v>
      </c>
      <c r="B11" s="3" t="s">
        <v>127</v>
      </c>
      <c r="C11" s="3" t="s">
        <v>102</v>
      </c>
      <c r="D11" s="3" t="s">
        <v>11</v>
      </c>
      <c r="E11" s="3" t="s">
        <v>128</v>
      </c>
      <c r="F11" s="3">
        <v>30</v>
      </c>
      <c r="G11" s="3" t="s">
        <v>121</v>
      </c>
    </row>
    <row r="12" spans="1:7" x14ac:dyDescent="0.2">
      <c r="A12" s="3" t="s">
        <v>129</v>
      </c>
      <c r="B12" s="3" t="s">
        <v>130</v>
      </c>
      <c r="C12" s="3" t="s">
        <v>107</v>
      </c>
      <c r="D12" s="3" t="s">
        <v>11</v>
      </c>
      <c r="E12" s="3" t="s">
        <v>128</v>
      </c>
      <c r="F12" s="3">
        <v>30</v>
      </c>
      <c r="G12" s="3" t="s">
        <v>121</v>
      </c>
    </row>
    <row r="13" spans="1:7" x14ac:dyDescent="0.2">
      <c r="A13" s="3" t="s">
        <v>131</v>
      </c>
      <c r="B13" s="3" t="s">
        <v>132</v>
      </c>
      <c r="C13" s="3" t="s">
        <v>102</v>
      </c>
      <c r="D13" s="3" t="s">
        <v>11</v>
      </c>
      <c r="E13" s="3" t="s">
        <v>133</v>
      </c>
      <c r="F13" s="3">
        <v>30</v>
      </c>
      <c r="G13" s="3" t="s">
        <v>121</v>
      </c>
    </row>
    <row r="14" spans="1:7" x14ac:dyDescent="0.2">
      <c r="A14" s="3" t="s">
        <v>134</v>
      </c>
      <c r="B14" s="3" t="s">
        <v>135</v>
      </c>
      <c r="C14" s="3" t="s">
        <v>107</v>
      </c>
      <c r="D14" s="3" t="s">
        <v>11</v>
      </c>
      <c r="E14" s="3" t="s">
        <v>133</v>
      </c>
      <c r="F14" s="3">
        <v>30</v>
      </c>
      <c r="G14" s="3" t="s">
        <v>121</v>
      </c>
    </row>
    <row r="15" spans="1:7" x14ac:dyDescent="0.2">
      <c r="A15" s="3" t="s">
        <v>136</v>
      </c>
      <c r="B15" s="3" t="s">
        <v>137</v>
      </c>
      <c r="C15" s="3" t="s">
        <v>107</v>
      </c>
      <c r="D15" s="3" t="s">
        <v>11</v>
      </c>
      <c r="E15" s="3" t="s">
        <v>138</v>
      </c>
      <c r="F15" s="3">
        <v>70</v>
      </c>
      <c r="G15" s="3" t="s">
        <v>121</v>
      </c>
    </row>
    <row r="16" spans="1:7" x14ac:dyDescent="0.2">
      <c r="A16" s="3" t="s">
        <v>139</v>
      </c>
      <c r="B16" s="3" t="s">
        <v>140</v>
      </c>
      <c r="C16" s="3" t="s">
        <v>102</v>
      </c>
      <c r="D16" s="3" t="s">
        <v>11</v>
      </c>
      <c r="E16" s="3" t="s">
        <v>141</v>
      </c>
      <c r="F16" s="3">
        <v>70</v>
      </c>
      <c r="G16" s="3" t="s">
        <v>121</v>
      </c>
    </row>
    <row r="17" spans="1:7" x14ac:dyDescent="0.2">
      <c r="A17" s="3" t="s">
        <v>142</v>
      </c>
      <c r="B17" s="3" t="s">
        <v>143</v>
      </c>
      <c r="C17" s="3" t="s">
        <v>107</v>
      </c>
      <c r="D17" s="3" t="s">
        <v>11</v>
      </c>
      <c r="E17" s="3" t="s">
        <v>141</v>
      </c>
      <c r="F17" s="3">
        <v>70</v>
      </c>
      <c r="G17" s="3" t="s">
        <v>121</v>
      </c>
    </row>
    <row r="18" spans="1:7" x14ac:dyDescent="0.2">
      <c r="A18" s="3" t="s">
        <v>144</v>
      </c>
      <c r="B18" s="3" t="s">
        <v>145</v>
      </c>
      <c r="C18" s="3" t="s">
        <v>102</v>
      </c>
      <c r="D18" s="3" t="s">
        <v>11</v>
      </c>
      <c r="E18" s="3" t="s">
        <v>146</v>
      </c>
      <c r="F18" s="3">
        <v>80</v>
      </c>
      <c r="G18" s="3" t="s">
        <v>121</v>
      </c>
    </row>
    <row r="19" spans="1:7" x14ac:dyDescent="0.2">
      <c r="A19" s="3" t="s">
        <v>147</v>
      </c>
      <c r="B19" s="3" t="s">
        <v>148</v>
      </c>
      <c r="C19" s="3" t="s">
        <v>107</v>
      </c>
      <c r="D19" s="3" t="s">
        <v>11</v>
      </c>
      <c r="E19" s="3" t="s">
        <v>146</v>
      </c>
      <c r="F19" s="3">
        <v>80</v>
      </c>
      <c r="G19" s="3" t="s">
        <v>121</v>
      </c>
    </row>
    <row r="20" spans="1:7" x14ac:dyDescent="0.2">
      <c r="A20" s="3" t="s">
        <v>149</v>
      </c>
      <c r="B20" s="3" t="s">
        <v>150</v>
      </c>
      <c r="C20" s="3" t="s">
        <v>102</v>
      </c>
      <c r="D20" s="3" t="s">
        <v>11</v>
      </c>
      <c r="E20" s="3" t="s">
        <v>151</v>
      </c>
      <c r="F20" s="3">
        <v>80</v>
      </c>
      <c r="G20" s="3" t="s">
        <v>121</v>
      </c>
    </row>
    <row r="21" spans="1:7" x14ac:dyDescent="0.2">
      <c r="A21" s="3" t="s">
        <v>152</v>
      </c>
      <c r="B21" s="3" t="s">
        <v>153</v>
      </c>
      <c r="C21" s="3" t="s">
        <v>107</v>
      </c>
      <c r="D21" s="3" t="s">
        <v>11</v>
      </c>
      <c r="E21" s="3" t="s">
        <v>151</v>
      </c>
      <c r="F21" s="3">
        <v>80</v>
      </c>
      <c r="G21" s="3" t="s">
        <v>121</v>
      </c>
    </row>
    <row r="22" spans="1:7" x14ac:dyDescent="0.2">
      <c r="A22" s="3" t="s">
        <v>154</v>
      </c>
      <c r="B22" s="3" t="s">
        <v>155</v>
      </c>
      <c r="C22" s="3" t="s">
        <v>102</v>
      </c>
      <c r="D22" s="3" t="s">
        <v>11</v>
      </c>
      <c r="E22" s="3" t="s">
        <v>156</v>
      </c>
      <c r="F22" s="3">
        <v>80</v>
      </c>
      <c r="G22" s="3" t="s">
        <v>121</v>
      </c>
    </row>
    <row r="23" spans="1:7" x14ac:dyDescent="0.2">
      <c r="A23" s="3" t="s">
        <v>157</v>
      </c>
      <c r="B23" s="3" t="s">
        <v>158</v>
      </c>
      <c r="C23" s="3" t="s">
        <v>102</v>
      </c>
      <c r="D23" s="3" t="s">
        <v>11</v>
      </c>
      <c r="E23" s="3" t="s">
        <v>159</v>
      </c>
      <c r="F23" s="3">
        <v>50</v>
      </c>
      <c r="G23" s="3" t="s">
        <v>121</v>
      </c>
    </row>
    <row r="24" spans="1:7" x14ac:dyDescent="0.2">
      <c r="A24" s="3" t="s">
        <v>160</v>
      </c>
      <c r="B24" s="3" t="s">
        <v>161</v>
      </c>
      <c r="C24" s="3" t="s">
        <v>107</v>
      </c>
      <c r="D24" s="3" t="s">
        <v>11</v>
      </c>
      <c r="E24" s="3" t="s">
        <v>159</v>
      </c>
      <c r="F24" s="3">
        <v>50</v>
      </c>
      <c r="G24" s="3" t="s">
        <v>121</v>
      </c>
    </row>
    <row r="25" spans="1:7" x14ac:dyDescent="0.2">
      <c r="A25" s="3" t="s">
        <v>162</v>
      </c>
      <c r="B25" s="3" t="s">
        <v>163</v>
      </c>
      <c r="C25" s="3" t="s">
        <v>102</v>
      </c>
      <c r="D25" s="3" t="s">
        <v>11</v>
      </c>
      <c r="E25" s="3" t="s">
        <v>164</v>
      </c>
      <c r="F25" s="3">
        <v>60</v>
      </c>
      <c r="G25" s="3" t="s">
        <v>165</v>
      </c>
    </row>
    <row r="26" spans="1:7" x14ac:dyDescent="0.2">
      <c r="A26" s="3" t="s">
        <v>166</v>
      </c>
      <c r="B26" s="3" t="s">
        <v>167</v>
      </c>
      <c r="C26" s="3" t="s">
        <v>107</v>
      </c>
      <c r="D26" s="3" t="s">
        <v>11</v>
      </c>
      <c r="E26" s="3" t="s">
        <v>164</v>
      </c>
      <c r="F26" s="3">
        <v>60</v>
      </c>
      <c r="G26" s="3" t="s">
        <v>165</v>
      </c>
    </row>
    <row r="27" spans="1:7" x14ac:dyDescent="0.2">
      <c r="A27" s="3" t="s">
        <v>168</v>
      </c>
      <c r="B27" s="3" t="s">
        <v>169</v>
      </c>
      <c r="C27" s="3" t="s">
        <v>102</v>
      </c>
      <c r="D27" s="3" t="s">
        <v>11</v>
      </c>
      <c r="E27" s="3" t="s">
        <v>170</v>
      </c>
      <c r="F27" s="3">
        <v>40</v>
      </c>
      <c r="G27" s="3" t="s">
        <v>171</v>
      </c>
    </row>
    <row r="28" spans="1:7" x14ac:dyDescent="0.2">
      <c r="A28" s="3" t="s">
        <v>172</v>
      </c>
      <c r="B28" s="3" t="s">
        <v>173</v>
      </c>
      <c r="C28" s="3" t="s">
        <v>107</v>
      </c>
      <c r="D28" s="3" t="s">
        <v>11</v>
      </c>
      <c r="E28" s="3" t="s">
        <v>170</v>
      </c>
      <c r="F28" s="3">
        <v>40</v>
      </c>
      <c r="G28" s="3" t="s">
        <v>171</v>
      </c>
    </row>
    <row r="29" spans="1:7" x14ac:dyDescent="0.2">
      <c r="A29" s="3" t="s">
        <v>174</v>
      </c>
      <c r="B29" s="3" t="s">
        <v>175</v>
      </c>
      <c r="C29" s="3" t="s">
        <v>102</v>
      </c>
      <c r="D29" s="3" t="s">
        <v>11</v>
      </c>
      <c r="E29" s="3" t="s">
        <v>176</v>
      </c>
      <c r="F29" s="3">
        <v>30</v>
      </c>
      <c r="G29" s="3" t="s">
        <v>177</v>
      </c>
    </row>
    <row r="30" spans="1:7" x14ac:dyDescent="0.2">
      <c r="A30" s="3" t="s">
        <v>178</v>
      </c>
      <c r="B30" s="3" t="s">
        <v>179</v>
      </c>
      <c r="C30" s="3" t="s">
        <v>107</v>
      </c>
      <c r="D30" s="3" t="s">
        <v>11</v>
      </c>
      <c r="E30" s="3" t="s">
        <v>138</v>
      </c>
      <c r="F30" s="3">
        <v>30</v>
      </c>
      <c r="G30" s="3" t="s">
        <v>180</v>
      </c>
    </row>
    <row r="31" spans="1:7" x14ac:dyDescent="0.2">
      <c r="A31" s="3" t="s">
        <v>181</v>
      </c>
      <c r="B31" s="3" t="s">
        <v>182</v>
      </c>
      <c r="C31" s="3" t="s">
        <v>102</v>
      </c>
      <c r="D31" s="3" t="s">
        <v>11</v>
      </c>
      <c r="E31" s="3" t="s">
        <v>128</v>
      </c>
      <c r="F31" s="3">
        <v>80</v>
      </c>
      <c r="G31" s="3" t="s">
        <v>183</v>
      </c>
    </row>
    <row r="32" spans="1:7" x14ac:dyDescent="0.2">
      <c r="A32" s="3" t="s">
        <v>184</v>
      </c>
      <c r="B32" s="3" t="s">
        <v>185</v>
      </c>
      <c r="C32" s="3" t="s">
        <v>107</v>
      </c>
      <c r="D32" s="3" t="s">
        <v>11</v>
      </c>
      <c r="E32" s="3" t="s">
        <v>128</v>
      </c>
      <c r="F32" s="3">
        <v>80</v>
      </c>
      <c r="G32" s="3" t="s">
        <v>183</v>
      </c>
    </row>
    <row r="33" spans="1:7" x14ac:dyDescent="0.2">
      <c r="A33" s="3" t="s">
        <v>186</v>
      </c>
      <c r="B33" s="3" t="s">
        <v>187</v>
      </c>
      <c r="C33" s="3" t="s">
        <v>102</v>
      </c>
      <c r="D33" s="3" t="s">
        <v>11</v>
      </c>
      <c r="E33" s="3" t="s">
        <v>170</v>
      </c>
      <c r="F33" s="3">
        <v>50</v>
      </c>
      <c r="G33" s="3" t="s">
        <v>183</v>
      </c>
    </row>
    <row r="34" spans="1:7" x14ac:dyDescent="0.2">
      <c r="A34" s="3" t="s">
        <v>188</v>
      </c>
      <c r="B34" s="3" t="s">
        <v>189</v>
      </c>
      <c r="C34" s="3" t="s">
        <v>107</v>
      </c>
      <c r="D34" s="3" t="s">
        <v>11</v>
      </c>
      <c r="E34" s="3" t="s">
        <v>170</v>
      </c>
      <c r="F34" s="3">
        <v>50</v>
      </c>
      <c r="G34" s="3" t="s">
        <v>183</v>
      </c>
    </row>
    <row r="35" spans="1:7" x14ac:dyDescent="0.2">
      <c r="A35" s="3" t="s">
        <v>190</v>
      </c>
      <c r="B35" s="3" t="s">
        <v>191</v>
      </c>
      <c r="C35" s="3" t="s">
        <v>102</v>
      </c>
      <c r="D35" s="3" t="s">
        <v>11</v>
      </c>
      <c r="E35" s="3" t="s">
        <v>103</v>
      </c>
      <c r="F35" s="3">
        <v>30</v>
      </c>
      <c r="G35" s="3" t="s">
        <v>192</v>
      </c>
    </row>
    <row r="36" spans="1:7" x14ac:dyDescent="0.2">
      <c r="A36" s="3" t="s">
        <v>193</v>
      </c>
      <c r="B36" s="3" t="s">
        <v>194</v>
      </c>
      <c r="C36" s="3" t="s">
        <v>107</v>
      </c>
      <c r="D36" s="3" t="s">
        <v>11</v>
      </c>
      <c r="E36" s="3" t="s">
        <v>103</v>
      </c>
      <c r="F36" s="3">
        <v>30</v>
      </c>
      <c r="G36" s="3" t="s">
        <v>192</v>
      </c>
    </row>
    <row r="37" spans="1:7" x14ac:dyDescent="0.2">
      <c r="A37" s="3" t="s">
        <v>195</v>
      </c>
      <c r="B37" s="3" t="s">
        <v>196</v>
      </c>
      <c r="C37" s="3" t="s">
        <v>102</v>
      </c>
      <c r="D37" s="3" t="s">
        <v>11</v>
      </c>
      <c r="E37" s="3" t="s">
        <v>176</v>
      </c>
      <c r="F37" s="3">
        <v>70</v>
      </c>
      <c r="G37" s="3" t="s">
        <v>197</v>
      </c>
    </row>
    <row r="38" spans="1:7" x14ac:dyDescent="0.2">
      <c r="A38" s="3" t="s">
        <v>198</v>
      </c>
      <c r="B38" s="3" t="s">
        <v>199</v>
      </c>
      <c r="C38" s="3" t="s">
        <v>107</v>
      </c>
      <c r="D38" s="3" t="s">
        <v>11</v>
      </c>
      <c r="E38" s="3" t="s">
        <v>176</v>
      </c>
      <c r="F38" s="3">
        <v>70</v>
      </c>
      <c r="G38" s="3" t="s">
        <v>197</v>
      </c>
    </row>
    <row r="39" spans="1:7" x14ac:dyDescent="0.2">
      <c r="A39" s="3" t="s">
        <v>200</v>
      </c>
      <c r="B39" s="3" t="s">
        <v>201</v>
      </c>
      <c r="C39" s="3" t="s">
        <v>102</v>
      </c>
      <c r="D39" s="3" t="s">
        <v>11</v>
      </c>
      <c r="E39" s="3" t="s">
        <v>133</v>
      </c>
      <c r="F39" s="3">
        <v>30</v>
      </c>
      <c r="G39" s="3" t="s">
        <v>202</v>
      </c>
    </row>
    <row r="40" spans="1:7" x14ac:dyDescent="0.2">
      <c r="A40" s="3" t="s">
        <v>203</v>
      </c>
      <c r="B40" s="3" t="s">
        <v>204</v>
      </c>
      <c r="C40" s="3" t="s">
        <v>107</v>
      </c>
      <c r="D40" s="3" t="s">
        <v>11</v>
      </c>
      <c r="E40" s="3" t="s">
        <v>133</v>
      </c>
      <c r="F40" s="3">
        <v>30</v>
      </c>
      <c r="G40" s="3" t="s">
        <v>202</v>
      </c>
    </row>
    <row r="41" spans="1:7" x14ac:dyDescent="0.2">
      <c r="A41" s="3" t="s">
        <v>205</v>
      </c>
      <c r="B41" s="3" t="s">
        <v>206</v>
      </c>
      <c r="C41" s="3" t="s">
        <v>102</v>
      </c>
      <c r="D41" s="3" t="s">
        <v>11</v>
      </c>
      <c r="E41" s="3" t="s">
        <v>207</v>
      </c>
      <c r="F41" s="3">
        <v>90</v>
      </c>
      <c r="G41" s="3" t="s">
        <v>202</v>
      </c>
    </row>
    <row r="42" spans="1:7" x14ac:dyDescent="0.2">
      <c r="A42" s="3" t="s">
        <v>208</v>
      </c>
      <c r="B42" s="3" t="s">
        <v>209</v>
      </c>
      <c r="C42" s="3" t="s">
        <v>107</v>
      </c>
      <c r="D42" s="3" t="s">
        <v>11</v>
      </c>
      <c r="E42" s="3" t="s">
        <v>207</v>
      </c>
      <c r="F42" s="3">
        <v>90</v>
      </c>
      <c r="G42" s="3" t="s">
        <v>202</v>
      </c>
    </row>
    <row r="43" spans="1:7" x14ac:dyDescent="0.2">
      <c r="A43" s="3" t="s">
        <v>210</v>
      </c>
      <c r="B43" s="3" t="s">
        <v>211</v>
      </c>
      <c r="C43" s="3" t="s">
        <v>102</v>
      </c>
      <c r="D43" s="3" t="s">
        <v>11</v>
      </c>
      <c r="E43" s="3" t="s">
        <v>110</v>
      </c>
      <c r="F43" s="3">
        <v>30</v>
      </c>
      <c r="G43" s="3" t="s">
        <v>202</v>
      </c>
    </row>
    <row r="44" spans="1:7" x14ac:dyDescent="0.2">
      <c r="A44" s="3" t="s">
        <v>212</v>
      </c>
      <c r="B44" s="3" t="s">
        <v>213</v>
      </c>
      <c r="C44" s="3" t="s">
        <v>107</v>
      </c>
      <c r="D44" s="3" t="s">
        <v>11</v>
      </c>
      <c r="E44" s="3" t="s">
        <v>110</v>
      </c>
      <c r="F44" s="3">
        <v>30</v>
      </c>
      <c r="G44" s="3" t="s">
        <v>202</v>
      </c>
    </row>
    <row r="45" spans="1:7" x14ac:dyDescent="0.2">
      <c r="A45" s="3" t="s">
        <v>214</v>
      </c>
      <c r="B45" s="3" t="s">
        <v>215</v>
      </c>
      <c r="C45" s="3" t="s">
        <v>102</v>
      </c>
      <c r="D45" s="3" t="s">
        <v>11</v>
      </c>
      <c r="E45" s="3" t="s">
        <v>151</v>
      </c>
      <c r="F45" s="3">
        <v>10</v>
      </c>
      <c r="G45" s="3" t="s">
        <v>202</v>
      </c>
    </row>
    <row r="46" spans="1:7" x14ac:dyDescent="0.2">
      <c r="A46" s="3" t="s">
        <v>216</v>
      </c>
      <c r="B46" s="3" t="s">
        <v>217</v>
      </c>
      <c r="C46" s="3" t="s">
        <v>107</v>
      </c>
      <c r="D46" s="3" t="s">
        <v>11</v>
      </c>
      <c r="E46" s="3" t="s">
        <v>151</v>
      </c>
      <c r="F46" s="3">
        <v>10</v>
      </c>
      <c r="G46" s="3" t="s">
        <v>202</v>
      </c>
    </row>
    <row r="47" spans="1:7" x14ac:dyDescent="0.2">
      <c r="A47" s="3" t="s">
        <v>218</v>
      </c>
      <c r="B47" s="3" t="s">
        <v>219</v>
      </c>
      <c r="C47" s="3" t="s">
        <v>102</v>
      </c>
      <c r="D47" s="3" t="s">
        <v>11</v>
      </c>
      <c r="E47" s="3" t="s">
        <v>176</v>
      </c>
      <c r="F47" s="3">
        <v>30</v>
      </c>
      <c r="G47" s="3" t="s">
        <v>220</v>
      </c>
    </row>
    <row r="48" spans="1:7" x14ac:dyDescent="0.2">
      <c r="A48" s="3" t="s">
        <v>221</v>
      </c>
      <c r="B48" s="3" t="s">
        <v>222</v>
      </c>
      <c r="C48" s="3" t="s">
        <v>107</v>
      </c>
      <c r="D48" s="3" t="s">
        <v>11</v>
      </c>
      <c r="E48" s="3" t="s">
        <v>176</v>
      </c>
      <c r="F48" s="3">
        <v>30</v>
      </c>
      <c r="G48" s="3" t="s">
        <v>220</v>
      </c>
    </row>
    <row r="49" spans="1:7" x14ac:dyDescent="0.2">
      <c r="A49" s="3" t="s">
        <v>223</v>
      </c>
      <c r="B49" s="3" t="s">
        <v>224</v>
      </c>
      <c r="C49" s="3" t="s">
        <v>102</v>
      </c>
      <c r="D49" s="3" t="s">
        <v>11</v>
      </c>
      <c r="E49" s="3" t="s">
        <v>207</v>
      </c>
      <c r="F49" s="3">
        <v>80</v>
      </c>
      <c r="G49" s="3" t="s">
        <v>225</v>
      </c>
    </row>
    <row r="50" spans="1:7" x14ac:dyDescent="0.2">
      <c r="A50" s="3" t="s">
        <v>226</v>
      </c>
      <c r="B50" s="3" t="s">
        <v>227</v>
      </c>
      <c r="C50" s="3" t="s">
        <v>107</v>
      </c>
      <c r="D50" s="3" t="s">
        <v>11</v>
      </c>
      <c r="E50" s="3" t="s">
        <v>207</v>
      </c>
      <c r="F50" s="3">
        <v>80</v>
      </c>
      <c r="G50" s="3" t="s">
        <v>225</v>
      </c>
    </row>
    <row r="51" spans="1:7" x14ac:dyDescent="0.2">
      <c r="A51" s="3" t="s">
        <v>228</v>
      </c>
      <c r="B51" s="3" t="s">
        <v>229</v>
      </c>
      <c r="C51" s="3" t="s">
        <v>102</v>
      </c>
      <c r="D51" s="3" t="s">
        <v>11</v>
      </c>
      <c r="E51" s="3" t="s">
        <v>115</v>
      </c>
      <c r="F51" s="3">
        <v>10</v>
      </c>
      <c r="G51" s="3" t="s">
        <v>230</v>
      </c>
    </row>
    <row r="52" spans="1:7" x14ac:dyDescent="0.2">
      <c r="A52" s="3" t="s">
        <v>231</v>
      </c>
      <c r="B52" s="3" t="s">
        <v>232</v>
      </c>
      <c r="C52" s="3" t="s">
        <v>107</v>
      </c>
      <c r="D52" s="3" t="s">
        <v>11</v>
      </c>
      <c r="E52" s="3" t="s">
        <v>115</v>
      </c>
      <c r="F52" s="3">
        <v>10</v>
      </c>
      <c r="G52" s="3" t="s">
        <v>230</v>
      </c>
    </row>
    <row r="53" spans="1:7" x14ac:dyDescent="0.2">
      <c r="A53" s="3" t="s">
        <v>233</v>
      </c>
      <c r="B53" s="3" t="s">
        <v>234</v>
      </c>
      <c r="C53" s="3" t="s">
        <v>102</v>
      </c>
      <c r="D53" s="3" t="s">
        <v>11</v>
      </c>
      <c r="E53" s="3" t="s">
        <v>164</v>
      </c>
      <c r="F53" s="3">
        <v>60</v>
      </c>
      <c r="G53" s="3" t="s">
        <v>235</v>
      </c>
    </row>
    <row r="54" spans="1:7" x14ac:dyDescent="0.2">
      <c r="A54" s="3" t="s">
        <v>236</v>
      </c>
      <c r="B54" s="3" t="s">
        <v>237</v>
      </c>
      <c r="C54" s="3" t="s">
        <v>107</v>
      </c>
      <c r="D54" s="3" t="s">
        <v>11</v>
      </c>
      <c r="E54" s="3" t="s">
        <v>164</v>
      </c>
      <c r="F54" s="3">
        <v>60</v>
      </c>
      <c r="G54" s="3" t="s">
        <v>235</v>
      </c>
    </row>
    <row r="55" spans="1:7" x14ac:dyDescent="0.2">
      <c r="A55" s="3" t="s">
        <v>238</v>
      </c>
      <c r="B55" s="3" t="s">
        <v>239</v>
      </c>
      <c r="C55" s="3" t="s">
        <v>102</v>
      </c>
      <c r="D55" s="3" t="s">
        <v>11</v>
      </c>
      <c r="E55" s="3" t="s">
        <v>170</v>
      </c>
      <c r="F55" s="3">
        <v>60</v>
      </c>
      <c r="G55" s="3" t="s">
        <v>240</v>
      </c>
    </row>
    <row r="56" spans="1:7" x14ac:dyDescent="0.2">
      <c r="A56" s="3" t="s">
        <v>241</v>
      </c>
      <c r="B56" s="3" t="s">
        <v>242</v>
      </c>
      <c r="C56" s="3" t="s">
        <v>107</v>
      </c>
      <c r="D56" s="3" t="s">
        <v>11</v>
      </c>
      <c r="E56" s="3" t="s">
        <v>170</v>
      </c>
      <c r="F56" s="3">
        <v>60</v>
      </c>
      <c r="G56" s="3" t="s">
        <v>240</v>
      </c>
    </row>
    <row r="57" spans="1:7" x14ac:dyDescent="0.2">
      <c r="A57" s="3" t="s">
        <v>243</v>
      </c>
      <c r="B57" s="3" t="s">
        <v>244</v>
      </c>
      <c r="C57" s="3" t="s">
        <v>102</v>
      </c>
      <c r="D57" s="3" t="s">
        <v>11</v>
      </c>
      <c r="E57" s="3" t="s">
        <v>146</v>
      </c>
      <c r="F57" s="3">
        <v>30</v>
      </c>
      <c r="G57" s="3" t="s">
        <v>245</v>
      </c>
    </row>
    <row r="58" spans="1:7" x14ac:dyDescent="0.2">
      <c r="A58" s="3" t="s">
        <v>246</v>
      </c>
      <c r="B58" s="3" t="s">
        <v>247</v>
      </c>
      <c r="C58" s="3" t="s">
        <v>107</v>
      </c>
      <c r="D58" s="3" t="s">
        <v>11</v>
      </c>
      <c r="E58" s="3" t="s">
        <v>146</v>
      </c>
      <c r="F58" s="3">
        <v>30</v>
      </c>
      <c r="G58" s="3" t="s">
        <v>245</v>
      </c>
    </row>
    <row r="59" spans="1:7" x14ac:dyDescent="0.2">
      <c r="A59" s="3" t="s">
        <v>248</v>
      </c>
      <c r="B59" s="3" t="s">
        <v>249</v>
      </c>
      <c r="C59" s="3" t="s">
        <v>102</v>
      </c>
      <c r="D59" s="3" t="s">
        <v>11</v>
      </c>
      <c r="E59" s="3" t="s">
        <v>176</v>
      </c>
      <c r="F59" s="3">
        <v>20</v>
      </c>
      <c r="G59" s="3" t="s">
        <v>250</v>
      </c>
    </row>
    <row r="60" spans="1:7" x14ac:dyDescent="0.2">
      <c r="A60" s="3" t="s">
        <v>251</v>
      </c>
      <c r="B60" s="3" t="s">
        <v>252</v>
      </c>
      <c r="C60" s="3" t="s">
        <v>107</v>
      </c>
      <c r="D60" s="3" t="s">
        <v>11</v>
      </c>
      <c r="E60" s="3" t="s">
        <v>176</v>
      </c>
      <c r="F60" s="3">
        <v>20</v>
      </c>
      <c r="G60" s="3" t="s">
        <v>250</v>
      </c>
    </row>
    <row r="61" spans="1:7" x14ac:dyDescent="0.2">
      <c r="A61" s="3" t="s">
        <v>253</v>
      </c>
      <c r="B61" s="3" t="s">
        <v>254</v>
      </c>
      <c r="C61" s="3" t="s">
        <v>102</v>
      </c>
      <c r="D61" s="3" t="s">
        <v>11</v>
      </c>
      <c r="E61" s="3" t="s">
        <v>103</v>
      </c>
      <c r="F61" s="3">
        <v>80</v>
      </c>
      <c r="G61" s="3" t="s">
        <v>255</v>
      </c>
    </row>
    <row r="62" spans="1:7" x14ac:dyDescent="0.2">
      <c r="A62" s="3" t="s">
        <v>256</v>
      </c>
      <c r="B62" s="3" t="s">
        <v>257</v>
      </c>
      <c r="C62" s="3" t="s">
        <v>107</v>
      </c>
      <c r="D62" s="3" t="s">
        <v>11</v>
      </c>
      <c r="E62" s="3" t="s">
        <v>103</v>
      </c>
      <c r="F62" s="3">
        <v>80</v>
      </c>
      <c r="G62" s="3" t="s">
        <v>255</v>
      </c>
    </row>
    <row r="63" spans="1:7" x14ac:dyDescent="0.2">
      <c r="A63" s="3" t="s">
        <v>258</v>
      </c>
      <c r="B63" s="3" t="s">
        <v>259</v>
      </c>
      <c r="C63" s="3" t="s">
        <v>102</v>
      </c>
      <c r="D63" s="3" t="s">
        <v>99</v>
      </c>
      <c r="E63" s="3" t="s">
        <v>260</v>
      </c>
      <c r="F63" s="3">
        <v>30</v>
      </c>
      <c r="G63" s="3"/>
    </row>
    <row r="64" spans="1:7" x14ac:dyDescent="0.2">
      <c r="A64" s="3" t="s">
        <v>261</v>
      </c>
      <c r="B64" s="3" t="s">
        <v>262</v>
      </c>
      <c r="C64" s="3" t="s">
        <v>107</v>
      </c>
      <c r="D64" s="3" t="s">
        <v>99</v>
      </c>
      <c r="E64" s="3" t="s">
        <v>260</v>
      </c>
      <c r="F64" s="3">
        <v>30</v>
      </c>
      <c r="G64" s="3"/>
    </row>
    <row r="65" spans="1:7" x14ac:dyDescent="0.2">
      <c r="A65" s="3" t="s">
        <v>263</v>
      </c>
      <c r="B65" s="3" t="s">
        <v>264</v>
      </c>
      <c r="C65" s="3" t="s">
        <v>102</v>
      </c>
      <c r="D65" s="3" t="s">
        <v>99</v>
      </c>
      <c r="E65" s="3" t="s">
        <v>260</v>
      </c>
      <c r="F65" s="3">
        <v>40</v>
      </c>
      <c r="G65" s="3"/>
    </row>
    <row r="66" spans="1:7" x14ac:dyDescent="0.2">
      <c r="A66" s="3" t="s">
        <v>265</v>
      </c>
      <c r="B66" s="3" t="s">
        <v>266</v>
      </c>
      <c r="C66" s="3" t="s">
        <v>107</v>
      </c>
      <c r="D66" s="3" t="s">
        <v>99</v>
      </c>
      <c r="E66" s="3" t="s">
        <v>260</v>
      </c>
      <c r="F66" s="3">
        <v>40</v>
      </c>
      <c r="G66" s="3"/>
    </row>
    <row r="67" spans="1:7" x14ac:dyDescent="0.2">
      <c r="A67" s="3" t="s">
        <v>267</v>
      </c>
      <c r="B67" s="3" t="s">
        <v>268</v>
      </c>
      <c r="C67" s="3" t="s">
        <v>102</v>
      </c>
      <c r="D67" s="3" t="s">
        <v>99</v>
      </c>
      <c r="E67" s="3" t="s">
        <v>260</v>
      </c>
      <c r="F67" s="3">
        <v>50</v>
      </c>
      <c r="G67" s="3"/>
    </row>
    <row r="68" spans="1:7" x14ac:dyDescent="0.2">
      <c r="A68" s="3" t="s">
        <v>269</v>
      </c>
      <c r="B68" s="3" t="s">
        <v>270</v>
      </c>
      <c r="C68" s="3" t="s">
        <v>107</v>
      </c>
      <c r="D68" s="3" t="s">
        <v>99</v>
      </c>
      <c r="E68" s="3" t="s">
        <v>260</v>
      </c>
      <c r="F68" s="3">
        <v>50</v>
      </c>
      <c r="G68" s="3"/>
    </row>
    <row r="69" spans="1:7" x14ac:dyDescent="0.2">
      <c r="A69" s="3" t="s">
        <v>271</v>
      </c>
      <c r="B69" s="3" t="s">
        <v>272</v>
      </c>
      <c r="C69" s="3" t="s">
        <v>102</v>
      </c>
      <c r="D69" s="3" t="s">
        <v>99</v>
      </c>
      <c r="E69" s="3" t="s">
        <v>260</v>
      </c>
      <c r="F69" s="3">
        <v>60</v>
      </c>
      <c r="G69" s="3"/>
    </row>
    <row r="70" spans="1:7" x14ac:dyDescent="0.2">
      <c r="A70" s="3" t="s">
        <v>273</v>
      </c>
      <c r="B70" s="3" t="s">
        <v>274</v>
      </c>
      <c r="C70" s="3" t="s">
        <v>107</v>
      </c>
      <c r="D70" s="3" t="s">
        <v>99</v>
      </c>
      <c r="E70" s="3" t="s">
        <v>260</v>
      </c>
      <c r="F70" s="3">
        <v>60</v>
      </c>
      <c r="G70" s="3"/>
    </row>
    <row r="71" spans="1:7" x14ac:dyDescent="0.2">
      <c r="A71" s="3" t="s">
        <v>275</v>
      </c>
      <c r="B71" s="3" t="s">
        <v>276</v>
      </c>
      <c r="C71" s="3" t="s">
        <v>102</v>
      </c>
      <c r="D71" s="3" t="s">
        <v>99</v>
      </c>
      <c r="E71" s="3" t="s">
        <v>260</v>
      </c>
      <c r="F71" s="3">
        <v>70</v>
      </c>
      <c r="G71" s="3"/>
    </row>
    <row r="72" spans="1:7" x14ac:dyDescent="0.2">
      <c r="A72" s="3" t="s">
        <v>277</v>
      </c>
      <c r="B72" s="3" t="s">
        <v>278</v>
      </c>
      <c r="C72" s="3" t="s">
        <v>107</v>
      </c>
      <c r="D72" s="3" t="s">
        <v>99</v>
      </c>
      <c r="E72" s="3" t="s">
        <v>260</v>
      </c>
      <c r="F72" s="3">
        <v>70</v>
      </c>
      <c r="G72" s="3"/>
    </row>
    <row r="73" spans="1:7" x14ac:dyDescent="0.2">
      <c r="A73" s="3" t="s">
        <v>279</v>
      </c>
      <c r="B73" s="3" t="s">
        <v>280</v>
      </c>
      <c r="C73" s="3" t="s">
        <v>102</v>
      </c>
      <c r="D73" s="3" t="s">
        <v>99</v>
      </c>
      <c r="E73" s="3" t="s">
        <v>260</v>
      </c>
      <c r="F73" s="3">
        <v>90</v>
      </c>
      <c r="G73" s="3"/>
    </row>
    <row r="74" spans="1:7" x14ac:dyDescent="0.2">
      <c r="A74" s="3" t="s">
        <v>281</v>
      </c>
      <c r="B74" s="3" t="s">
        <v>282</v>
      </c>
      <c r="C74" s="3" t="s">
        <v>107</v>
      </c>
      <c r="D74" s="3" t="s">
        <v>99</v>
      </c>
      <c r="E74" s="3" t="s">
        <v>260</v>
      </c>
      <c r="F74" s="3">
        <v>90</v>
      </c>
      <c r="G74" s="3"/>
    </row>
    <row r="75" spans="1:7" x14ac:dyDescent="0.2">
      <c r="A75" s="3" t="s">
        <v>283</v>
      </c>
      <c r="B75" s="3" t="s">
        <v>284</v>
      </c>
      <c r="C75" s="3" t="s">
        <v>102</v>
      </c>
      <c r="D75" s="3" t="s">
        <v>11</v>
      </c>
      <c r="E75" s="3" t="s">
        <v>176</v>
      </c>
      <c r="F75" s="3">
        <v>60</v>
      </c>
      <c r="G75" s="3" t="s">
        <v>285</v>
      </c>
    </row>
    <row r="76" spans="1:7" x14ac:dyDescent="0.2">
      <c r="A76" s="3" t="s">
        <v>286</v>
      </c>
      <c r="B76" s="3" t="s">
        <v>287</v>
      </c>
      <c r="C76" s="3" t="s">
        <v>107</v>
      </c>
      <c r="D76" s="3" t="s">
        <v>11</v>
      </c>
      <c r="E76" s="3" t="s">
        <v>176</v>
      </c>
      <c r="F76" s="3">
        <v>60</v>
      </c>
      <c r="G76" s="3" t="s">
        <v>285</v>
      </c>
    </row>
    <row r="77" spans="1:7" x14ac:dyDescent="0.2">
      <c r="A77" s="3" t="s">
        <v>288</v>
      </c>
      <c r="B77" s="3" t="s">
        <v>289</v>
      </c>
      <c r="C77" s="3" t="s">
        <v>102</v>
      </c>
      <c r="D77" s="3" t="s">
        <v>9</v>
      </c>
      <c r="E77" s="3" t="s">
        <v>260</v>
      </c>
      <c r="F77" s="3"/>
      <c r="G77" s="3"/>
    </row>
    <row r="78" spans="1:7" x14ac:dyDescent="0.2">
      <c r="A78" s="3" t="s">
        <v>290</v>
      </c>
      <c r="B78" s="3" t="s">
        <v>291</v>
      </c>
      <c r="C78" s="3" t="s">
        <v>102</v>
      </c>
      <c r="D78" s="3" t="s">
        <v>11</v>
      </c>
      <c r="E78" s="3" t="s">
        <v>260</v>
      </c>
      <c r="F78" s="3">
        <v>60</v>
      </c>
      <c r="G78" s="3" t="s">
        <v>292</v>
      </c>
    </row>
    <row r="79" spans="1:7" x14ac:dyDescent="0.2">
      <c r="A79" s="3" t="s">
        <v>293</v>
      </c>
      <c r="B79" s="3" t="s">
        <v>294</v>
      </c>
      <c r="C79" s="3" t="s">
        <v>107</v>
      </c>
      <c r="D79" s="3" t="s">
        <v>11</v>
      </c>
      <c r="E79" s="3" t="s">
        <v>260</v>
      </c>
      <c r="F79" s="3">
        <v>60</v>
      </c>
      <c r="G79" s="3" t="s">
        <v>292</v>
      </c>
    </row>
    <row r="80" spans="1:7" x14ac:dyDescent="0.2">
      <c r="A80" s="3" t="s">
        <v>295</v>
      </c>
      <c r="B80" s="3" t="s">
        <v>296</v>
      </c>
      <c r="C80" s="3" t="s">
        <v>107</v>
      </c>
      <c r="D80" s="3" t="s">
        <v>9</v>
      </c>
      <c r="E80" s="3" t="s">
        <v>260</v>
      </c>
      <c r="F80" s="3"/>
      <c r="G80" s="3"/>
    </row>
    <row r="81" spans="1:7" x14ac:dyDescent="0.2">
      <c r="A81" s="3" t="s">
        <v>297</v>
      </c>
      <c r="B81" s="3" t="s">
        <v>298</v>
      </c>
      <c r="C81" s="3" t="s">
        <v>102</v>
      </c>
      <c r="D81" s="3" t="s">
        <v>11</v>
      </c>
      <c r="E81" s="3" t="s">
        <v>156</v>
      </c>
      <c r="F81" s="3">
        <v>40</v>
      </c>
      <c r="G81" s="3" t="s">
        <v>299</v>
      </c>
    </row>
    <row r="82" spans="1:7" x14ac:dyDescent="0.2">
      <c r="A82" s="3" t="s">
        <v>300</v>
      </c>
      <c r="B82" s="3" t="s">
        <v>301</v>
      </c>
      <c r="C82" s="3" t="s">
        <v>102</v>
      </c>
      <c r="D82" s="3" t="s">
        <v>11</v>
      </c>
      <c r="E82" s="3" t="s">
        <v>302</v>
      </c>
      <c r="F82" s="3">
        <v>11</v>
      </c>
      <c r="G82" s="3" t="s">
        <v>299</v>
      </c>
    </row>
    <row r="83" spans="1:7" x14ac:dyDescent="0.2">
      <c r="A83" s="3" t="s">
        <v>303</v>
      </c>
      <c r="B83" s="3" t="s">
        <v>304</v>
      </c>
      <c r="C83" s="3" t="s">
        <v>102</v>
      </c>
      <c r="D83" s="3" t="s">
        <v>11</v>
      </c>
      <c r="E83" s="3" t="s">
        <v>151</v>
      </c>
      <c r="F83" s="3">
        <v>20</v>
      </c>
      <c r="G83" s="3" t="s">
        <v>305</v>
      </c>
    </row>
    <row r="84" spans="1:7" x14ac:dyDescent="0.2">
      <c r="A84" s="3" t="s">
        <v>306</v>
      </c>
      <c r="B84" s="3" t="s">
        <v>307</v>
      </c>
      <c r="C84" s="3" t="s">
        <v>107</v>
      </c>
      <c r="D84" s="3" t="s">
        <v>11</v>
      </c>
      <c r="E84" s="3" t="s">
        <v>151</v>
      </c>
      <c r="F84" s="3">
        <v>20</v>
      </c>
      <c r="G84" s="3" t="s">
        <v>305</v>
      </c>
    </row>
    <row r="85" spans="1:7" x14ac:dyDescent="0.2">
      <c r="A85" s="3" t="s">
        <v>308</v>
      </c>
      <c r="B85" s="3" t="s">
        <v>309</v>
      </c>
      <c r="C85" s="3" t="s">
        <v>102</v>
      </c>
      <c r="D85" s="3" t="s">
        <v>11</v>
      </c>
      <c r="E85" s="3" t="s">
        <v>159</v>
      </c>
      <c r="F85" s="3">
        <v>20</v>
      </c>
      <c r="G85" s="3" t="s">
        <v>305</v>
      </c>
    </row>
    <row r="86" spans="1:7" x14ac:dyDescent="0.2">
      <c r="A86" s="3" t="s">
        <v>310</v>
      </c>
      <c r="B86" s="3" t="s">
        <v>311</v>
      </c>
      <c r="C86" s="3" t="s">
        <v>102</v>
      </c>
      <c r="D86" s="3" t="s">
        <v>11</v>
      </c>
      <c r="E86" s="3" t="s">
        <v>260</v>
      </c>
      <c r="F86" s="3">
        <v>90</v>
      </c>
      <c r="G86" s="3" t="s">
        <v>312</v>
      </c>
    </row>
    <row r="87" spans="1:7" x14ac:dyDescent="0.2">
      <c r="A87" s="3" t="s">
        <v>313</v>
      </c>
      <c r="B87" s="3" t="s">
        <v>314</v>
      </c>
      <c r="C87" s="3" t="s">
        <v>107</v>
      </c>
      <c r="D87" s="3" t="s">
        <v>11</v>
      </c>
      <c r="E87" s="3" t="s">
        <v>260</v>
      </c>
      <c r="F87" s="3">
        <v>90</v>
      </c>
      <c r="G87" s="3" t="s">
        <v>312</v>
      </c>
    </row>
    <row r="88" spans="1:7" x14ac:dyDescent="0.2">
      <c r="A88" s="3" t="s">
        <v>315</v>
      </c>
      <c r="B88" s="3" t="s">
        <v>316</v>
      </c>
      <c r="C88" s="3" t="s">
        <v>102</v>
      </c>
      <c r="D88" s="3" t="s">
        <v>11</v>
      </c>
      <c r="E88" s="3" t="s">
        <v>151</v>
      </c>
      <c r="F88" s="3">
        <v>30</v>
      </c>
      <c r="G88" s="3" t="s">
        <v>317</v>
      </c>
    </row>
    <row r="89" spans="1:7" x14ac:dyDescent="0.2">
      <c r="A89" s="3" t="s">
        <v>318</v>
      </c>
      <c r="B89" s="3" t="s">
        <v>319</v>
      </c>
      <c r="C89" s="3" t="s">
        <v>107</v>
      </c>
      <c r="D89" s="3" t="s">
        <v>11</v>
      </c>
      <c r="E89" s="3" t="s">
        <v>151</v>
      </c>
      <c r="F89" s="3">
        <v>30</v>
      </c>
      <c r="G89" s="3" t="s">
        <v>317</v>
      </c>
    </row>
    <row r="90" spans="1:7" x14ac:dyDescent="0.2">
      <c r="A90" s="3" t="s">
        <v>320</v>
      </c>
      <c r="B90" s="3" t="s">
        <v>321</v>
      </c>
      <c r="C90" s="3" t="s">
        <v>102</v>
      </c>
      <c r="D90" s="3" t="s">
        <v>11</v>
      </c>
      <c r="E90" s="3" t="s">
        <v>302</v>
      </c>
      <c r="F90" s="3">
        <v>96</v>
      </c>
      <c r="G90" s="3" t="s">
        <v>322</v>
      </c>
    </row>
    <row r="91" spans="1:7" x14ac:dyDescent="0.2">
      <c r="A91" s="3" t="s">
        <v>323</v>
      </c>
      <c r="B91" s="3" t="s">
        <v>324</v>
      </c>
      <c r="C91" s="3" t="s">
        <v>102</v>
      </c>
      <c r="D91" s="3" t="s">
        <v>11</v>
      </c>
      <c r="E91" s="3" t="s">
        <v>207</v>
      </c>
      <c r="F91" s="3">
        <v>70</v>
      </c>
      <c r="G91" s="3" t="s">
        <v>325</v>
      </c>
    </row>
    <row r="92" spans="1:7" x14ac:dyDescent="0.2">
      <c r="A92" s="3" t="s">
        <v>326</v>
      </c>
      <c r="B92" s="3" t="s">
        <v>327</v>
      </c>
      <c r="C92" s="3" t="s">
        <v>107</v>
      </c>
      <c r="D92" s="3" t="s">
        <v>11</v>
      </c>
      <c r="E92" s="3" t="s">
        <v>207</v>
      </c>
      <c r="F92" s="3">
        <v>70</v>
      </c>
      <c r="G92" s="3" t="s">
        <v>325</v>
      </c>
    </row>
    <row r="93" spans="1:7" x14ac:dyDescent="0.2">
      <c r="A93" s="3" t="s">
        <v>328</v>
      </c>
      <c r="B93" s="3" t="s">
        <v>329</v>
      </c>
      <c r="C93" s="3" t="s">
        <v>102</v>
      </c>
      <c r="D93" s="3" t="s">
        <v>11</v>
      </c>
      <c r="E93" s="3" t="s">
        <v>115</v>
      </c>
      <c r="F93" s="3">
        <v>10</v>
      </c>
      <c r="G93" s="3" t="s">
        <v>325</v>
      </c>
    </row>
    <row r="94" spans="1:7" x14ac:dyDescent="0.2">
      <c r="A94" s="3" t="s">
        <v>330</v>
      </c>
      <c r="B94" s="3" t="s">
        <v>331</v>
      </c>
      <c r="C94" s="3" t="s">
        <v>107</v>
      </c>
      <c r="D94" s="3" t="s">
        <v>11</v>
      </c>
      <c r="E94" s="3" t="s">
        <v>115</v>
      </c>
      <c r="F94" s="3">
        <v>10</v>
      </c>
      <c r="G94" s="3" t="s">
        <v>325</v>
      </c>
    </row>
    <row r="95" spans="1:7" x14ac:dyDescent="0.2">
      <c r="A95" s="3" t="s">
        <v>332</v>
      </c>
      <c r="B95" s="3" t="s">
        <v>333</v>
      </c>
      <c r="C95" s="3" t="s">
        <v>102</v>
      </c>
      <c r="D95" s="3" t="s">
        <v>11</v>
      </c>
      <c r="E95" s="3" t="s">
        <v>151</v>
      </c>
      <c r="F95" s="3">
        <v>90</v>
      </c>
      <c r="G95" s="3" t="s">
        <v>334</v>
      </c>
    </row>
    <row r="96" spans="1:7" x14ac:dyDescent="0.2">
      <c r="A96" s="3" t="s">
        <v>335</v>
      </c>
      <c r="B96" s="3" t="s">
        <v>336</v>
      </c>
      <c r="C96" s="3" t="s">
        <v>107</v>
      </c>
      <c r="D96" s="3" t="s">
        <v>11</v>
      </c>
      <c r="E96" s="3" t="s">
        <v>151</v>
      </c>
      <c r="F96" s="3">
        <v>90</v>
      </c>
      <c r="G96" s="3" t="s">
        <v>334</v>
      </c>
    </row>
    <row r="97" spans="1:7" x14ac:dyDescent="0.2">
      <c r="A97" s="3" t="s">
        <v>337</v>
      </c>
      <c r="B97" s="3" t="s">
        <v>338</v>
      </c>
      <c r="C97" s="3" t="s">
        <v>107</v>
      </c>
      <c r="D97" s="3" t="s">
        <v>11</v>
      </c>
      <c r="E97" s="3" t="s">
        <v>138</v>
      </c>
      <c r="F97" s="3">
        <v>50</v>
      </c>
      <c r="G97" s="3" t="s">
        <v>339</v>
      </c>
    </row>
    <row r="98" spans="1:7" x14ac:dyDescent="0.2">
      <c r="A98" s="3" t="s">
        <v>340</v>
      </c>
      <c r="B98" s="3" t="s">
        <v>341</v>
      </c>
      <c r="C98" s="3" t="s">
        <v>102</v>
      </c>
      <c r="D98" s="3" t="s">
        <v>11</v>
      </c>
      <c r="E98" s="3" t="s">
        <v>115</v>
      </c>
      <c r="F98" s="3">
        <v>30</v>
      </c>
      <c r="G98" s="3" t="s">
        <v>342</v>
      </c>
    </row>
    <row r="99" spans="1:7" x14ac:dyDescent="0.2">
      <c r="A99" s="3" t="s">
        <v>343</v>
      </c>
      <c r="B99" s="3" t="s">
        <v>344</v>
      </c>
      <c r="C99" s="3" t="s">
        <v>107</v>
      </c>
      <c r="D99" s="3" t="s">
        <v>11</v>
      </c>
      <c r="E99" s="3" t="s">
        <v>115</v>
      </c>
      <c r="F99" s="3">
        <v>30</v>
      </c>
      <c r="G99" s="3" t="s">
        <v>342</v>
      </c>
    </row>
    <row r="100" spans="1:7" x14ac:dyDescent="0.2">
      <c r="A100" s="3" t="s">
        <v>345</v>
      </c>
      <c r="B100" s="3" t="s">
        <v>346</v>
      </c>
      <c r="C100" s="3" t="s">
        <v>102</v>
      </c>
      <c r="D100" s="3" t="s">
        <v>11</v>
      </c>
      <c r="E100" s="3" t="s">
        <v>103</v>
      </c>
      <c r="F100" s="3">
        <v>40</v>
      </c>
      <c r="G100" s="3" t="s">
        <v>347</v>
      </c>
    </row>
    <row r="101" spans="1:7" x14ac:dyDescent="0.2">
      <c r="A101" s="3" t="s">
        <v>348</v>
      </c>
      <c r="B101" s="3" t="s">
        <v>349</v>
      </c>
      <c r="C101" s="3" t="s">
        <v>107</v>
      </c>
      <c r="D101" s="3" t="s">
        <v>11</v>
      </c>
      <c r="E101" s="3" t="s">
        <v>103</v>
      </c>
      <c r="F101" s="3">
        <v>40</v>
      </c>
      <c r="G101" s="3" t="s">
        <v>347</v>
      </c>
    </row>
    <row r="102" spans="1:7" x14ac:dyDescent="0.2">
      <c r="A102" s="3" t="s">
        <v>350</v>
      </c>
      <c r="B102" s="3" t="s">
        <v>351</v>
      </c>
      <c r="C102" s="3" t="s">
        <v>102</v>
      </c>
      <c r="D102" s="3" t="s">
        <v>11</v>
      </c>
      <c r="E102" s="3" t="s">
        <v>151</v>
      </c>
      <c r="F102" s="3">
        <v>40</v>
      </c>
      <c r="G102" s="3" t="s">
        <v>352</v>
      </c>
    </row>
    <row r="103" spans="1:7" x14ac:dyDescent="0.2">
      <c r="A103" s="3" t="s">
        <v>353</v>
      </c>
      <c r="B103" s="3" t="s">
        <v>354</v>
      </c>
      <c r="C103" s="3" t="s">
        <v>107</v>
      </c>
      <c r="D103" s="3" t="s">
        <v>11</v>
      </c>
      <c r="E103" s="3" t="s">
        <v>151</v>
      </c>
      <c r="F103" s="3">
        <v>40</v>
      </c>
      <c r="G103" s="3" t="s">
        <v>352</v>
      </c>
    </row>
    <row r="104" spans="1:7" x14ac:dyDescent="0.2">
      <c r="A104" s="3" t="s">
        <v>355</v>
      </c>
      <c r="B104" s="3" t="s">
        <v>356</v>
      </c>
      <c r="C104" s="3" t="s">
        <v>102</v>
      </c>
      <c r="D104" s="3" t="s">
        <v>11</v>
      </c>
      <c r="E104" s="3" t="s">
        <v>357</v>
      </c>
      <c r="F104" s="3">
        <v>50</v>
      </c>
      <c r="G104" s="3" t="s">
        <v>358</v>
      </c>
    </row>
    <row r="105" spans="1:7" x14ac:dyDescent="0.2">
      <c r="A105" s="3" t="s">
        <v>359</v>
      </c>
      <c r="B105" s="3" t="s">
        <v>360</v>
      </c>
      <c r="C105" s="3" t="s">
        <v>107</v>
      </c>
      <c r="D105" s="3" t="s">
        <v>11</v>
      </c>
      <c r="E105" s="3" t="s">
        <v>357</v>
      </c>
      <c r="F105" s="3">
        <v>50</v>
      </c>
      <c r="G105" s="3" t="s">
        <v>358</v>
      </c>
    </row>
    <row r="106" spans="1:7" x14ac:dyDescent="0.2">
      <c r="A106" s="3" t="s">
        <v>361</v>
      </c>
      <c r="B106" s="3" t="s">
        <v>362</v>
      </c>
      <c r="C106" s="3" t="s">
        <v>102</v>
      </c>
      <c r="D106" s="3" t="s">
        <v>11</v>
      </c>
      <c r="E106" s="3" t="s">
        <v>302</v>
      </c>
      <c r="F106" s="3">
        <v>81</v>
      </c>
      <c r="G106" s="3" t="s">
        <v>363</v>
      </c>
    </row>
    <row r="107" spans="1:7" x14ac:dyDescent="0.2">
      <c r="A107" s="3" t="s">
        <v>364</v>
      </c>
      <c r="B107" s="3" t="s">
        <v>365</v>
      </c>
      <c r="C107" s="3" t="s">
        <v>102</v>
      </c>
      <c r="D107" s="3" t="s">
        <v>11</v>
      </c>
      <c r="E107" s="3" t="s">
        <v>120</v>
      </c>
      <c r="F107" s="3">
        <v>90</v>
      </c>
      <c r="G107" s="3" t="s">
        <v>366</v>
      </c>
    </row>
    <row r="108" spans="1:7" x14ac:dyDescent="0.2">
      <c r="A108" s="3" t="s">
        <v>367</v>
      </c>
      <c r="B108" s="3" t="s">
        <v>368</v>
      </c>
      <c r="C108" s="3" t="s">
        <v>102</v>
      </c>
      <c r="D108" s="3" t="s">
        <v>11</v>
      </c>
      <c r="E108" s="3" t="s">
        <v>302</v>
      </c>
      <c r="F108" s="3">
        <v>12</v>
      </c>
      <c r="G108" s="3" t="s">
        <v>369</v>
      </c>
    </row>
    <row r="109" spans="1:7" x14ac:dyDescent="0.2">
      <c r="A109" s="3" t="s">
        <v>370</v>
      </c>
      <c r="B109" s="3" t="s">
        <v>371</v>
      </c>
      <c r="C109" s="3" t="s">
        <v>102</v>
      </c>
      <c r="D109" s="3" t="s">
        <v>11</v>
      </c>
      <c r="E109" s="3" t="s">
        <v>110</v>
      </c>
      <c r="F109" s="3">
        <v>10</v>
      </c>
      <c r="G109" s="3" t="s">
        <v>372</v>
      </c>
    </row>
    <row r="110" spans="1:7" x14ac:dyDescent="0.2">
      <c r="A110" s="3" t="s">
        <v>373</v>
      </c>
      <c r="B110" s="3" t="s">
        <v>374</v>
      </c>
      <c r="C110" s="3" t="s">
        <v>107</v>
      </c>
      <c r="D110" s="3" t="s">
        <v>11</v>
      </c>
      <c r="E110" s="3" t="s">
        <v>110</v>
      </c>
      <c r="F110" s="3">
        <v>10</v>
      </c>
      <c r="G110" s="3" t="s">
        <v>372</v>
      </c>
    </row>
    <row r="111" spans="1:7" x14ac:dyDescent="0.2">
      <c r="A111" s="3" t="s">
        <v>375</v>
      </c>
      <c r="B111" s="3" t="s">
        <v>376</v>
      </c>
      <c r="C111" s="3" t="s">
        <v>102</v>
      </c>
      <c r="D111" s="3" t="s">
        <v>11</v>
      </c>
      <c r="E111" s="3" t="s">
        <v>146</v>
      </c>
      <c r="F111" s="3">
        <v>10</v>
      </c>
      <c r="G111" s="3" t="s">
        <v>377</v>
      </c>
    </row>
    <row r="112" spans="1:7" x14ac:dyDescent="0.2">
      <c r="A112" s="3" t="s">
        <v>378</v>
      </c>
      <c r="B112" s="3" t="s">
        <v>379</v>
      </c>
      <c r="C112" s="3" t="s">
        <v>102</v>
      </c>
      <c r="D112" s="3" t="s">
        <v>11</v>
      </c>
      <c r="E112" s="3" t="s">
        <v>207</v>
      </c>
      <c r="F112" s="3">
        <v>60</v>
      </c>
      <c r="G112" s="3" t="s">
        <v>380</v>
      </c>
    </row>
    <row r="113" spans="1:7" x14ac:dyDescent="0.2">
      <c r="A113" s="3" t="s">
        <v>381</v>
      </c>
      <c r="B113" s="3" t="s">
        <v>382</v>
      </c>
      <c r="C113" s="3" t="s">
        <v>107</v>
      </c>
      <c r="D113" s="3" t="s">
        <v>11</v>
      </c>
      <c r="E113" s="3" t="s">
        <v>207</v>
      </c>
      <c r="F113" s="3">
        <v>60</v>
      </c>
      <c r="G113" s="3" t="s">
        <v>380</v>
      </c>
    </row>
    <row r="114" spans="1:7" x14ac:dyDescent="0.2">
      <c r="A114" s="3" t="s">
        <v>383</v>
      </c>
      <c r="B114" s="3" t="s">
        <v>384</v>
      </c>
      <c r="C114" s="3" t="s">
        <v>102</v>
      </c>
      <c r="D114" s="3" t="s">
        <v>11</v>
      </c>
      <c r="E114" s="3" t="s">
        <v>141</v>
      </c>
      <c r="F114" s="3">
        <v>60</v>
      </c>
      <c r="G114" s="3" t="s">
        <v>385</v>
      </c>
    </row>
    <row r="115" spans="1:7" x14ac:dyDescent="0.2">
      <c r="A115" s="3" t="s">
        <v>386</v>
      </c>
      <c r="B115" s="3" t="s">
        <v>387</v>
      </c>
      <c r="C115" s="3" t="s">
        <v>107</v>
      </c>
      <c r="D115" s="3" t="s">
        <v>11</v>
      </c>
      <c r="E115" s="3" t="s">
        <v>141</v>
      </c>
      <c r="F115" s="3">
        <v>60</v>
      </c>
      <c r="G115" s="3" t="s">
        <v>385</v>
      </c>
    </row>
    <row r="116" spans="1:7" x14ac:dyDescent="0.2">
      <c r="A116" s="3" t="s">
        <v>388</v>
      </c>
      <c r="B116" s="3" t="s">
        <v>389</v>
      </c>
      <c r="C116" s="3" t="s">
        <v>102</v>
      </c>
      <c r="D116" s="3" t="s">
        <v>11</v>
      </c>
      <c r="E116" s="3" t="s">
        <v>110</v>
      </c>
      <c r="F116" s="3">
        <v>30</v>
      </c>
      <c r="G116" s="3" t="s">
        <v>390</v>
      </c>
    </row>
    <row r="117" spans="1:7" x14ac:dyDescent="0.2">
      <c r="A117" s="3" t="s">
        <v>391</v>
      </c>
      <c r="B117" s="3" t="s">
        <v>392</v>
      </c>
      <c r="C117" s="3" t="s">
        <v>107</v>
      </c>
      <c r="D117" s="3" t="s">
        <v>11</v>
      </c>
      <c r="E117" s="3" t="s">
        <v>110</v>
      </c>
      <c r="F117" s="3">
        <v>30</v>
      </c>
      <c r="G117" s="3" t="s">
        <v>390</v>
      </c>
    </row>
    <row r="118" spans="1:7" x14ac:dyDescent="0.2">
      <c r="A118" s="3" t="s">
        <v>393</v>
      </c>
      <c r="B118" s="3" t="s">
        <v>394</v>
      </c>
      <c r="C118" s="3" t="s">
        <v>102</v>
      </c>
      <c r="D118" s="3" t="s">
        <v>11</v>
      </c>
      <c r="E118" s="3" t="s">
        <v>159</v>
      </c>
      <c r="F118" s="3">
        <v>10</v>
      </c>
      <c r="G118" s="3" t="s">
        <v>395</v>
      </c>
    </row>
    <row r="119" spans="1:7" x14ac:dyDescent="0.2">
      <c r="A119" s="3" t="s">
        <v>396</v>
      </c>
      <c r="B119" s="3" t="s">
        <v>397</v>
      </c>
      <c r="C119" s="3" t="s">
        <v>107</v>
      </c>
      <c r="D119" s="3" t="s">
        <v>11</v>
      </c>
      <c r="E119" s="3" t="s">
        <v>159</v>
      </c>
      <c r="F119" s="3">
        <v>10</v>
      </c>
      <c r="G119" s="3" t="s">
        <v>395</v>
      </c>
    </row>
    <row r="120" spans="1:7" x14ac:dyDescent="0.2">
      <c r="A120" s="3" t="s">
        <v>398</v>
      </c>
      <c r="B120" s="3" t="s">
        <v>399</v>
      </c>
      <c r="C120" s="3" t="s">
        <v>102</v>
      </c>
      <c r="D120" s="3" t="s">
        <v>11</v>
      </c>
      <c r="E120" s="3" t="s">
        <v>176</v>
      </c>
      <c r="F120" s="3">
        <v>80</v>
      </c>
      <c r="G120" s="3" t="s">
        <v>400</v>
      </c>
    </row>
    <row r="121" spans="1:7" x14ac:dyDescent="0.2">
      <c r="A121" s="3" t="s">
        <v>401</v>
      </c>
      <c r="B121" s="3" t="s">
        <v>402</v>
      </c>
      <c r="C121" s="3" t="s">
        <v>107</v>
      </c>
      <c r="D121" s="3" t="s">
        <v>11</v>
      </c>
      <c r="E121" s="3" t="s">
        <v>176</v>
      </c>
      <c r="F121" s="3">
        <v>80</v>
      </c>
      <c r="G121" s="3" t="s">
        <v>400</v>
      </c>
    </row>
    <row r="122" spans="1:7" x14ac:dyDescent="0.2">
      <c r="A122" s="3" t="s">
        <v>403</v>
      </c>
      <c r="B122" s="3" t="s">
        <v>404</v>
      </c>
      <c r="C122" s="3" t="s">
        <v>102</v>
      </c>
      <c r="D122" s="3" t="s">
        <v>11</v>
      </c>
      <c r="E122" s="3" t="s">
        <v>115</v>
      </c>
      <c r="F122" s="3">
        <v>70</v>
      </c>
      <c r="G122" s="3" t="s">
        <v>400</v>
      </c>
    </row>
    <row r="123" spans="1:7" x14ac:dyDescent="0.2">
      <c r="A123" s="3" t="s">
        <v>405</v>
      </c>
      <c r="B123" s="3" t="s">
        <v>406</v>
      </c>
      <c r="C123" s="3" t="s">
        <v>107</v>
      </c>
      <c r="D123" s="3" t="s">
        <v>11</v>
      </c>
      <c r="E123" s="3" t="s">
        <v>115</v>
      </c>
      <c r="F123" s="3">
        <v>70</v>
      </c>
      <c r="G123" s="3" t="s">
        <v>400</v>
      </c>
    </row>
    <row r="124" spans="1:7" x14ac:dyDescent="0.2">
      <c r="A124" s="3" t="s">
        <v>407</v>
      </c>
      <c r="B124" s="3" t="s">
        <v>408</v>
      </c>
      <c r="C124" s="3" t="s">
        <v>102</v>
      </c>
      <c r="D124" s="3" t="s">
        <v>11</v>
      </c>
      <c r="E124" s="3" t="s">
        <v>133</v>
      </c>
      <c r="F124" s="3">
        <v>50</v>
      </c>
      <c r="G124" s="3" t="s">
        <v>409</v>
      </c>
    </row>
    <row r="125" spans="1:7" x14ac:dyDescent="0.2">
      <c r="A125" s="3" t="s">
        <v>410</v>
      </c>
      <c r="B125" s="3" t="s">
        <v>411</v>
      </c>
      <c r="C125" s="3" t="s">
        <v>107</v>
      </c>
      <c r="D125" s="3" t="s">
        <v>11</v>
      </c>
      <c r="E125" s="3" t="s">
        <v>133</v>
      </c>
      <c r="F125" s="3">
        <v>50</v>
      </c>
      <c r="G125" s="3" t="s">
        <v>409</v>
      </c>
    </row>
    <row r="126" spans="1:7" x14ac:dyDescent="0.2">
      <c r="A126" s="3" t="s">
        <v>412</v>
      </c>
      <c r="B126" s="3" t="s">
        <v>413</v>
      </c>
      <c r="C126" s="3" t="s">
        <v>102</v>
      </c>
      <c r="D126" s="3" t="s">
        <v>11</v>
      </c>
      <c r="E126" s="3" t="s">
        <v>207</v>
      </c>
      <c r="F126" s="3">
        <v>50</v>
      </c>
      <c r="G126" s="3" t="s">
        <v>414</v>
      </c>
    </row>
    <row r="127" spans="1:7" x14ac:dyDescent="0.2">
      <c r="A127" s="3" t="s">
        <v>415</v>
      </c>
      <c r="B127" s="3" t="s">
        <v>416</v>
      </c>
      <c r="C127" s="3" t="s">
        <v>107</v>
      </c>
      <c r="D127" s="3" t="s">
        <v>11</v>
      </c>
      <c r="E127" s="3" t="s">
        <v>207</v>
      </c>
      <c r="F127" s="3">
        <v>50</v>
      </c>
      <c r="G127" s="3" t="s">
        <v>414</v>
      </c>
    </row>
    <row r="128" spans="1:7" x14ac:dyDescent="0.2">
      <c r="A128" s="3" t="s">
        <v>417</v>
      </c>
      <c r="B128" s="3" t="s">
        <v>418</v>
      </c>
      <c r="C128" s="3" t="s">
        <v>102</v>
      </c>
      <c r="D128" s="3" t="s">
        <v>11</v>
      </c>
      <c r="E128" s="3" t="s">
        <v>115</v>
      </c>
      <c r="F128" s="3">
        <v>70</v>
      </c>
      <c r="G128" s="3" t="s">
        <v>414</v>
      </c>
    </row>
    <row r="129" spans="1:7" x14ac:dyDescent="0.2">
      <c r="A129" s="3" t="s">
        <v>419</v>
      </c>
      <c r="B129" s="3" t="s">
        <v>420</v>
      </c>
      <c r="C129" s="3" t="s">
        <v>107</v>
      </c>
      <c r="D129" s="3" t="s">
        <v>11</v>
      </c>
      <c r="E129" s="3" t="s">
        <v>115</v>
      </c>
      <c r="F129" s="3">
        <v>70</v>
      </c>
      <c r="G129" s="3" t="s">
        <v>414</v>
      </c>
    </row>
    <row r="130" spans="1:7" x14ac:dyDescent="0.2">
      <c r="A130" s="3" t="s">
        <v>421</v>
      </c>
      <c r="B130" s="3" t="s">
        <v>422</v>
      </c>
      <c r="C130" s="3" t="s">
        <v>102</v>
      </c>
      <c r="D130" s="3" t="s">
        <v>11</v>
      </c>
      <c r="E130" s="3" t="s">
        <v>302</v>
      </c>
      <c r="F130" s="3">
        <v>81</v>
      </c>
      <c r="G130" s="3" t="s">
        <v>423</v>
      </c>
    </row>
    <row r="131" spans="1:7" x14ac:dyDescent="0.2">
      <c r="A131" s="3" t="s">
        <v>424</v>
      </c>
      <c r="B131" s="3" t="s">
        <v>425</v>
      </c>
      <c r="C131" s="3" t="s">
        <v>102</v>
      </c>
      <c r="D131" s="3" t="s">
        <v>11</v>
      </c>
      <c r="E131" s="3" t="s">
        <v>115</v>
      </c>
      <c r="F131" s="3">
        <v>40</v>
      </c>
      <c r="G131" s="3" t="s">
        <v>426</v>
      </c>
    </row>
    <row r="132" spans="1:7" x14ac:dyDescent="0.2">
      <c r="A132" s="3" t="s">
        <v>427</v>
      </c>
      <c r="B132" s="3" t="s">
        <v>428</v>
      </c>
      <c r="C132" s="3" t="s">
        <v>107</v>
      </c>
      <c r="D132" s="3" t="s">
        <v>11</v>
      </c>
      <c r="E132" s="3" t="s">
        <v>115</v>
      </c>
      <c r="F132" s="3">
        <v>40</v>
      </c>
      <c r="G132" s="3" t="s">
        <v>426</v>
      </c>
    </row>
    <row r="133" spans="1:7" x14ac:dyDescent="0.2">
      <c r="A133" s="3" t="s">
        <v>429</v>
      </c>
      <c r="B133" s="3" t="s">
        <v>430</v>
      </c>
      <c r="C133" s="3" t="s">
        <v>102</v>
      </c>
      <c r="D133" s="3" t="s">
        <v>11</v>
      </c>
      <c r="E133" s="3" t="s">
        <v>110</v>
      </c>
      <c r="F133" s="3">
        <v>50</v>
      </c>
      <c r="G133" s="3" t="s">
        <v>431</v>
      </c>
    </row>
    <row r="134" spans="1:7" x14ac:dyDescent="0.2">
      <c r="A134" s="3" t="s">
        <v>432</v>
      </c>
      <c r="B134" s="3" t="s">
        <v>433</v>
      </c>
      <c r="C134" s="3" t="s">
        <v>107</v>
      </c>
      <c r="D134" s="3" t="s">
        <v>11</v>
      </c>
      <c r="E134" s="3" t="s">
        <v>110</v>
      </c>
      <c r="F134" s="3">
        <v>50</v>
      </c>
      <c r="G134" s="3" t="s">
        <v>431</v>
      </c>
    </row>
    <row r="135" spans="1:7" x14ac:dyDescent="0.2">
      <c r="A135" s="3" t="s">
        <v>434</v>
      </c>
      <c r="B135" s="3" t="s">
        <v>435</v>
      </c>
      <c r="C135" s="3" t="s">
        <v>102</v>
      </c>
      <c r="D135" s="3" t="s">
        <v>11</v>
      </c>
      <c r="E135" s="3" t="s">
        <v>176</v>
      </c>
      <c r="F135" s="3">
        <v>60</v>
      </c>
      <c r="G135" s="3" t="s">
        <v>436</v>
      </c>
    </row>
    <row r="136" spans="1:7" x14ac:dyDescent="0.2">
      <c r="A136" s="3" t="s">
        <v>437</v>
      </c>
      <c r="B136" s="3" t="s">
        <v>438</v>
      </c>
      <c r="C136" s="3" t="s">
        <v>107</v>
      </c>
      <c r="D136" s="3" t="s">
        <v>11</v>
      </c>
      <c r="E136" s="3" t="s">
        <v>176</v>
      </c>
      <c r="F136" s="3">
        <v>60</v>
      </c>
      <c r="G136" s="3" t="s">
        <v>436</v>
      </c>
    </row>
    <row r="137" spans="1:7" x14ac:dyDescent="0.2">
      <c r="A137" s="3" t="s">
        <v>439</v>
      </c>
      <c r="B137" s="3" t="s">
        <v>440</v>
      </c>
      <c r="C137" s="3" t="s">
        <v>107</v>
      </c>
      <c r="D137" s="3" t="s">
        <v>11</v>
      </c>
      <c r="E137" s="3" t="s">
        <v>159</v>
      </c>
      <c r="F137" s="3">
        <v>10</v>
      </c>
      <c r="G137" s="3" t="s">
        <v>441</v>
      </c>
    </row>
    <row r="138" spans="1:7" x14ac:dyDescent="0.2">
      <c r="A138" s="3" t="s">
        <v>442</v>
      </c>
      <c r="B138" s="3" t="s">
        <v>443</v>
      </c>
      <c r="C138" s="3" t="s">
        <v>102</v>
      </c>
      <c r="D138" s="3" t="s">
        <v>11</v>
      </c>
      <c r="E138" s="3" t="s">
        <v>357</v>
      </c>
      <c r="F138" s="3">
        <v>50</v>
      </c>
      <c r="G138" s="3" t="s">
        <v>444</v>
      </c>
    </row>
    <row r="139" spans="1:7" x14ac:dyDescent="0.2">
      <c r="A139" s="3" t="s">
        <v>445</v>
      </c>
      <c r="B139" s="3" t="s">
        <v>446</v>
      </c>
      <c r="C139" s="3" t="s">
        <v>107</v>
      </c>
      <c r="D139" s="3" t="s">
        <v>11</v>
      </c>
      <c r="E139" s="3" t="s">
        <v>357</v>
      </c>
      <c r="F139" s="3">
        <v>50</v>
      </c>
      <c r="G139" s="3" t="s">
        <v>444</v>
      </c>
    </row>
    <row r="140" spans="1:7" x14ac:dyDescent="0.2">
      <c r="A140" s="3" t="s">
        <v>447</v>
      </c>
      <c r="B140" s="3" t="s">
        <v>448</v>
      </c>
      <c r="C140" s="3" t="s">
        <v>102</v>
      </c>
      <c r="D140" s="3" t="s">
        <v>11</v>
      </c>
      <c r="E140" s="3" t="s">
        <v>170</v>
      </c>
      <c r="F140" s="3">
        <v>80</v>
      </c>
      <c r="G140" s="3" t="s">
        <v>449</v>
      </c>
    </row>
    <row r="141" spans="1:7" x14ac:dyDescent="0.2">
      <c r="A141" s="3" t="s">
        <v>450</v>
      </c>
      <c r="B141" s="3" t="s">
        <v>451</v>
      </c>
      <c r="C141" s="3" t="s">
        <v>107</v>
      </c>
      <c r="D141" s="3" t="s">
        <v>11</v>
      </c>
      <c r="E141" s="3" t="s">
        <v>170</v>
      </c>
      <c r="F141" s="3">
        <v>80</v>
      </c>
      <c r="G141" s="3" t="s">
        <v>449</v>
      </c>
    </row>
    <row r="142" spans="1:7" x14ac:dyDescent="0.2">
      <c r="A142" s="3" t="s">
        <v>452</v>
      </c>
      <c r="B142" s="3" t="s">
        <v>453</v>
      </c>
      <c r="C142" s="3" t="s">
        <v>102</v>
      </c>
      <c r="D142" s="3" t="s">
        <v>11</v>
      </c>
      <c r="E142" s="3" t="s">
        <v>156</v>
      </c>
      <c r="F142" s="3">
        <v>40</v>
      </c>
      <c r="G142" s="3" t="s">
        <v>454</v>
      </c>
    </row>
    <row r="143" spans="1:7" x14ac:dyDescent="0.2">
      <c r="A143" s="3" t="s">
        <v>455</v>
      </c>
      <c r="B143" s="3" t="s">
        <v>456</v>
      </c>
      <c r="C143" s="3" t="s">
        <v>102</v>
      </c>
      <c r="D143" s="3" t="s">
        <v>11</v>
      </c>
      <c r="E143" s="3" t="s">
        <v>164</v>
      </c>
      <c r="F143" s="3">
        <v>10</v>
      </c>
      <c r="G143" s="3" t="s">
        <v>457</v>
      </c>
    </row>
    <row r="144" spans="1:7" x14ac:dyDescent="0.2">
      <c r="A144" s="3" t="s">
        <v>458</v>
      </c>
      <c r="B144" s="3" t="s">
        <v>459</v>
      </c>
      <c r="C144" s="3" t="s">
        <v>107</v>
      </c>
      <c r="D144" s="3" t="s">
        <v>11</v>
      </c>
      <c r="E144" s="3" t="s">
        <v>164</v>
      </c>
      <c r="F144" s="3">
        <v>10</v>
      </c>
      <c r="G144" s="3" t="s">
        <v>457</v>
      </c>
    </row>
    <row r="145" spans="1:7" x14ac:dyDescent="0.2">
      <c r="A145" s="3" t="s">
        <v>460</v>
      </c>
      <c r="B145" s="3" t="s">
        <v>461</v>
      </c>
      <c r="C145" s="3" t="s">
        <v>102</v>
      </c>
      <c r="D145" s="3" t="s">
        <v>11</v>
      </c>
      <c r="E145" s="3" t="s">
        <v>156</v>
      </c>
      <c r="F145" s="3">
        <v>80</v>
      </c>
      <c r="G145" s="3" t="s">
        <v>462</v>
      </c>
    </row>
    <row r="146" spans="1:7" x14ac:dyDescent="0.2">
      <c r="A146" s="3" t="s">
        <v>463</v>
      </c>
      <c r="B146" s="3" t="s">
        <v>464</v>
      </c>
      <c r="C146" s="3" t="s">
        <v>102</v>
      </c>
      <c r="D146" s="3" t="s">
        <v>11</v>
      </c>
      <c r="E146" s="3" t="s">
        <v>465</v>
      </c>
      <c r="F146" s="3">
        <v>40</v>
      </c>
      <c r="G146" s="3" t="s">
        <v>462</v>
      </c>
    </row>
    <row r="147" spans="1:7" x14ac:dyDescent="0.2">
      <c r="A147" s="3" t="s">
        <v>466</v>
      </c>
      <c r="B147" s="3" t="s">
        <v>467</v>
      </c>
      <c r="C147" s="3" t="s">
        <v>107</v>
      </c>
      <c r="D147" s="3" t="s">
        <v>11</v>
      </c>
      <c r="E147" s="3" t="s">
        <v>465</v>
      </c>
      <c r="F147" s="3">
        <v>40</v>
      </c>
      <c r="G147" s="3" t="s">
        <v>462</v>
      </c>
    </row>
    <row r="148" spans="1:7" x14ac:dyDescent="0.2">
      <c r="A148" s="3" t="s">
        <v>468</v>
      </c>
      <c r="B148" s="3" t="s">
        <v>469</v>
      </c>
      <c r="C148" s="3" t="s">
        <v>102</v>
      </c>
      <c r="D148" s="3" t="s">
        <v>11</v>
      </c>
      <c r="E148" s="3" t="s">
        <v>302</v>
      </c>
      <c r="F148" s="3">
        <v>81</v>
      </c>
      <c r="G148" s="3" t="s">
        <v>470</v>
      </c>
    </row>
    <row r="149" spans="1:7" x14ac:dyDescent="0.2">
      <c r="A149" s="3" t="s">
        <v>471</v>
      </c>
      <c r="B149" s="3" t="s">
        <v>472</v>
      </c>
      <c r="C149" s="3" t="s">
        <v>102</v>
      </c>
      <c r="D149" s="3" t="s">
        <v>11</v>
      </c>
      <c r="E149" s="3" t="s">
        <v>302</v>
      </c>
      <c r="F149" s="3">
        <v>40</v>
      </c>
      <c r="G149" s="3" t="s">
        <v>473</v>
      </c>
    </row>
    <row r="150" spans="1:7" x14ac:dyDescent="0.2">
      <c r="A150" s="3" t="s">
        <v>474</v>
      </c>
      <c r="B150" s="3" t="s">
        <v>475</v>
      </c>
      <c r="C150" s="3" t="s">
        <v>102</v>
      </c>
      <c r="D150" s="3" t="s">
        <v>11</v>
      </c>
      <c r="E150" s="3" t="s">
        <v>164</v>
      </c>
      <c r="F150" s="3">
        <v>20</v>
      </c>
      <c r="G150" s="3" t="s">
        <v>476</v>
      </c>
    </row>
    <row r="151" spans="1:7" x14ac:dyDescent="0.2">
      <c r="A151" s="3" t="s">
        <v>477</v>
      </c>
      <c r="B151" s="3" t="s">
        <v>478</v>
      </c>
      <c r="C151" s="3" t="s">
        <v>102</v>
      </c>
      <c r="D151" s="3" t="s">
        <v>11</v>
      </c>
      <c r="E151" s="3" t="s">
        <v>357</v>
      </c>
      <c r="F151" s="3">
        <v>70</v>
      </c>
      <c r="G151" s="3" t="s">
        <v>479</v>
      </c>
    </row>
    <row r="152" spans="1:7" x14ac:dyDescent="0.2">
      <c r="A152" s="3" t="s">
        <v>480</v>
      </c>
      <c r="B152" s="3" t="s">
        <v>481</v>
      </c>
      <c r="C152" s="3" t="s">
        <v>102</v>
      </c>
      <c r="D152" s="3" t="s">
        <v>11</v>
      </c>
      <c r="E152" s="3" t="s">
        <v>141</v>
      </c>
      <c r="F152" s="3">
        <v>20</v>
      </c>
      <c r="G152" s="3" t="s">
        <v>482</v>
      </c>
    </row>
    <row r="153" spans="1:7" x14ac:dyDescent="0.2">
      <c r="A153" s="3" t="s">
        <v>483</v>
      </c>
      <c r="B153" s="3" t="s">
        <v>484</v>
      </c>
      <c r="C153" s="3" t="s">
        <v>107</v>
      </c>
      <c r="D153" s="3" t="s">
        <v>11</v>
      </c>
      <c r="E153" s="3" t="s">
        <v>141</v>
      </c>
      <c r="F153" s="3">
        <v>20</v>
      </c>
      <c r="G153" s="3" t="s">
        <v>482</v>
      </c>
    </row>
    <row r="154" spans="1:7" x14ac:dyDescent="0.2">
      <c r="A154" s="3" t="s">
        <v>485</v>
      </c>
      <c r="B154" s="3" t="s">
        <v>486</v>
      </c>
      <c r="C154" s="3" t="s">
        <v>102</v>
      </c>
      <c r="D154" s="3" t="s">
        <v>11</v>
      </c>
      <c r="E154" s="3" t="s">
        <v>120</v>
      </c>
      <c r="F154" s="3">
        <v>90</v>
      </c>
      <c r="G154" s="3" t="s">
        <v>487</v>
      </c>
    </row>
    <row r="155" spans="1:7" x14ac:dyDescent="0.2">
      <c r="A155" s="3" t="s">
        <v>488</v>
      </c>
      <c r="B155" s="3" t="s">
        <v>489</v>
      </c>
      <c r="C155" s="3" t="s">
        <v>102</v>
      </c>
      <c r="D155" s="3" t="s">
        <v>11</v>
      </c>
      <c r="E155" s="3" t="s">
        <v>103</v>
      </c>
      <c r="F155" s="3">
        <v>60</v>
      </c>
      <c r="G155" s="3" t="s">
        <v>490</v>
      </c>
    </row>
    <row r="156" spans="1:7" x14ac:dyDescent="0.2">
      <c r="A156" s="3" t="s">
        <v>491</v>
      </c>
      <c r="B156" s="3" t="s">
        <v>492</v>
      </c>
      <c r="C156" s="3" t="s">
        <v>107</v>
      </c>
      <c r="D156" s="3" t="s">
        <v>11</v>
      </c>
      <c r="E156" s="3" t="s">
        <v>103</v>
      </c>
      <c r="F156" s="3">
        <v>60</v>
      </c>
      <c r="G156" s="3" t="s">
        <v>490</v>
      </c>
    </row>
    <row r="157" spans="1:7" x14ac:dyDescent="0.2">
      <c r="A157" s="3" t="s">
        <v>493</v>
      </c>
      <c r="B157" s="3" t="s">
        <v>494</v>
      </c>
      <c r="C157" s="3" t="s">
        <v>102</v>
      </c>
      <c r="D157" s="3" t="s">
        <v>11</v>
      </c>
      <c r="E157" s="3" t="s">
        <v>133</v>
      </c>
      <c r="F157" s="3">
        <v>10</v>
      </c>
      <c r="G157" s="3" t="s">
        <v>490</v>
      </c>
    </row>
    <row r="158" spans="1:7" x14ac:dyDescent="0.2">
      <c r="A158" s="3" t="s">
        <v>495</v>
      </c>
      <c r="B158" s="3" t="s">
        <v>496</v>
      </c>
      <c r="C158" s="3" t="s">
        <v>107</v>
      </c>
      <c r="D158" s="3" t="s">
        <v>11</v>
      </c>
      <c r="E158" s="3" t="s">
        <v>133</v>
      </c>
      <c r="F158" s="3">
        <v>10</v>
      </c>
      <c r="G158" s="3" t="s">
        <v>490</v>
      </c>
    </row>
    <row r="159" spans="1:7" x14ac:dyDescent="0.2">
      <c r="A159" s="3" t="s">
        <v>497</v>
      </c>
      <c r="B159" s="3" t="s">
        <v>498</v>
      </c>
      <c r="C159" s="3" t="s">
        <v>102</v>
      </c>
      <c r="D159" s="3" t="s">
        <v>11</v>
      </c>
      <c r="E159" s="3" t="s">
        <v>164</v>
      </c>
      <c r="F159" s="3">
        <v>50</v>
      </c>
      <c r="G159" s="3" t="s">
        <v>490</v>
      </c>
    </row>
    <row r="160" spans="1:7" x14ac:dyDescent="0.2">
      <c r="A160" s="3" t="s">
        <v>499</v>
      </c>
      <c r="B160" s="3" t="s">
        <v>500</v>
      </c>
      <c r="C160" s="3" t="s">
        <v>107</v>
      </c>
      <c r="D160" s="3" t="s">
        <v>11</v>
      </c>
      <c r="E160" s="3" t="s">
        <v>164</v>
      </c>
      <c r="F160" s="3">
        <v>50</v>
      </c>
      <c r="G160" s="3" t="s">
        <v>490</v>
      </c>
    </row>
    <row r="161" spans="1:7" x14ac:dyDescent="0.2">
      <c r="A161" s="3" t="s">
        <v>501</v>
      </c>
      <c r="B161" s="3" t="s">
        <v>502</v>
      </c>
      <c r="C161" s="3" t="s">
        <v>102</v>
      </c>
      <c r="D161" s="3" t="s">
        <v>11</v>
      </c>
      <c r="E161" s="3" t="s">
        <v>115</v>
      </c>
      <c r="F161" s="3">
        <v>50</v>
      </c>
      <c r="G161" s="3" t="s">
        <v>490</v>
      </c>
    </row>
    <row r="162" spans="1:7" x14ac:dyDescent="0.2">
      <c r="A162" s="3" t="s">
        <v>503</v>
      </c>
      <c r="B162" s="3" t="s">
        <v>504</v>
      </c>
      <c r="C162" s="3" t="s">
        <v>107</v>
      </c>
      <c r="D162" s="3" t="s">
        <v>11</v>
      </c>
      <c r="E162" s="3" t="s">
        <v>115</v>
      </c>
      <c r="F162" s="3">
        <v>50</v>
      </c>
      <c r="G162" s="3" t="s">
        <v>490</v>
      </c>
    </row>
    <row r="163" spans="1:7" x14ac:dyDescent="0.2">
      <c r="A163" s="3" t="s">
        <v>505</v>
      </c>
      <c r="B163" s="3" t="s">
        <v>506</v>
      </c>
      <c r="C163" s="3" t="s">
        <v>107</v>
      </c>
      <c r="D163" s="3" t="s">
        <v>11</v>
      </c>
      <c r="E163" s="3" t="s">
        <v>138</v>
      </c>
      <c r="F163" s="3">
        <v>20</v>
      </c>
      <c r="G163" s="3" t="s">
        <v>490</v>
      </c>
    </row>
    <row r="164" spans="1:7" x14ac:dyDescent="0.2">
      <c r="A164" s="3" t="s">
        <v>507</v>
      </c>
      <c r="B164" s="3" t="s">
        <v>508</v>
      </c>
      <c r="C164" s="3" t="s">
        <v>102</v>
      </c>
      <c r="D164" s="3" t="s">
        <v>11</v>
      </c>
      <c r="E164" s="3" t="s">
        <v>465</v>
      </c>
      <c r="F164" s="3">
        <v>20</v>
      </c>
      <c r="G164" s="3" t="s">
        <v>490</v>
      </c>
    </row>
    <row r="165" spans="1:7" x14ac:dyDescent="0.2">
      <c r="A165" s="3" t="s">
        <v>509</v>
      </c>
      <c r="B165" s="3" t="s">
        <v>510</v>
      </c>
      <c r="C165" s="3" t="s">
        <v>107</v>
      </c>
      <c r="D165" s="3" t="s">
        <v>11</v>
      </c>
      <c r="E165" s="3" t="s">
        <v>465</v>
      </c>
      <c r="F165" s="3">
        <v>20</v>
      </c>
      <c r="G165" s="3" t="s">
        <v>490</v>
      </c>
    </row>
    <row r="166" spans="1:7" x14ac:dyDescent="0.2">
      <c r="A166" s="3" t="s">
        <v>511</v>
      </c>
      <c r="B166" s="3" t="s">
        <v>512</v>
      </c>
      <c r="C166" s="3" t="s">
        <v>102</v>
      </c>
      <c r="D166" s="3" t="s">
        <v>11</v>
      </c>
      <c r="E166" s="3" t="s">
        <v>176</v>
      </c>
      <c r="F166" s="3">
        <v>20</v>
      </c>
      <c r="G166" s="3" t="s">
        <v>513</v>
      </c>
    </row>
    <row r="167" spans="1:7" x14ac:dyDescent="0.2">
      <c r="A167" s="3" t="s">
        <v>514</v>
      </c>
      <c r="B167" s="3" t="s">
        <v>515</v>
      </c>
      <c r="C167" s="3" t="s">
        <v>102</v>
      </c>
      <c r="D167" s="3" t="s">
        <v>11</v>
      </c>
      <c r="E167" s="3" t="s">
        <v>156</v>
      </c>
      <c r="F167" s="3">
        <v>90</v>
      </c>
      <c r="G167" s="3" t="s">
        <v>516</v>
      </c>
    </row>
    <row r="168" spans="1:7" x14ac:dyDescent="0.2">
      <c r="A168" s="3" t="s">
        <v>517</v>
      </c>
      <c r="B168" s="3" t="s">
        <v>518</v>
      </c>
      <c r="C168" s="3" t="s">
        <v>102</v>
      </c>
      <c r="D168" s="3" t="s">
        <v>11</v>
      </c>
      <c r="E168" s="3" t="s">
        <v>176</v>
      </c>
      <c r="F168" s="3">
        <v>70</v>
      </c>
      <c r="G168" s="3" t="s">
        <v>519</v>
      </c>
    </row>
    <row r="169" spans="1:7" x14ac:dyDescent="0.2">
      <c r="A169" s="3" t="s">
        <v>520</v>
      </c>
      <c r="B169" s="3" t="s">
        <v>521</v>
      </c>
      <c r="C169" s="3" t="s">
        <v>107</v>
      </c>
      <c r="D169" s="3" t="s">
        <v>11</v>
      </c>
      <c r="E169" s="3" t="s">
        <v>176</v>
      </c>
      <c r="F169" s="3">
        <v>70</v>
      </c>
      <c r="G169" s="3" t="s">
        <v>519</v>
      </c>
    </row>
    <row r="170" spans="1:7" x14ac:dyDescent="0.2">
      <c r="A170" s="3" t="s">
        <v>522</v>
      </c>
      <c r="B170" s="3" t="s">
        <v>523</v>
      </c>
      <c r="C170" s="3" t="s">
        <v>102</v>
      </c>
      <c r="D170" s="3" t="s">
        <v>11</v>
      </c>
      <c r="E170" s="3" t="s">
        <v>170</v>
      </c>
      <c r="F170" s="3">
        <v>70</v>
      </c>
      <c r="G170" s="3" t="s">
        <v>524</v>
      </c>
    </row>
    <row r="171" spans="1:7" x14ac:dyDescent="0.2">
      <c r="A171" s="3" t="s">
        <v>525</v>
      </c>
      <c r="B171" s="3" t="s">
        <v>526</v>
      </c>
      <c r="C171" s="3" t="s">
        <v>107</v>
      </c>
      <c r="D171" s="3" t="s">
        <v>11</v>
      </c>
      <c r="E171" s="3" t="s">
        <v>170</v>
      </c>
      <c r="F171" s="3">
        <v>70</v>
      </c>
      <c r="G171" s="3" t="s">
        <v>524</v>
      </c>
    </row>
    <row r="172" spans="1:7" x14ac:dyDescent="0.2">
      <c r="A172" s="3" t="s">
        <v>527</v>
      </c>
      <c r="B172" s="3" t="s">
        <v>528</v>
      </c>
      <c r="C172" s="3" t="s">
        <v>102</v>
      </c>
      <c r="D172" s="3" t="s">
        <v>11</v>
      </c>
      <c r="E172" s="3" t="s">
        <v>302</v>
      </c>
      <c r="F172" s="3">
        <v>81</v>
      </c>
      <c r="G172" s="3" t="s">
        <v>529</v>
      </c>
    </row>
    <row r="173" spans="1:7" x14ac:dyDescent="0.2">
      <c r="A173" s="3" t="s">
        <v>530</v>
      </c>
      <c r="B173" s="3" t="s">
        <v>531</v>
      </c>
      <c r="C173" s="3" t="s">
        <v>102</v>
      </c>
      <c r="D173" s="3" t="s">
        <v>11</v>
      </c>
      <c r="E173" s="3" t="s">
        <v>164</v>
      </c>
      <c r="F173" s="3">
        <v>40</v>
      </c>
      <c r="G173" s="3" t="s">
        <v>532</v>
      </c>
    </row>
    <row r="174" spans="1:7" x14ac:dyDescent="0.2">
      <c r="A174" s="3" t="s">
        <v>533</v>
      </c>
      <c r="B174" s="3" t="s">
        <v>534</v>
      </c>
      <c r="C174" s="3" t="s">
        <v>107</v>
      </c>
      <c r="D174" s="3" t="s">
        <v>11</v>
      </c>
      <c r="E174" s="3" t="s">
        <v>164</v>
      </c>
      <c r="F174" s="3">
        <v>40</v>
      </c>
      <c r="G174" s="3" t="s">
        <v>532</v>
      </c>
    </row>
    <row r="175" spans="1:7" x14ac:dyDescent="0.2">
      <c r="A175" s="3" t="s">
        <v>535</v>
      </c>
      <c r="B175" s="3" t="s">
        <v>536</v>
      </c>
      <c r="C175" s="3" t="s">
        <v>102</v>
      </c>
      <c r="D175" s="3" t="s">
        <v>11</v>
      </c>
      <c r="E175" s="3" t="s">
        <v>141</v>
      </c>
      <c r="F175" s="3">
        <v>70</v>
      </c>
      <c r="G175" s="3" t="s">
        <v>537</v>
      </c>
    </row>
    <row r="176" spans="1:7" x14ac:dyDescent="0.2">
      <c r="A176" s="3" t="s">
        <v>538</v>
      </c>
      <c r="B176" s="3" t="s">
        <v>539</v>
      </c>
      <c r="C176" s="3" t="s">
        <v>102</v>
      </c>
      <c r="D176" s="3" t="s">
        <v>11</v>
      </c>
      <c r="E176" s="3" t="s">
        <v>133</v>
      </c>
      <c r="F176" s="3">
        <v>60</v>
      </c>
      <c r="G176" s="3" t="s">
        <v>540</v>
      </c>
    </row>
    <row r="177" spans="1:7" x14ac:dyDescent="0.2">
      <c r="A177" s="3" t="s">
        <v>541</v>
      </c>
      <c r="B177" s="3" t="s">
        <v>542</v>
      </c>
      <c r="C177" s="3" t="s">
        <v>107</v>
      </c>
      <c r="D177" s="3" t="s">
        <v>11</v>
      </c>
      <c r="E177" s="3" t="s">
        <v>133</v>
      </c>
      <c r="F177" s="3">
        <v>60</v>
      </c>
      <c r="G177" s="3" t="s">
        <v>540</v>
      </c>
    </row>
    <row r="178" spans="1:7" x14ac:dyDescent="0.2">
      <c r="A178" s="3" t="s">
        <v>543</v>
      </c>
      <c r="B178" s="3" t="s">
        <v>544</v>
      </c>
      <c r="C178" s="3" t="s">
        <v>102</v>
      </c>
      <c r="D178" s="3" t="s">
        <v>11</v>
      </c>
      <c r="E178" s="3" t="s">
        <v>103</v>
      </c>
      <c r="F178" s="3">
        <v>30</v>
      </c>
      <c r="G178" s="3" t="s">
        <v>545</v>
      </c>
    </row>
    <row r="179" spans="1:7" x14ac:dyDescent="0.2">
      <c r="A179" s="3" t="s">
        <v>546</v>
      </c>
      <c r="B179" s="3" t="s">
        <v>547</v>
      </c>
      <c r="C179" s="3" t="s">
        <v>107</v>
      </c>
      <c r="D179" s="3" t="s">
        <v>11</v>
      </c>
      <c r="E179" s="3" t="s">
        <v>103</v>
      </c>
      <c r="F179" s="3">
        <v>30</v>
      </c>
      <c r="G179" s="3" t="s">
        <v>545</v>
      </c>
    </row>
    <row r="180" spans="1:7" x14ac:dyDescent="0.2">
      <c r="A180" s="3" t="s">
        <v>548</v>
      </c>
      <c r="B180" s="3" t="s">
        <v>549</v>
      </c>
      <c r="C180" s="3" t="s">
        <v>102</v>
      </c>
      <c r="D180" s="3" t="s">
        <v>11</v>
      </c>
      <c r="E180" s="3" t="s">
        <v>170</v>
      </c>
      <c r="F180" s="3">
        <v>90</v>
      </c>
      <c r="G180" s="3" t="s">
        <v>550</v>
      </c>
    </row>
    <row r="181" spans="1:7" x14ac:dyDescent="0.2">
      <c r="A181" s="3" t="s">
        <v>551</v>
      </c>
      <c r="B181" s="3" t="s">
        <v>552</v>
      </c>
      <c r="C181" s="3" t="s">
        <v>107</v>
      </c>
      <c r="D181" s="3" t="s">
        <v>11</v>
      </c>
      <c r="E181" s="3" t="s">
        <v>170</v>
      </c>
      <c r="F181" s="3">
        <v>90</v>
      </c>
      <c r="G181" s="3" t="s">
        <v>550</v>
      </c>
    </row>
    <row r="182" spans="1:7" x14ac:dyDescent="0.2">
      <c r="A182" s="3" t="s">
        <v>553</v>
      </c>
      <c r="B182" s="3" t="s">
        <v>554</v>
      </c>
      <c r="C182" s="3" t="s">
        <v>102</v>
      </c>
      <c r="D182" s="3" t="s">
        <v>11</v>
      </c>
      <c r="E182" s="3" t="s">
        <v>146</v>
      </c>
      <c r="F182" s="3">
        <v>20</v>
      </c>
      <c r="G182" s="3" t="s">
        <v>555</v>
      </c>
    </row>
    <row r="183" spans="1:7" x14ac:dyDescent="0.2">
      <c r="A183" s="3" t="s">
        <v>556</v>
      </c>
      <c r="B183" s="3" t="s">
        <v>557</v>
      </c>
      <c r="C183" s="3" t="s">
        <v>102</v>
      </c>
      <c r="D183" s="3" t="s">
        <v>11</v>
      </c>
      <c r="E183" s="3" t="s">
        <v>156</v>
      </c>
      <c r="F183" s="3">
        <v>50</v>
      </c>
      <c r="G183" s="3" t="s">
        <v>558</v>
      </c>
    </row>
    <row r="184" spans="1:7" x14ac:dyDescent="0.2">
      <c r="A184" s="3" t="s">
        <v>559</v>
      </c>
      <c r="B184" s="3" t="s">
        <v>560</v>
      </c>
      <c r="C184" s="3" t="s">
        <v>102</v>
      </c>
      <c r="D184" s="3" t="s">
        <v>11</v>
      </c>
      <c r="E184" s="3" t="s">
        <v>465</v>
      </c>
      <c r="F184" s="3">
        <v>50</v>
      </c>
      <c r="G184" s="3" t="s">
        <v>561</v>
      </c>
    </row>
    <row r="185" spans="1:7" x14ac:dyDescent="0.2">
      <c r="A185" s="3" t="s">
        <v>562</v>
      </c>
      <c r="B185" s="3" t="s">
        <v>563</v>
      </c>
      <c r="C185" s="3" t="s">
        <v>107</v>
      </c>
      <c r="D185" s="3" t="s">
        <v>11</v>
      </c>
      <c r="E185" s="3" t="s">
        <v>465</v>
      </c>
      <c r="F185" s="3">
        <v>50</v>
      </c>
      <c r="G185" s="3" t="s">
        <v>561</v>
      </c>
    </row>
    <row r="186" spans="1:7" x14ac:dyDescent="0.2">
      <c r="A186" s="3" t="s">
        <v>564</v>
      </c>
      <c r="B186" s="3" t="s">
        <v>565</v>
      </c>
      <c r="C186" s="3" t="s">
        <v>102</v>
      </c>
      <c r="D186" s="3" t="s">
        <v>11</v>
      </c>
      <c r="E186" s="3" t="s">
        <v>465</v>
      </c>
      <c r="F186" s="3">
        <v>60</v>
      </c>
      <c r="G186" s="3" t="s">
        <v>566</v>
      </c>
    </row>
    <row r="187" spans="1:7" x14ac:dyDescent="0.2">
      <c r="A187" s="3" t="s">
        <v>567</v>
      </c>
      <c r="B187" s="3" t="s">
        <v>568</v>
      </c>
      <c r="C187" s="3" t="s">
        <v>107</v>
      </c>
      <c r="D187" s="3" t="s">
        <v>11</v>
      </c>
      <c r="E187" s="3" t="s">
        <v>465</v>
      </c>
      <c r="F187" s="3">
        <v>60</v>
      </c>
      <c r="G187" s="3" t="s">
        <v>566</v>
      </c>
    </row>
    <row r="188" spans="1:7" x14ac:dyDescent="0.2">
      <c r="A188" s="3" t="s">
        <v>569</v>
      </c>
      <c r="B188" s="3" t="s">
        <v>570</v>
      </c>
      <c r="C188" s="3" t="s">
        <v>102</v>
      </c>
      <c r="D188" s="3" t="s">
        <v>11</v>
      </c>
      <c r="E188" s="3" t="s">
        <v>164</v>
      </c>
      <c r="F188" s="3">
        <v>80</v>
      </c>
      <c r="G188" s="3" t="s">
        <v>571</v>
      </c>
    </row>
    <row r="189" spans="1:7" x14ac:dyDescent="0.2">
      <c r="A189" s="3" t="s">
        <v>572</v>
      </c>
      <c r="B189" s="3" t="s">
        <v>573</v>
      </c>
      <c r="C189" s="3" t="s">
        <v>107</v>
      </c>
      <c r="D189" s="3" t="s">
        <v>11</v>
      </c>
      <c r="E189" s="3" t="s">
        <v>164</v>
      </c>
      <c r="F189" s="3">
        <v>80</v>
      </c>
      <c r="G189" s="3" t="s">
        <v>571</v>
      </c>
    </row>
    <row r="190" spans="1:7" x14ac:dyDescent="0.2">
      <c r="A190" s="3" t="s">
        <v>574</v>
      </c>
      <c r="B190" s="3" t="s">
        <v>575</v>
      </c>
      <c r="C190" s="3" t="s">
        <v>107</v>
      </c>
      <c r="D190" s="3" t="s">
        <v>11</v>
      </c>
      <c r="E190" s="3" t="s">
        <v>138</v>
      </c>
      <c r="F190" s="3">
        <v>10</v>
      </c>
      <c r="G190" s="3" t="s">
        <v>576</v>
      </c>
    </row>
    <row r="191" spans="1:7" x14ac:dyDescent="0.2">
      <c r="A191" s="3" t="s">
        <v>577</v>
      </c>
      <c r="B191" s="3" t="s">
        <v>578</v>
      </c>
      <c r="C191" s="3" t="s">
        <v>102</v>
      </c>
      <c r="D191" s="3" t="s">
        <v>11</v>
      </c>
      <c r="E191" s="3" t="s">
        <v>115</v>
      </c>
      <c r="F191" s="3">
        <v>80</v>
      </c>
      <c r="G191" s="3" t="s">
        <v>579</v>
      </c>
    </row>
    <row r="192" spans="1:7" x14ac:dyDescent="0.2">
      <c r="A192" s="3" t="s">
        <v>580</v>
      </c>
      <c r="B192" s="3" t="s">
        <v>581</v>
      </c>
      <c r="C192" s="3" t="s">
        <v>107</v>
      </c>
      <c r="D192" s="3" t="s">
        <v>11</v>
      </c>
      <c r="E192" s="3" t="s">
        <v>115</v>
      </c>
      <c r="F192" s="3">
        <v>80</v>
      </c>
      <c r="G192" s="3" t="s">
        <v>579</v>
      </c>
    </row>
    <row r="193" spans="1:7" x14ac:dyDescent="0.2">
      <c r="A193" s="3" t="s">
        <v>582</v>
      </c>
      <c r="B193" s="3" t="s">
        <v>583</v>
      </c>
      <c r="C193" s="3" t="s">
        <v>102</v>
      </c>
      <c r="D193" s="3" t="s">
        <v>11</v>
      </c>
      <c r="E193" s="3" t="s">
        <v>128</v>
      </c>
      <c r="F193" s="3">
        <v>60</v>
      </c>
      <c r="G193" s="3" t="s">
        <v>584</v>
      </c>
    </row>
    <row r="194" spans="1:7" x14ac:dyDescent="0.2">
      <c r="A194" s="3" t="s">
        <v>585</v>
      </c>
      <c r="B194" s="3" t="s">
        <v>586</v>
      </c>
      <c r="C194" s="3" t="s">
        <v>107</v>
      </c>
      <c r="D194" s="3" t="s">
        <v>11</v>
      </c>
      <c r="E194" s="3" t="s">
        <v>128</v>
      </c>
      <c r="F194" s="3">
        <v>60</v>
      </c>
      <c r="G194" s="3" t="s">
        <v>584</v>
      </c>
    </row>
    <row r="195" spans="1:7" x14ac:dyDescent="0.2">
      <c r="A195" s="3" t="s">
        <v>587</v>
      </c>
      <c r="B195" s="3" t="s">
        <v>588</v>
      </c>
      <c r="C195" s="3" t="s">
        <v>102</v>
      </c>
      <c r="D195" s="3" t="s">
        <v>11</v>
      </c>
      <c r="E195" s="3" t="s">
        <v>357</v>
      </c>
      <c r="F195" s="3">
        <v>90</v>
      </c>
      <c r="G195" s="3" t="s">
        <v>589</v>
      </c>
    </row>
    <row r="196" spans="1:7" x14ac:dyDescent="0.2">
      <c r="A196" s="3" t="s">
        <v>590</v>
      </c>
      <c r="B196" s="3" t="s">
        <v>591</v>
      </c>
      <c r="C196" s="3" t="s">
        <v>107</v>
      </c>
      <c r="D196" s="3" t="s">
        <v>11</v>
      </c>
      <c r="E196" s="3" t="s">
        <v>357</v>
      </c>
      <c r="F196" s="3">
        <v>90</v>
      </c>
      <c r="G196" s="3" t="s">
        <v>589</v>
      </c>
    </row>
    <row r="197" spans="1:7" x14ac:dyDescent="0.2">
      <c r="A197" s="3" t="s">
        <v>592</v>
      </c>
      <c r="B197" s="3" t="s">
        <v>593</v>
      </c>
      <c r="C197" s="3" t="s">
        <v>102</v>
      </c>
      <c r="D197" s="3" t="s">
        <v>11</v>
      </c>
      <c r="E197" s="3" t="s">
        <v>103</v>
      </c>
      <c r="F197" s="3">
        <v>50</v>
      </c>
      <c r="G197" s="3" t="s">
        <v>594</v>
      </c>
    </row>
    <row r="198" spans="1:7" x14ac:dyDescent="0.2">
      <c r="A198" s="3" t="s">
        <v>595</v>
      </c>
      <c r="B198" s="3" t="s">
        <v>596</v>
      </c>
      <c r="C198" s="3" t="s">
        <v>107</v>
      </c>
      <c r="D198" s="3" t="s">
        <v>11</v>
      </c>
      <c r="E198" s="3" t="s">
        <v>103</v>
      </c>
      <c r="F198" s="3">
        <v>50</v>
      </c>
      <c r="G198" s="3" t="s">
        <v>594</v>
      </c>
    </row>
    <row r="199" spans="1:7" x14ac:dyDescent="0.2">
      <c r="A199" s="3" t="s">
        <v>597</v>
      </c>
      <c r="B199" s="3" t="s">
        <v>598</v>
      </c>
      <c r="C199" s="3" t="s">
        <v>102</v>
      </c>
      <c r="D199" s="3" t="s">
        <v>11</v>
      </c>
      <c r="E199" s="3" t="s">
        <v>128</v>
      </c>
      <c r="F199" s="3">
        <v>20</v>
      </c>
      <c r="G199" s="3" t="s">
        <v>594</v>
      </c>
    </row>
    <row r="200" spans="1:7" x14ac:dyDescent="0.2">
      <c r="A200" s="3" t="s">
        <v>599</v>
      </c>
      <c r="B200" s="3" t="s">
        <v>600</v>
      </c>
      <c r="C200" s="3" t="s">
        <v>107</v>
      </c>
      <c r="D200" s="3" t="s">
        <v>11</v>
      </c>
      <c r="E200" s="3" t="s">
        <v>128</v>
      </c>
      <c r="F200" s="3">
        <v>20</v>
      </c>
      <c r="G200" s="3" t="s">
        <v>594</v>
      </c>
    </row>
    <row r="201" spans="1:7" x14ac:dyDescent="0.2">
      <c r="A201" s="3" t="s">
        <v>601</v>
      </c>
      <c r="B201" s="3" t="s">
        <v>602</v>
      </c>
      <c r="C201" s="3" t="s">
        <v>102</v>
      </c>
      <c r="D201" s="3" t="s">
        <v>11</v>
      </c>
      <c r="E201" s="3" t="s">
        <v>133</v>
      </c>
      <c r="F201" s="3">
        <v>50</v>
      </c>
      <c r="G201" s="3" t="s">
        <v>594</v>
      </c>
    </row>
    <row r="202" spans="1:7" x14ac:dyDescent="0.2">
      <c r="A202" s="3" t="s">
        <v>603</v>
      </c>
      <c r="B202" s="3" t="s">
        <v>604</v>
      </c>
      <c r="C202" s="3" t="s">
        <v>107</v>
      </c>
      <c r="D202" s="3" t="s">
        <v>11</v>
      </c>
      <c r="E202" s="3" t="s">
        <v>133</v>
      </c>
      <c r="F202" s="3">
        <v>50</v>
      </c>
      <c r="G202" s="3" t="s">
        <v>594</v>
      </c>
    </row>
    <row r="203" spans="1:7" x14ac:dyDescent="0.2">
      <c r="A203" s="3" t="s">
        <v>605</v>
      </c>
      <c r="B203" s="3" t="s">
        <v>606</v>
      </c>
      <c r="C203" s="3" t="s">
        <v>102</v>
      </c>
      <c r="D203" s="3" t="s">
        <v>11</v>
      </c>
      <c r="E203" s="3" t="s">
        <v>110</v>
      </c>
      <c r="F203" s="3">
        <v>40</v>
      </c>
      <c r="G203" s="3" t="s">
        <v>594</v>
      </c>
    </row>
    <row r="204" spans="1:7" x14ac:dyDescent="0.2">
      <c r="A204" s="3" t="s">
        <v>607</v>
      </c>
      <c r="B204" s="3" t="s">
        <v>608</v>
      </c>
      <c r="C204" s="3" t="s">
        <v>107</v>
      </c>
      <c r="D204" s="3" t="s">
        <v>11</v>
      </c>
      <c r="E204" s="3" t="s">
        <v>110</v>
      </c>
      <c r="F204" s="3">
        <v>40</v>
      </c>
      <c r="G204" s="3" t="s">
        <v>594</v>
      </c>
    </row>
    <row r="205" spans="1:7" x14ac:dyDescent="0.2">
      <c r="A205" s="3" t="s">
        <v>609</v>
      </c>
      <c r="B205" s="3" t="s">
        <v>610</v>
      </c>
      <c r="C205" s="3" t="s">
        <v>102</v>
      </c>
      <c r="D205" s="3" t="s">
        <v>11</v>
      </c>
      <c r="E205" s="3" t="s">
        <v>115</v>
      </c>
      <c r="F205" s="3">
        <v>50</v>
      </c>
      <c r="G205" s="3" t="s">
        <v>594</v>
      </c>
    </row>
    <row r="206" spans="1:7" x14ac:dyDescent="0.2">
      <c r="A206" s="3" t="s">
        <v>611</v>
      </c>
      <c r="B206" s="3" t="s">
        <v>612</v>
      </c>
      <c r="C206" s="3" t="s">
        <v>107</v>
      </c>
      <c r="D206" s="3" t="s">
        <v>11</v>
      </c>
      <c r="E206" s="3" t="s">
        <v>115</v>
      </c>
      <c r="F206" s="3">
        <v>50</v>
      </c>
      <c r="G206" s="3" t="s">
        <v>594</v>
      </c>
    </row>
    <row r="207" spans="1:7" x14ac:dyDescent="0.2">
      <c r="A207" s="3" t="s">
        <v>613</v>
      </c>
      <c r="B207" s="3" t="s">
        <v>614</v>
      </c>
      <c r="C207" s="3" t="s">
        <v>102</v>
      </c>
      <c r="D207" s="3" t="s">
        <v>11</v>
      </c>
      <c r="E207" s="3" t="s">
        <v>146</v>
      </c>
      <c r="F207" s="3">
        <v>30</v>
      </c>
      <c r="G207" s="3" t="s">
        <v>594</v>
      </c>
    </row>
    <row r="208" spans="1:7" x14ac:dyDescent="0.2">
      <c r="A208" s="3" t="s">
        <v>615</v>
      </c>
      <c r="B208" s="3" t="s">
        <v>616</v>
      </c>
      <c r="C208" s="3" t="s">
        <v>107</v>
      </c>
      <c r="D208" s="3" t="s">
        <v>11</v>
      </c>
      <c r="E208" s="3" t="s">
        <v>146</v>
      </c>
      <c r="F208" s="3">
        <v>30</v>
      </c>
      <c r="G208" s="3" t="s">
        <v>594</v>
      </c>
    </row>
    <row r="209" spans="1:7" x14ac:dyDescent="0.2">
      <c r="A209" s="3" t="s">
        <v>617</v>
      </c>
      <c r="B209" s="3" t="s">
        <v>618</v>
      </c>
      <c r="C209" s="3" t="s">
        <v>102</v>
      </c>
      <c r="D209" s="3" t="s">
        <v>11</v>
      </c>
      <c r="E209" s="3" t="s">
        <v>302</v>
      </c>
      <c r="F209" s="3">
        <v>40</v>
      </c>
      <c r="G209" s="3" t="s">
        <v>619</v>
      </c>
    </row>
    <row r="210" spans="1:7" x14ac:dyDescent="0.2">
      <c r="A210" s="3" t="s">
        <v>620</v>
      </c>
      <c r="B210" s="3" t="s">
        <v>621</v>
      </c>
      <c r="C210" s="3" t="s">
        <v>102</v>
      </c>
      <c r="D210" s="3" t="s">
        <v>11</v>
      </c>
      <c r="E210" s="3" t="s">
        <v>141</v>
      </c>
      <c r="F210" s="3">
        <v>20</v>
      </c>
      <c r="G210" s="3" t="s">
        <v>622</v>
      </c>
    </row>
    <row r="211" spans="1:7" x14ac:dyDescent="0.2">
      <c r="A211" s="3" t="s">
        <v>623</v>
      </c>
      <c r="B211" s="3" t="s">
        <v>624</v>
      </c>
      <c r="C211" s="3" t="s">
        <v>107</v>
      </c>
      <c r="D211" s="3" t="s">
        <v>11</v>
      </c>
      <c r="E211" s="3" t="s">
        <v>141</v>
      </c>
      <c r="F211" s="3">
        <v>20</v>
      </c>
      <c r="G211" s="3" t="s">
        <v>622</v>
      </c>
    </row>
    <row r="212" spans="1:7" x14ac:dyDescent="0.2">
      <c r="A212" s="3" t="s">
        <v>625</v>
      </c>
      <c r="B212" s="3" t="s">
        <v>626</v>
      </c>
      <c r="C212" s="3" t="s">
        <v>102</v>
      </c>
      <c r="D212" s="3" t="s">
        <v>11</v>
      </c>
      <c r="E212" s="3" t="s">
        <v>120</v>
      </c>
      <c r="F212" s="3">
        <v>20</v>
      </c>
      <c r="G212" s="3" t="s">
        <v>627</v>
      </c>
    </row>
    <row r="213" spans="1:7" x14ac:dyDescent="0.2">
      <c r="A213" s="3" t="s">
        <v>628</v>
      </c>
      <c r="B213" s="3" t="s">
        <v>629</v>
      </c>
      <c r="C213" s="3" t="s">
        <v>102</v>
      </c>
      <c r="D213" s="3" t="s">
        <v>11</v>
      </c>
      <c r="E213" s="3" t="s">
        <v>207</v>
      </c>
      <c r="F213" s="3">
        <v>90</v>
      </c>
      <c r="G213" s="3" t="s">
        <v>630</v>
      </c>
    </row>
    <row r="214" spans="1:7" x14ac:dyDescent="0.2">
      <c r="A214" s="3" t="s">
        <v>631</v>
      </c>
      <c r="B214" s="3" t="s">
        <v>632</v>
      </c>
      <c r="C214" s="3" t="s">
        <v>107</v>
      </c>
      <c r="D214" s="3" t="s">
        <v>11</v>
      </c>
      <c r="E214" s="3" t="s">
        <v>207</v>
      </c>
      <c r="F214" s="3">
        <v>90</v>
      </c>
      <c r="G214" s="3" t="s">
        <v>630</v>
      </c>
    </row>
    <row r="215" spans="1:7" x14ac:dyDescent="0.2">
      <c r="A215" s="3" t="s">
        <v>633</v>
      </c>
      <c r="B215" s="3" t="s">
        <v>634</v>
      </c>
      <c r="C215" s="3" t="s">
        <v>102</v>
      </c>
      <c r="D215" s="3" t="s">
        <v>11</v>
      </c>
      <c r="E215" s="3" t="s">
        <v>110</v>
      </c>
      <c r="F215" s="3">
        <v>50</v>
      </c>
      <c r="G215" s="3" t="s">
        <v>630</v>
      </c>
    </row>
    <row r="216" spans="1:7" x14ac:dyDescent="0.2">
      <c r="A216" s="3" t="s">
        <v>635</v>
      </c>
      <c r="B216" s="3" t="s">
        <v>636</v>
      </c>
      <c r="C216" s="3" t="s">
        <v>107</v>
      </c>
      <c r="D216" s="3" t="s">
        <v>11</v>
      </c>
      <c r="E216" s="3" t="s">
        <v>110</v>
      </c>
      <c r="F216" s="3">
        <v>50</v>
      </c>
      <c r="G216" s="3" t="s">
        <v>630</v>
      </c>
    </row>
    <row r="217" spans="1:7" x14ac:dyDescent="0.2">
      <c r="A217" s="3" t="s">
        <v>637</v>
      </c>
      <c r="B217" s="3" t="s">
        <v>638</v>
      </c>
      <c r="C217" s="3" t="s">
        <v>102</v>
      </c>
      <c r="D217" s="3" t="s">
        <v>11</v>
      </c>
      <c r="E217" s="3" t="s">
        <v>141</v>
      </c>
      <c r="F217" s="3">
        <v>70</v>
      </c>
      <c r="G217" s="3" t="s">
        <v>639</v>
      </c>
    </row>
    <row r="218" spans="1:7" x14ac:dyDescent="0.2">
      <c r="A218" s="3" t="s">
        <v>640</v>
      </c>
      <c r="B218" s="3" t="s">
        <v>641</v>
      </c>
      <c r="C218" s="3" t="s">
        <v>102</v>
      </c>
      <c r="D218" s="3" t="s">
        <v>11</v>
      </c>
      <c r="E218" s="3" t="s">
        <v>146</v>
      </c>
      <c r="F218" s="3">
        <v>10</v>
      </c>
      <c r="G218" s="3" t="s">
        <v>642</v>
      </c>
    </row>
    <row r="219" spans="1:7" x14ac:dyDescent="0.2">
      <c r="A219" s="3" t="s">
        <v>643</v>
      </c>
      <c r="B219" s="3" t="s">
        <v>644</v>
      </c>
      <c r="C219" s="3" t="s">
        <v>102</v>
      </c>
      <c r="D219" s="3" t="s">
        <v>11</v>
      </c>
      <c r="E219" s="3" t="s">
        <v>146</v>
      </c>
      <c r="F219" s="3">
        <v>20</v>
      </c>
      <c r="G219" s="3" t="s">
        <v>645</v>
      </c>
    </row>
    <row r="220" spans="1:7" x14ac:dyDescent="0.2">
      <c r="A220" s="3" t="s">
        <v>646</v>
      </c>
      <c r="B220" s="3" t="s">
        <v>647</v>
      </c>
      <c r="C220" s="3" t="s">
        <v>107</v>
      </c>
      <c r="D220" s="3" t="s">
        <v>11</v>
      </c>
      <c r="E220" s="3" t="s">
        <v>146</v>
      </c>
      <c r="F220" s="3">
        <v>20</v>
      </c>
      <c r="G220" s="3" t="s">
        <v>645</v>
      </c>
    </row>
    <row r="221" spans="1:7" x14ac:dyDescent="0.2">
      <c r="A221" s="3" t="s">
        <v>648</v>
      </c>
      <c r="B221" s="3" t="s">
        <v>649</v>
      </c>
      <c r="C221" s="3" t="s">
        <v>102</v>
      </c>
      <c r="D221" s="3" t="s">
        <v>11</v>
      </c>
      <c r="E221" s="3" t="s">
        <v>110</v>
      </c>
      <c r="F221" s="3">
        <v>50</v>
      </c>
      <c r="G221" s="3" t="s">
        <v>650</v>
      </c>
    </row>
    <row r="222" spans="1:7" x14ac:dyDescent="0.2">
      <c r="A222" s="3" t="s">
        <v>651</v>
      </c>
      <c r="B222" s="3" t="s">
        <v>652</v>
      </c>
      <c r="C222" s="3" t="s">
        <v>107</v>
      </c>
      <c r="D222" s="3" t="s">
        <v>11</v>
      </c>
      <c r="E222" s="3" t="s">
        <v>110</v>
      </c>
      <c r="F222" s="3">
        <v>50</v>
      </c>
      <c r="G222" s="3" t="s">
        <v>650</v>
      </c>
    </row>
    <row r="223" spans="1:7" x14ac:dyDescent="0.2">
      <c r="A223" s="3" t="s">
        <v>653</v>
      </c>
      <c r="B223" s="3" t="s">
        <v>654</v>
      </c>
      <c r="C223" s="3" t="s">
        <v>102</v>
      </c>
      <c r="D223" s="3" t="s">
        <v>11</v>
      </c>
      <c r="E223" s="3" t="s">
        <v>110</v>
      </c>
      <c r="F223" s="3">
        <v>40</v>
      </c>
      <c r="G223" s="3" t="s">
        <v>655</v>
      </c>
    </row>
    <row r="224" spans="1:7" x14ac:dyDescent="0.2">
      <c r="A224" s="3" t="s">
        <v>656</v>
      </c>
      <c r="B224" s="3" t="s">
        <v>657</v>
      </c>
      <c r="C224" s="3" t="s">
        <v>107</v>
      </c>
      <c r="D224" s="3" t="s">
        <v>11</v>
      </c>
      <c r="E224" s="3" t="s">
        <v>110</v>
      </c>
      <c r="F224" s="3">
        <v>40</v>
      </c>
      <c r="G224" s="3" t="s">
        <v>655</v>
      </c>
    </row>
    <row r="225" spans="1:7" x14ac:dyDescent="0.2">
      <c r="A225" s="3" t="s">
        <v>658</v>
      </c>
      <c r="B225" s="3" t="s">
        <v>659</v>
      </c>
      <c r="C225" s="3" t="s">
        <v>102</v>
      </c>
      <c r="D225" s="3" t="s">
        <v>11</v>
      </c>
      <c r="E225" s="3" t="s">
        <v>156</v>
      </c>
      <c r="F225" s="3">
        <v>20</v>
      </c>
      <c r="G225" s="3" t="s">
        <v>660</v>
      </c>
    </row>
    <row r="226" spans="1:7" x14ac:dyDescent="0.2">
      <c r="A226" s="3" t="s">
        <v>661</v>
      </c>
      <c r="B226" s="3" t="s">
        <v>662</v>
      </c>
      <c r="C226" s="3" t="s">
        <v>102</v>
      </c>
      <c r="D226" s="3" t="s">
        <v>11</v>
      </c>
      <c r="E226" s="3" t="s">
        <v>465</v>
      </c>
      <c r="F226" s="3">
        <v>60</v>
      </c>
      <c r="G226" s="3" t="s">
        <v>663</v>
      </c>
    </row>
    <row r="227" spans="1:7" x14ac:dyDescent="0.2">
      <c r="A227" s="3" t="s">
        <v>664</v>
      </c>
      <c r="B227" s="3" t="s">
        <v>665</v>
      </c>
      <c r="C227" s="3" t="s">
        <v>107</v>
      </c>
      <c r="D227" s="3" t="s">
        <v>11</v>
      </c>
      <c r="E227" s="3" t="s">
        <v>465</v>
      </c>
      <c r="F227" s="3">
        <v>60</v>
      </c>
      <c r="G227" s="3" t="s">
        <v>663</v>
      </c>
    </row>
    <row r="228" spans="1:7" x14ac:dyDescent="0.2">
      <c r="A228" s="3" t="s">
        <v>666</v>
      </c>
      <c r="B228" s="3" t="s">
        <v>667</v>
      </c>
      <c r="C228" s="3" t="s">
        <v>102</v>
      </c>
      <c r="D228" s="3" t="s">
        <v>11</v>
      </c>
      <c r="E228" s="3" t="s">
        <v>176</v>
      </c>
      <c r="F228" s="3">
        <v>80</v>
      </c>
      <c r="G228" s="3" t="s">
        <v>668</v>
      </c>
    </row>
    <row r="229" spans="1:7" x14ac:dyDescent="0.2">
      <c r="A229" s="3" t="s">
        <v>669</v>
      </c>
      <c r="B229" s="3" t="s">
        <v>670</v>
      </c>
      <c r="C229" s="3" t="s">
        <v>107</v>
      </c>
      <c r="D229" s="3" t="s">
        <v>11</v>
      </c>
      <c r="E229" s="3" t="s">
        <v>176</v>
      </c>
      <c r="F229" s="3">
        <v>80</v>
      </c>
      <c r="G229" s="3" t="s">
        <v>668</v>
      </c>
    </row>
    <row r="230" spans="1:7" x14ac:dyDescent="0.2">
      <c r="A230" s="3" t="s">
        <v>671</v>
      </c>
      <c r="B230" s="3" t="s">
        <v>672</v>
      </c>
      <c r="C230" s="3" t="s">
        <v>102</v>
      </c>
      <c r="D230" s="3" t="s">
        <v>11</v>
      </c>
      <c r="E230" s="3" t="s">
        <v>302</v>
      </c>
      <c r="F230" s="3">
        <v>90</v>
      </c>
      <c r="G230" s="3" t="s">
        <v>673</v>
      </c>
    </row>
    <row r="231" spans="1:7" x14ac:dyDescent="0.2">
      <c r="A231" s="3" t="s">
        <v>674</v>
      </c>
      <c r="B231" s="3" t="s">
        <v>675</v>
      </c>
      <c r="C231" s="3" t="s">
        <v>102</v>
      </c>
      <c r="D231" s="3" t="s">
        <v>11</v>
      </c>
      <c r="E231" s="3" t="s">
        <v>302</v>
      </c>
      <c r="F231" s="3">
        <v>52</v>
      </c>
      <c r="G231" s="3" t="s">
        <v>676</v>
      </c>
    </row>
    <row r="232" spans="1:7" x14ac:dyDescent="0.2">
      <c r="A232" s="3" t="s">
        <v>677</v>
      </c>
      <c r="B232" s="3" t="s">
        <v>678</v>
      </c>
      <c r="C232" s="3" t="s">
        <v>102</v>
      </c>
      <c r="D232" s="3" t="s">
        <v>11</v>
      </c>
      <c r="E232" s="3" t="s">
        <v>110</v>
      </c>
      <c r="F232" s="3">
        <v>30</v>
      </c>
      <c r="G232" s="3" t="s">
        <v>679</v>
      </c>
    </row>
    <row r="233" spans="1:7" x14ac:dyDescent="0.2">
      <c r="A233" s="3" t="s">
        <v>680</v>
      </c>
      <c r="B233" s="3" t="s">
        <v>681</v>
      </c>
      <c r="C233" s="3" t="s">
        <v>107</v>
      </c>
      <c r="D233" s="3" t="s">
        <v>11</v>
      </c>
      <c r="E233" s="3" t="s">
        <v>110</v>
      </c>
      <c r="F233" s="3">
        <v>30</v>
      </c>
      <c r="G233" s="3" t="s">
        <v>679</v>
      </c>
    </row>
    <row r="234" spans="1:7" x14ac:dyDescent="0.2">
      <c r="A234" s="3" t="s">
        <v>682</v>
      </c>
      <c r="B234" s="3" t="s">
        <v>683</v>
      </c>
      <c r="C234" s="3" t="s">
        <v>102</v>
      </c>
      <c r="D234" s="3" t="s">
        <v>11</v>
      </c>
      <c r="E234" s="3" t="s">
        <v>103</v>
      </c>
      <c r="F234" s="3">
        <v>30</v>
      </c>
      <c r="G234" s="3" t="s">
        <v>684</v>
      </c>
    </row>
    <row r="235" spans="1:7" x14ac:dyDescent="0.2">
      <c r="A235" s="3" t="s">
        <v>685</v>
      </c>
      <c r="B235" s="3" t="s">
        <v>686</v>
      </c>
      <c r="C235" s="3" t="s">
        <v>107</v>
      </c>
      <c r="D235" s="3" t="s">
        <v>11</v>
      </c>
      <c r="E235" s="3" t="s">
        <v>103</v>
      </c>
      <c r="F235" s="3">
        <v>30</v>
      </c>
      <c r="G235" s="3" t="s">
        <v>684</v>
      </c>
    </row>
    <row r="236" spans="1:7" x14ac:dyDescent="0.2">
      <c r="A236" s="3" t="s">
        <v>687</v>
      </c>
      <c r="B236" s="3" t="s">
        <v>688</v>
      </c>
      <c r="C236" s="3" t="s">
        <v>102</v>
      </c>
      <c r="D236" s="3" t="s">
        <v>11</v>
      </c>
      <c r="E236" s="3" t="s">
        <v>302</v>
      </c>
      <c r="F236" s="3">
        <v>11</v>
      </c>
      <c r="G236" s="3" t="s">
        <v>689</v>
      </c>
    </row>
    <row r="237" spans="1:7" x14ac:dyDescent="0.2">
      <c r="A237" s="3" t="s">
        <v>690</v>
      </c>
      <c r="B237" s="3" t="s">
        <v>691</v>
      </c>
      <c r="C237" s="3" t="s">
        <v>102</v>
      </c>
      <c r="D237" s="3" t="s">
        <v>11</v>
      </c>
      <c r="E237" s="3" t="s">
        <v>357</v>
      </c>
      <c r="F237" s="3">
        <v>60</v>
      </c>
      <c r="G237" s="3" t="s">
        <v>692</v>
      </c>
    </row>
    <row r="238" spans="1:7" x14ac:dyDescent="0.2">
      <c r="A238" s="3" t="s">
        <v>693</v>
      </c>
      <c r="B238" s="3" t="s">
        <v>694</v>
      </c>
      <c r="C238" s="3" t="s">
        <v>107</v>
      </c>
      <c r="D238" s="3" t="s">
        <v>11</v>
      </c>
      <c r="E238" s="3" t="s">
        <v>357</v>
      </c>
      <c r="F238" s="3">
        <v>60</v>
      </c>
      <c r="G238" s="3" t="s">
        <v>692</v>
      </c>
    </row>
    <row r="239" spans="1:7" x14ac:dyDescent="0.2">
      <c r="A239" s="3" t="s">
        <v>695</v>
      </c>
      <c r="B239" s="3" t="s">
        <v>696</v>
      </c>
      <c r="C239" s="3" t="s">
        <v>102</v>
      </c>
      <c r="D239" s="3" t="s">
        <v>11</v>
      </c>
      <c r="E239" s="3" t="s">
        <v>128</v>
      </c>
      <c r="F239" s="3">
        <v>30</v>
      </c>
      <c r="G239" s="3" t="s">
        <v>697</v>
      </c>
    </row>
    <row r="240" spans="1:7" x14ac:dyDescent="0.2">
      <c r="A240" s="3" t="s">
        <v>698</v>
      </c>
      <c r="B240" s="3" t="s">
        <v>699</v>
      </c>
      <c r="C240" s="3" t="s">
        <v>107</v>
      </c>
      <c r="D240" s="3" t="s">
        <v>11</v>
      </c>
      <c r="E240" s="3" t="s">
        <v>128</v>
      </c>
      <c r="F240" s="3">
        <v>30</v>
      </c>
      <c r="G240" s="3" t="s">
        <v>697</v>
      </c>
    </row>
    <row r="241" spans="1:7" x14ac:dyDescent="0.2">
      <c r="A241" s="3" t="s">
        <v>700</v>
      </c>
      <c r="B241" s="3" t="s">
        <v>701</v>
      </c>
      <c r="C241" s="3" t="s">
        <v>102</v>
      </c>
      <c r="D241" s="3" t="s">
        <v>11</v>
      </c>
      <c r="E241" s="3" t="s">
        <v>133</v>
      </c>
      <c r="F241" s="3">
        <v>80</v>
      </c>
      <c r="G241" s="3" t="s">
        <v>697</v>
      </c>
    </row>
    <row r="242" spans="1:7" x14ac:dyDescent="0.2">
      <c r="A242" s="3" t="s">
        <v>702</v>
      </c>
      <c r="B242" s="3" t="s">
        <v>703</v>
      </c>
      <c r="C242" s="3" t="s">
        <v>107</v>
      </c>
      <c r="D242" s="3" t="s">
        <v>11</v>
      </c>
      <c r="E242" s="3" t="s">
        <v>133</v>
      </c>
      <c r="F242" s="3">
        <v>80</v>
      </c>
      <c r="G242" s="3" t="s">
        <v>697</v>
      </c>
    </row>
    <row r="243" spans="1:7" x14ac:dyDescent="0.2">
      <c r="A243" s="3" t="s">
        <v>704</v>
      </c>
      <c r="B243" s="3" t="s">
        <v>705</v>
      </c>
      <c r="C243" s="3" t="s">
        <v>102</v>
      </c>
      <c r="D243" s="3" t="s">
        <v>11</v>
      </c>
      <c r="E243" s="3" t="s">
        <v>207</v>
      </c>
      <c r="F243" s="3">
        <v>70</v>
      </c>
      <c r="G243" s="3" t="s">
        <v>697</v>
      </c>
    </row>
    <row r="244" spans="1:7" x14ac:dyDescent="0.2">
      <c r="A244" s="3" t="s">
        <v>706</v>
      </c>
      <c r="B244" s="3" t="s">
        <v>707</v>
      </c>
      <c r="C244" s="3" t="s">
        <v>107</v>
      </c>
      <c r="D244" s="3" t="s">
        <v>11</v>
      </c>
      <c r="E244" s="3" t="s">
        <v>207</v>
      </c>
      <c r="F244" s="3">
        <v>70</v>
      </c>
      <c r="G244" s="3" t="s">
        <v>697</v>
      </c>
    </row>
    <row r="245" spans="1:7" x14ac:dyDescent="0.2">
      <c r="A245" s="3" t="s">
        <v>708</v>
      </c>
      <c r="B245" s="3" t="s">
        <v>709</v>
      </c>
      <c r="C245" s="3" t="s">
        <v>102</v>
      </c>
      <c r="D245" s="3" t="s">
        <v>11</v>
      </c>
      <c r="E245" s="3" t="s">
        <v>164</v>
      </c>
      <c r="F245" s="3">
        <v>80</v>
      </c>
      <c r="G245" s="3" t="s">
        <v>697</v>
      </c>
    </row>
    <row r="246" spans="1:7" x14ac:dyDescent="0.2">
      <c r="A246" s="3" t="s">
        <v>710</v>
      </c>
      <c r="B246" s="3" t="s">
        <v>711</v>
      </c>
      <c r="C246" s="3" t="s">
        <v>107</v>
      </c>
      <c r="D246" s="3" t="s">
        <v>11</v>
      </c>
      <c r="E246" s="3" t="s">
        <v>164</v>
      </c>
      <c r="F246" s="3">
        <v>80</v>
      </c>
      <c r="G246" s="3" t="s">
        <v>697</v>
      </c>
    </row>
    <row r="247" spans="1:7" x14ac:dyDescent="0.2">
      <c r="A247" s="3" t="s">
        <v>712</v>
      </c>
      <c r="B247" s="3" t="s">
        <v>713</v>
      </c>
      <c r="C247" s="3" t="s">
        <v>102</v>
      </c>
      <c r="D247" s="3" t="s">
        <v>11</v>
      </c>
      <c r="E247" s="3" t="s">
        <v>146</v>
      </c>
      <c r="F247" s="3">
        <v>20</v>
      </c>
      <c r="G247" s="3" t="s">
        <v>697</v>
      </c>
    </row>
    <row r="248" spans="1:7" x14ac:dyDescent="0.2">
      <c r="A248" s="3" t="s">
        <v>714</v>
      </c>
      <c r="B248" s="3" t="s">
        <v>715</v>
      </c>
      <c r="C248" s="3" t="s">
        <v>107</v>
      </c>
      <c r="D248" s="3" t="s">
        <v>11</v>
      </c>
      <c r="E248" s="3" t="s">
        <v>146</v>
      </c>
      <c r="F248" s="3">
        <v>20</v>
      </c>
      <c r="G248" s="3" t="s">
        <v>697</v>
      </c>
    </row>
    <row r="249" spans="1:7" x14ac:dyDescent="0.2">
      <c r="A249" s="3" t="s">
        <v>716</v>
      </c>
      <c r="B249" s="3" t="s">
        <v>717</v>
      </c>
      <c r="C249" s="3" t="s">
        <v>102</v>
      </c>
      <c r="D249" s="3" t="s">
        <v>11</v>
      </c>
      <c r="E249" s="3" t="s">
        <v>151</v>
      </c>
      <c r="F249" s="3">
        <v>80</v>
      </c>
      <c r="G249" s="3" t="s">
        <v>697</v>
      </c>
    </row>
    <row r="250" spans="1:7" x14ac:dyDescent="0.2">
      <c r="A250" s="3" t="s">
        <v>718</v>
      </c>
      <c r="B250" s="3" t="s">
        <v>719</v>
      </c>
      <c r="C250" s="3" t="s">
        <v>107</v>
      </c>
      <c r="D250" s="3" t="s">
        <v>11</v>
      </c>
      <c r="E250" s="3" t="s">
        <v>151</v>
      </c>
      <c r="F250" s="3">
        <v>80</v>
      </c>
      <c r="G250" s="3" t="s">
        <v>697</v>
      </c>
    </row>
    <row r="251" spans="1:7" x14ac:dyDescent="0.2">
      <c r="A251" s="3" t="s">
        <v>720</v>
      </c>
      <c r="B251" s="3" t="s">
        <v>721</v>
      </c>
      <c r="C251" s="3" t="s">
        <v>102</v>
      </c>
      <c r="D251" s="3" t="s">
        <v>11</v>
      </c>
      <c r="E251" s="3" t="s">
        <v>357</v>
      </c>
      <c r="F251" s="3">
        <v>20</v>
      </c>
      <c r="G251" s="3" t="s">
        <v>697</v>
      </c>
    </row>
    <row r="252" spans="1:7" x14ac:dyDescent="0.2">
      <c r="A252" s="3" t="s">
        <v>722</v>
      </c>
      <c r="B252" s="3" t="s">
        <v>723</v>
      </c>
      <c r="C252" s="3" t="s">
        <v>107</v>
      </c>
      <c r="D252" s="3" t="s">
        <v>11</v>
      </c>
      <c r="E252" s="3" t="s">
        <v>357</v>
      </c>
      <c r="F252" s="3">
        <v>20</v>
      </c>
      <c r="G252" s="3" t="s">
        <v>697</v>
      </c>
    </row>
    <row r="253" spans="1:7" x14ac:dyDescent="0.2">
      <c r="A253" s="3" t="s">
        <v>724</v>
      </c>
      <c r="B253" s="3" t="s">
        <v>725</v>
      </c>
      <c r="C253" s="3" t="s">
        <v>102</v>
      </c>
      <c r="D253" s="3" t="s">
        <v>11</v>
      </c>
      <c r="E253" s="3" t="s">
        <v>159</v>
      </c>
      <c r="F253" s="3">
        <v>60</v>
      </c>
      <c r="G253" s="3" t="s">
        <v>697</v>
      </c>
    </row>
    <row r="254" spans="1:7" x14ac:dyDescent="0.2">
      <c r="A254" s="3" t="s">
        <v>726</v>
      </c>
      <c r="B254" s="3" t="s">
        <v>727</v>
      </c>
      <c r="C254" s="3" t="s">
        <v>107</v>
      </c>
      <c r="D254" s="3" t="s">
        <v>11</v>
      </c>
      <c r="E254" s="3" t="s">
        <v>159</v>
      </c>
      <c r="F254" s="3">
        <v>60</v>
      </c>
      <c r="G254" s="3" t="s">
        <v>697</v>
      </c>
    </row>
    <row r="255" spans="1:7" x14ac:dyDescent="0.2">
      <c r="A255" s="3" t="s">
        <v>728</v>
      </c>
      <c r="B255" s="3" t="s">
        <v>729</v>
      </c>
      <c r="C255" s="3" t="s">
        <v>102</v>
      </c>
      <c r="D255" s="3" t="s">
        <v>11</v>
      </c>
      <c r="E255" s="3" t="s">
        <v>357</v>
      </c>
      <c r="F255" s="3">
        <v>50</v>
      </c>
      <c r="G255" s="3" t="s">
        <v>730</v>
      </c>
    </row>
    <row r="256" spans="1:7" x14ac:dyDescent="0.2">
      <c r="A256" s="3" t="s">
        <v>731</v>
      </c>
      <c r="B256" s="3" t="s">
        <v>732</v>
      </c>
      <c r="C256" s="3" t="s">
        <v>107</v>
      </c>
      <c r="D256" s="3" t="s">
        <v>11</v>
      </c>
      <c r="E256" s="3" t="s">
        <v>357</v>
      </c>
      <c r="F256" s="3">
        <v>50</v>
      </c>
      <c r="G256" s="3" t="s">
        <v>730</v>
      </c>
    </row>
    <row r="257" spans="1:7" x14ac:dyDescent="0.2">
      <c r="A257" s="3" t="s">
        <v>733</v>
      </c>
      <c r="B257" s="3" t="s">
        <v>734</v>
      </c>
      <c r="C257" s="3" t="s">
        <v>102</v>
      </c>
      <c r="D257" s="3" t="s">
        <v>11</v>
      </c>
      <c r="E257" s="3" t="s">
        <v>170</v>
      </c>
      <c r="F257" s="3">
        <v>90</v>
      </c>
      <c r="G257" s="3" t="s">
        <v>735</v>
      </c>
    </row>
    <row r="258" spans="1:7" x14ac:dyDescent="0.2">
      <c r="A258" s="3" t="s">
        <v>736</v>
      </c>
      <c r="B258" s="3" t="s">
        <v>737</v>
      </c>
      <c r="C258" s="3" t="s">
        <v>107</v>
      </c>
      <c r="D258" s="3" t="s">
        <v>11</v>
      </c>
      <c r="E258" s="3" t="s">
        <v>170</v>
      </c>
      <c r="F258" s="3">
        <v>90</v>
      </c>
      <c r="G258" s="3" t="s">
        <v>735</v>
      </c>
    </row>
    <row r="259" spans="1:7" x14ac:dyDescent="0.2">
      <c r="A259" s="3" t="s">
        <v>738</v>
      </c>
      <c r="B259" s="3" t="s">
        <v>739</v>
      </c>
      <c r="C259" s="3" t="s">
        <v>102</v>
      </c>
      <c r="D259" s="3" t="s">
        <v>11</v>
      </c>
      <c r="E259" s="3" t="s">
        <v>103</v>
      </c>
      <c r="F259" s="3">
        <v>30</v>
      </c>
      <c r="G259" s="3" t="s">
        <v>740</v>
      </c>
    </row>
    <row r="260" spans="1:7" x14ac:dyDescent="0.2">
      <c r="A260" s="3" t="s">
        <v>741</v>
      </c>
      <c r="B260" s="3" t="s">
        <v>742</v>
      </c>
      <c r="C260" s="3" t="s">
        <v>107</v>
      </c>
      <c r="D260" s="3" t="s">
        <v>11</v>
      </c>
      <c r="E260" s="3" t="s">
        <v>103</v>
      </c>
      <c r="F260" s="3">
        <v>30</v>
      </c>
      <c r="G260" s="3" t="s">
        <v>740</v>
      </c>
    </row>
    <row r="261" spans="1:7" x14ac:dyDescent="0.2">
      <c r="A261" s="3" t="s">
        <v>743</v>
      </c>
      <c r="B261" s="3" t="s">
        <v>744</v>
      </c>
      <c r="C261" s="3" t="s">
        <v>102</v>
      </c>
      <c r="D261" s="3" t="s">
        <v>11</v>
      </c>
      <c r="E261" s="3" t="s">
        <v>115</v>
      </c>
      <c r="F261" s="3">
        <v>10</v>
      </c>
      <c r="G261" s="3" t="s">
        <v>740</v>
      </c>
    </row>
    <row r="262" spans="1:7" x14ac:dyDescent="0.2">
      <c r="A262" s="3" t="s">
        <v>745</v>
      </c>
      <c r="B262" s="3" t="s">
        <v>746</v>
      </c>
      <c r="C262" s="3" t="s">
        <v>107</v>
      </c>
      <c r="D262" s="3" t="s">
        <v>11</v>
      </c>
      <c r="E262" s="3" t="s">
        <v>115</v>
      </c>
      <c r="F262" s="3">
        <v>10</v>
      </c>
      <c r="G262" s="3" t="s">
        <v>740</v>
      </c>
    </row>
    <row r="263" spans="1:7" x14ac:dyDescent="0.2">
      <c r="A263" s="3" t="s">
        <v>747</v>
      </c>
      <c r="B263" s="3" t="s">
        <v>748</v>
      </c>
      <c r="C263" s="3" t="s">
        <v>102</v>
      </c>
      <c r="D263" s="3" t="s">
        <v>11</v>
      </c>
      <c r="E263" s="3" t="s">
        <v>156</v>
      </c>
      <c r="F263" s="3">
        <v>90</v>
      </c>
      <c r="G263" s="3" t="s">
        <v>749</v>
      </c>
    </row>
    <row r="264" spans="1:7" x14ac:dyDescent="0.2">
      <c r="A264" s="3" t="s">
        <v>750</v>
      </c>
      <c r="B264" s="3" t="s">
        <v>751</v>
      </c>
      <c r="C264" s="3" t="s">
        <v>102</v>
      </c>
      <c r="D264" s="3" t="s">
        <v>11</v>
      </c>
      <c r="E264" s="3" t="s">
        <v>103</v>
      </c>
      <c r="F264" s="3">
        <v>10</v>
      </c>
      <c r="G264" s="3" t="s">
        <v>752</v>
      </c>
    </row>
    <row r="265" spans="1:7" x14ac:dyDescent="0.2">
      <c r="A265" s="3" t="s">
        <v>753</v>
      </c>
      <c r="B265" s="3" t="s">
        <v>754</v>
      </c>
      <c r="C265" s="3" t="s">
        <v>107</v>
      </c>
      <c r="D265" s="3" t="s">
        <v>11</v>
      </c>
      <c r="E265" s="3" t="s">
        <v>103</v>
      </c>
      <c r="F265" s="3">
        <v>10</v>
      </c>
      <c r="G265" s="3" t="s">
        <v>752</v>
      </c>
    </row>
    <row r="266" spans="1:7" x14ac:dyDescent="0.2">
      <c r="A266" s="3" t="s">
        <v>755</v>
      </c>
      <c r="B266" s="3" t="s">
        <v>756</v>
      </c>
      <c r="C266" s="3" t="s">
        <v>102</v>
      </c>
      <c r="D266" s="3" t="s">
        <v>11</v>
      </c>
      <c r="E266" s="3" t="s">
        <v>146</v>
      </c>
      <c r="F266" s="3">
        <v>50</v>
      </c>
      <c r="G266" s="3" t="s">
        <v>757</v>
      </c>
    </row>
    <row r="267" spans="1:7" x14ac:dyDescent="0.2">
      <c r="A267" s="3" t="s">
        <v>758</v>
      </c>
      <c r="B267" s="3" t="s">
        <v>759</v>
      </c>
      <c r="C267" s="3" t="s">
        <v>107</v>
      </c>
      <c r="D267" s="3" t="s">
        <v>11</v>
      </c>
      <c r="E267" s="3" t="s">
        <v>146</v>
      </c>
      <c r="F267" s="3">
        <v>50</v>
      </c>
      <c r="G267" s="3" t="s">
        <v>757</v>
      </c>
    </row>
    <row r="268" spans="1:7" x14ac:dyDescent="0.2">
      <c r="A268" s="3" t="s">
        <v>760</v>
      </c>
      <c r="B268" s="3" t="s">
        <v>761</v>
      </c>
      <c r="C268" s="3" t="s">
        <v>102</v>
      </c>
      <c r="D268" s="3" t="s">
        <v>11</v>
      </c>
      <c r="E268" s="3" t="s">
        <v>357</v>
      </c>
      <c r="F268" s="3">
        <v>50</v>
      </c>
      <c r="G268" s="3" t="s">
        <v>757</v>
      </c>
    </row>
    <row r="269" spans="1:7" x14ac:dyDescent="0.2">
      <c r="A269" s="3" t="s">
        <v>762</v>
      </c>
      <c r="B269" s="3" t="s">
        <v>763</v>
      </c>
      <c r="C269" s="3" t="s">
        <v>107</v>
      </c>
      <c r="D269" s="3" t="s">
        <v>11</v>
      </c>
      <c r="E269" s="3" t="s">
        <v>357</v>
      </c>
      <c r="F269" s="3">
        <v>50</v>
      </c>
      <c r="G269" s="3" t="s">
        <v>757</v>
      </c>
    </row>
    <row r="270" spans="1:7" x14ac:dyDescent="0.2">
      <c r="A270" s="3" t="s">
        <v>764</v>
      </c>
      <c r="B270" s="3" t="s">
        <v>765</v>
      </c>
      <c r="C270" s="3" t="s">
        <v>102</v>
      </c>
      <c r="D270" s="3" t="s">
        <v>11</v>
      </c>
      <c r="E270" s="3" t="s">
        <v>159</v>
      </c>
      <c r="F270" s="3">
        <v>40</v>
      </c>
      <c r="G270" s="3" t="s">
        <v>757</v>
      </c>
    </row>
    <row r="271" spans="1:7" x14ac:dyDescent="0.2">
      <c r="A271" s="3" t="s">
        <v>766</v>
      </c>
      <c r="B271" s="3" t="s">
        <v>767</v>
      </c>
      <c r="C271" s="3" t="s">
        <v>107</v>
      </c>
      <c r="D271" s="3" t="s">
        <v>11</v>
      </c>
      <c r="E271" s="3" t="s">
        <v>159</v>
      </c>
      <c r="F271" s="3">
        <v>40</v>
      </c>
      <c r="G271" s="3" t="s">
        <v>757</v>
      </c>
    </row>
    <row r="272" spans="1:7" x14ac:dyDescent="0.2">
      <c r="A272" s="3" t="s">
        <v>768</v>
      </c>
      <c r="B272" s="3" t="s">
        <v>769</v>
      </c>
      <c r="C272" s="3" t="s">
        <v>102</v>
      </c>
      <c r="D272" s="3" t="s">
        <v>11</v>
      </c>
      <c r="E272" s="3" t="s">
        <v>110</v>
      </c>
      <c r="F272" s="3">
        <v>30</v>
      </c>
      <c r="G272" s="3" t="s">
        <v>770</v>
      </c>
    </row>
    <row r="273" spans="1:7" x14ac:dyDescent="0.2">
      <c r="A273" s="3" t="s">
        <v>771</v>
      </c>
      <c r="B273" s="3" t="s">
        <v>772</v>
      </c>
      <c r="C273" s="3" t="s">
        <v>107</v>
      </c>
      <c r="D273" s="3" t="s">
        <v>11</v>
      </c>
      <c r="E273" s="3" t="s">
        <v>110</v>
      </c>
      <c r="F273" s="3">
        <v>30</v>
      </c>
      <c r="G273" s="3" t="s">
        <v>770</v>
      </c>
    </row>
    <row r="274" spans="1:7" x14ac:dyDescent="0.2">
      <c r="A274" s="3" t="s">
        <v>773</v>
      </c>
      <c r="B274" s="3" t="s">
        <v>774</v>
      </c>
      <c r="C274" s="3" t="s">
        <v>102</v>
      </c>
      <c r="D274" s="3" t="s">
        <v>11</v>
      </c>
      <c r="E274" s="3" t="s">
        <v>170</v>
      </c>
      <c r="F274" s="3">
        <v>20</v>
      </c>
      <c r="G274" s="3" t="s">
        <v>775</v>
      </c>
    </row>
    <row r="275" spans="1:7" x14ac:dyDescent="0.2">
      <c r="A275" s="3" t="s">
        <v>776</v>
      </c>
      <c r="B275" s="3" t="s">
        <v>777</v>
      </c>
      <c r="C275" s="3" t="s">
        <v>102</v>
      </c>
      <c r="D275" s="3" t="s">
        <v>11</v>
      </c>
      <c r="E275" s="3" t="s">
        <v>128</v>
      </c>
      <c r="F275" s="3">
        <v>10</v>
      </c>
      <c r="G275" s="3" t="s">
        <v>778</v>
      </c>
    </row>
    <row r="276" spans="1:7" x14ac:dyDescent="0.2">
      <c r="A276" s="3" t="s">
        <v>779</v>
      </c>
      <c r="B276" s="3" t="s">
        <v>780</v>
      </c>
      <c r="C276" s="3" t="s">
        <v>107</v>
      </c>
      <c r="D276" s="3" t="s">
        <v>11</v>
      </c>
      <c r="E276" s="3" t="s">
        <v>128</v>
      </c>
      <c r="F276" s="3">
        <v>10</v>
      </c>
      <c r="G276" s="3" t="s">
        <v>778</v>
      </c>
    </row>
    <row r="277" spans="1:7" x14ac:dyDescent="0.2">
      <c r="A277" s="3" t="s">
        <v>781</v>
      </c>
      <c r="B277" s="3" t="s">
        <v>782</v>
      </c>
      <c r="C277" s="3" t="s">
        <v>102</v>
      </c>
      <c r="D277" s="3" t="s">
        <v>11</v>
      </c>
      <c r="E277" s="3" t="s">
        <v>170</v>
      </c>
      <c r="F277" s="3">
        <v>20</v>
      </c>
      <c r="G277" s="3" t="s">
        <v>783</v>
      </c>
    </row>
    <row r="278" spans="1:7" x14ac:dyDescent="0.2">
      <c r="A278" s="3" t="s">
        <v>784</v>
      </c>
      <c r="B278" s="3" t="s">
        <v>785</v>
      </c>
      <c r="C278" s="3" t="s">
        <v>107</v>
      </c>
      <c r="D278" s="3" t="s">
        <v>11</v>
      </c>
      <c r="E278" s="3" t="s">
        <v>170</v>
      </c>
      <c r="F278" s="3">
        <v>20</v>
      </c>
      <c r="G278" s="3" t="s">
        <v>783</v>
      </c>
    </row>
    <row r="279" spans="1:7" x14ac:dyDescent="0.2">
      <c r="A279" s="3" t="s">
        <v>786</v>
      </c>
      <c r="B279" s="3" t="s">
        <v>787</v>
      </c>
      <c r="C279" s="3" t="s">
        <v>102</v>
      </c>
      <c r="D279" s="3" t="s">
        <v>11</v>
      </c>
      <c r="E279" s="3" t="s">
        <v>141</v>
      </c>
      <c r="F279" s="3">
        <v>10</v>
      </c>
      <c r="G279" s="3" t="s">
        <v>783</v>
      </c>
    </row>
    <row r="280" spans="1:7" x14ac:dyDescent="0.2">
      <c r="A280" s="3" t="s">
        <v>788</v>
      </c>
      <c r="B280" s="3" t="s">
        <v>789</v>
      </c>
      <c r="C280" s="3" t="s">
        <v>107</v>
      </c>
      <c r="D280" s="3" t="s">
        <v>11</v>
      </c>
      <c r="E280" s="3" t="s">
        <v>141</v>
      </c>
      <c r="F280" s="3">
        <v>10</v>
      </c>
      <c r="G280" s="3" t="s">
        <v>783</v>
      </c>
    </row>
    <row r="281" spans="1:7" x14ac:dyDescent="0.2">
      <c r="A281" s="3" t="s">
        <v>790</v>
      </c>
      <c r="B281" s="3" t="s">
        <v>791</v>
      </c>
      <c r="C281" s="3" t="s">
        <v>102</v>
      </c>
      <c r="D281" s="3" t="s">
        <v>11</v>
      </c>
      <c r="E281" s="3" t="s">
        <v>141</v>
      </c>
      <c r="F281" s="3">
        <v>80</v>
      </c>
      <c r="G281" s="3" t="s">
        <v>792</v>
      </c>
    </row>
    <row r="282" spans="1:7" x14ac:dyDescent="0.2">
      <c r="A282" s="3" t="s">
        <v>793</v>
      </c>
      <c r="B282" s="3" t="s">
        <v>794</v>
      </c>
      <c r="C282" s="3" t="s">
        <v>107</v>
      </c>
      <c r="D282" s="3" t="s">
        <v>11</v>
      </c>
      <c r="E282" s="3" t="s">
        <v>141</v>
      </c>
      <c r="F282" s="3">
        <v>80</v>
      </c>
      <c r="G282" s="3" t="s">
        <v>792</v>
      </c>
    </row>
    <row r="283" spans="1:7" x14ac:dyDescent="0.2">
      <c r="A283" s="3" t="s">
        <v>795</v>
      </c>
      <c r="B283" s="3" t="s">
        <v>796</v>
      </c>
      <c r="C283" s="3" t="s">
        <v>102</v>
      </c>
      <c r="D283" s="3" t="s">
        <v>11</v>
      </c>
      <c r="E283" s="3" t="s">
        <v>302</v>
      </c>
      <c r="F283" s="3">
        <v>81</v>
      </c>
      <c r="G283" s="3" t="s">
        <v>797</v>
      </c>
    </row>
    <row r="284" spans="1:7" x14ac:dyDescent="0.2">
      <c r="A284" s="3" t="s">
        <v>798</v>
      </c>
      <c r="B284" s="3" t="s">
        <v>799</v>
      </c>
      <c r="C284" s="3" t="s">
        <v>102</v>
      </c>
      <c r="D284" s="3" t="s">
        <v>11</v>
      </c>
      <c r="E284" s="3" t="s">
        <v>159</v>
      </c>
      <c r="F284" s="3">
        <v>10</v>
      </c>
      <c r="G284" s="3" t="s">
        <v>800</v>
      </c>
    </row>
    <row r="285" spans="1:7" x14ac:dyDescent="0.2">
      <c r="A285" s="3" t="s">
        <v>801</v>
      </c>
      <c r="B285" s="3" t="s">
        <v>802</v>
      </c>
      <c r="C285" s="3" t="s">
        <v>107</v>
      </c>
      <c r="D285" s="3" t="s">
        <v>11</v>
      </c>
      <c r="E285" s="3" t="s">
        <v>159</v>
      </c>
      <c r="F285" s="3">
        <v>10</v>
      </c>
      <c r="G285" s="3" t="s">
        <v>800</v>
      </c>
    </row>
    <row r="286" spans="1:7" x14ac:dyDescent="0.2">
      <c r="A286" s="3" t="s">
        <v>803</v>
      </c>
      <c r="B286" s="3" t="s">
        <v>804</v>
      </c>
      <c r="C286" s="3" t="s">
        <v>102</v>
      </c>
      <c r="D286" s="3" t="s">
        <v>11</v>
      </c>
      <c r="E286" s="3" t="s">
        <v>146</v>
      </c>
      <c r="F286" s="3">
        <v>30</v>
      </c>
      <c r="G286" s="3" t="s">
        <v>805</v>
      </c>
    </row>
    <row r="287" spans="1:7" x14ac:dyDescent="0.2">
      <c r="A287" s="3" t="s">
        <v>806</v>
      </c>
      <c r="B287" s="3" t="s">
        <v>807</v>
      </c>
      <c r="C287" s="3" t="s">
        <v>107</v>
      </c>
      <c r="D287" s="3" t="s">
        <v>11</v>
      </c>
      <c r="E287" s="3" t="s">
        <v>146</v>
      </c>
      <c r="F287" s="3">
        <v>30</v>
      </c>
      <c r="G287" s="3" t="s">
        <v>805</v>
      </c>
    </row>
    <row r="288" spans="1:7" x14ac:dyDescent="0.2">
      <c r="A288" s="3" t="s">
        <v>808</v>
      </c>
      <c r="B288" s="3" t="s">
        <v>809</v>
      </c>
      <c r="C288" s="3" t="s">
        <v>102</v>
      </c>
      <c r="D288" s="3" t="s">
        <v>11</v>
      </c>
      <c r="E288" s="3" t="s">
        <v>103</v>
      </c>
      <c r="F288" s="3">
        <v>20</v>
      </c>
      <c r="G288" s="3" t="s">
        <v>810</v>
      </c>
    </row>
    <row r="289" spans="1:7" x14ac:dyDescent="0.2">
      <c r="A289" s="3" t="s">
        <v>811</v>
      </c>
      <c r="B289" s="3" t="s">
        <v>812</v>
      </c>
      <c r="C289" s="3" t="s">
        <v>107</v>
      </c>
      <c r="D289" s="3" t="s">
        <v>11</v>
      </c>
      <c r="E289" s="3" t="s">
        <v>103</v>
      </c>
      <c r="F289" s="3">
        <v>20</v>
      </c>
      <c r="G289" s="3" t="s">
        <v>810</v>
      </c>
    </row>
    <row r="290" spans="1:7" x14ac:dyDescent="0.2">
      <c r="A290" s="3" t="s">
        <v>813</v>
      </c>
      <c r="B290" s="3" t="s">
        <v>814</v>
      </c>
      <c r="C290" s="3" t="s">
        <v>102</v>
      </c>
      <c r="D290" s="3" t="s">
        <v>11</v>
      </c>
      <c r="E290" s="3" t="s">
        <v>207</v>
      </c>
      <c r="F290" s="3">
        <v>90</v>
      </c>
      <c r="G290" s="3" t="s">
        <v>810</v>
      </c>
    </row>
    <row r="291" spans="1:7" x14ac:dyDescent="0.2">
      <c r="A291" s="3" t="s">
        <v>815</v>
      </c>
      <c r="B291" s="3" t="s">
        <v>816</v>
      </c>
      <c r="C291" s="3" t="s">
        <v>107</v>
      </c>
      <c r="D291" s="3" t="s">
        <v>11</v>
      </c>
      <c r="E291" s="3" t="s">
        <v>207</v>
      </c>
      <c r="F291" s="3">
        <v>90</v>
      </c>
      <c r="G291" s="3" t="s">
        <v>810</v>
      </c>
    </row>
    <row r="292" spans="1:7" x14ac:dyDescent="0.2">
      <c r="A292" s="3" t="s">
        <v>817</v>
      </c>
      <c r="B292" s="3" t="s">
        <v>818</v>
      </c>
      <c r="C292" s="3" t="s">
        <v>102</v>
      </c>
      <c r="D292" s="3" t="s">
        <v>11</v>
      </c>
      <c r="E292" s="3" t="s">
        <v>110</v>
      </c>
      <c r="F292" s="3">
        <v>30</v>
      </c>
      <c r="G292" s="3" t="s">
        <v>810</v>
      </c>
    </row>
    <row r="293" spans="1:7" x14ac:dyDescent="0.2">
      <c r="A293" s="3" t="s">
        <v>819</v>
      </c>
      <c r="B293" s="3" t="s">
        <v>820</v>
      </c>
      <c r="C293" s="3" t="s">
        <v>107</v>
      </c>
      <c r="D293" s="3" t="s">
        <v>11</v>
      </c>
      <c r="E293" s="3" t="s">
        <v>110</v>
      </c>
      <c r="F293" s="3">
        <v>30</v>
      </c>
      <c r="G293" s="3" t="s">
        <v>810</v>
      </c>
    </row>
    <row r="294" spans="1:7" x14ac:dyDescent="0.2">
      <c r="A294" s="3" t="s">
        <v>821</v>
      </c>
      <c r="B294" s="3" t="s">
        <v>822</v>
      </c>
      <c r="C294" s="3" t="s">
        <v>102</v>
      </c>
      <c r="D294" s="3" t="s">
        <v>11</v>
      </c>
      <c r="E294" s="3" t="s">
        <v>115</v>
      </c>
      <c r="F294" s="3">
        <v>90</v>
      </c>
      <c r="G294" s="3" t="s">
        <v>810</v>
      </c>
    </row>
    <row r="295" spans="1:7" x14ac:dyDescent="0.2">
      <c r="A295" s="3" t="s">
        <v>823</v>
      </c>
      <c r="B295" s="3" t="s">
        <v>824</v>
      </c>
      <c r="C295" s="3" t="s">
        <v>107</v>
      </c>
      <c r="D295" s="3" t="s">
        <v>11</v>
      </c>
      <c r="E295" s="3" t="s">
        <v>115</v>
      </c>
      <c r="F295" s="3">
        <v>90</v>
      </c>
      <c r="G295" s="3" t="s">
        <v>810</v>
      </c>
    </row>
    <row r="296" spans="1:7" x14ac:dyDescent="0.2">
      <c r="A296" s="3" t="s">
        <v>825</v>
      </c>
      <c r="B296" s="3" t="s">
        <v>826</v>
      </c>
      <c r="C296" s="3" t="s">
        <v>102</v>
      </c>
      <c r="D296" s="3" t="s">
        <v>11</v>
      </c>
      <c r="E296" s="3" t="s">
        <v>146</v>
      </c>
      <c r="F296" s="3">
        <v>60</v>
      </c>
      <c r="G296" s="3" t="s">
        <v>810</v>
      </c>
    </row>
    <row r="297" spans="1:7" x14ac:dyDescent="0.2">
      <c r="A297" s="3" t="s">
        <v>827</v>
      </c>
      <c r="B297" s="3" t="s">
        <v>828</v>
      </c>
      <c r="C297" s="3" t="s">
        <v>107</v>
      </c>
      <c r="D297" s="3" t="s">
        <v>11</v>
      </c>
      <c r="E297" s="3" t="s">
        <v>146</v>
      </c>
      <c r="F297" s="3">
        <v>60</v>
      </c>
      <c r="G297" s="3" t="s">
        <v>810</v>
      </c>
    </row>
    <row r="298" spans="1:7" x14ac:dyDescent="0.2">
      <c r="A298" s="3" t="s">
        <v>829</v>
      </c>
      <c r="B298" s="3" t="s">
        <v>830</v>
      </c>
      <c r="C298" s="3" t="s">
        <v>102</v>
      </c>
      <c r="D298" s="3" t="s">
        <v>11</v>
      </c>
      <c r="E298" s="3" t="s">
        <v>151</v>
      </c>
      <c r="F298" s="3">
        <v>70</v>
      </c>
      <c r="G298" s="3" t="s">
        <v>810</v>
      </c>
    </row>
    <row r="299" spans="1:7" x14ac:dyDescent="0.2">
      <c r="A299" s="3" t="s">
        <v>831</v>
      </c>
      <c r="B299" s="3" t="s">
        <v>832</v>
      </c>
      <c r="C299" s="3" t="s">
        <v>107</v>
      </c>
      <c r="D299" s="3" t="s">
        <v>11</v>
      </c>
      <c r="E299" s="3" t="s">
        <v>151</v>
      </c>
      <c r="F299" s="3">
        <v>70</v>
      </c>
      <c r="G299" s="3" t="s">
        <v>810</v>
      </c>
    </row>
    <row r="300" spans="1:7" x14ac:dyDescent="0.2">
      <c r="A300" s="3" t="s">
        <v>833</v>
      </c>
      <c r="B300" s="3" t="s">
        <v>834</v>
      </c>
      <c r="C300" s="3" t="s">
        <v>102</v>
      </c>
      <c r="D300" s="3" t="s">
        <v>11</v>
      </c>
      <c r="E300" s="3" t="s">
        <v>156</v>
      </c>
      <c r="F300" s="3">
        <v>40</v>
      </c>
      <c r="G300" s="3" t="s">
        <v>810</v>
      </c>
    </row>
    <row r="301" spans="1:7" x14ac:dyDescent="0.2">
      <c r="A301" s="3" t="s">
        <v>835</v>
      </c>
      <c r="B301" s="3" t="s">
        <v>836</v>
      </c>
      <c r="C301" s="3" t="s">
        <v>102</v>
      </c>
      <c r="D301" s="3" t="s">
        <v>11</v>
      </c>
      <c r="E301" s="3" t="s">
        <v>357</v>
      </c>
      <c r="F301" s="3">
        <v>10</v>
      </c>
      <c r="G301" s="3" t="s">
        <v>837</v>
      </c>
    </row>
    <row r="302" spans="1:7" x14ac:dyDescent="0.2">
      <c r="A302" s="3" t="s">
        <v>838</v>
      </c>
      <c r="B302" s="3" t="s">
        <v>839</v>
      </c>
      <c r="C302" s="3" t="s">
        <v>107</v>
      </c>
      <c r="D302" s="3" t="s">
        <v>11</v>
      </c>
      <c r="E302" s="3" t="s">
        <v>357</v>
      </c>
      <c r="F302" s="3">
        <v>10</v>
      </c>
      <c r="G302" s="3" t="s">
        <v>837</v>
      </c>
    </row>
    <row r="303" spans="1:7" x14ac:dyDescent="0.2">
      <c r="A303" s="3" t="s">
        <v>840</v>
      </c>
      <c r="B303" s="3" t="s">
        <v>841</v>
      </c>
      <c r="C303" s="3" t="s">
        <v>102</v>
      </c>
      <c r="D303" s="3" t="s">
        <v>11</v>
      </c>
      <c r="E303" s="3" t="s">
        <v>170</v>
      </c>
      <c r="F303" s="3">
        <v>60</v>
      </c>
      <c r="G303" s="3" t="s">
        <v>842</v>
      </c>
    </row>
    <row r="304" spans="1:7" x14ac:dyDescent="0.2">
      <c r="A304" s="3" t="s">
        <v>843</v>
      </c>
      <c r="B304" s="3" t="s">
        <v>844</v>
      </c>
      <c r="C304" s="3" t="s">
        <v>107</v>
      </c>
      <c r="D304" s="3" t="s">
        <v>11</v>
      </c>
      <c r="E304" s="3" t="s">
        <v>170</v>
      </c>
      <c r="F304" s="3">
        <v>60</v>
      </c>
      <c r="G304" s="3" t="s">
        <v>842</v>
      </c>
    </row>
    <row r="305" spans="1:7" x14ac:dyDescent="0.2">
      <c r="A305" s="3" t="s">
        <v>845</v>
      </c>
      <c r="B305" s="3" t="s">
        <v>846</v>
      </c>
      <c r="C305" s="3" t="s">
        <v>102</v>
      </c>
      <c r="D305" s="3" t="s">
        <v>11</v>
      </c>
      <c r="E305" s="3" t="s">
        <v>110</v>
      </c>
      <c r="F305" s="3">
        <v>20</v>
      </c>
      <c r="G305" s="3" t="s">
        <v>847</v>
      </c>
    </row>
    <row r="306" spans="1:7" x14ac:dyDescent="0.2">
      <c r="A306" s="3" t="s">
        <v>848</v>
      </c>
      <c r="B306" s="3" t="s">
        <v>849</v>
      </c>
      <c r="C306" s="3" t="s">
        <v>107</v>
      </c>
      <c r="D306" s="3" t="s">
        <v>11</v>
      </c>
      <c r="E306" s="3" t="s">
        <v>110</v>
      </c>
      <c r="F306" s="3">
        <v>20</v>
      </c>
      <c r="G306" s="3" t="s">
        <v>847</v>
      </c>
    </row>
    <row r="307" spans="1:7" x14ac:dyDescent="0.2">
      <c r="A307" s="3" t="s">
        <v>850</v>
      </c>
      <c r="B307" s="3" t="s">
        <v>851</v>
      </c>
      <c r="C307" s="3" t="s">
        <v>102</v>
      </c>
      <c r="D307" s="3" t="s">
        <v>11</v>
      </c>
      <c r="E307" s="3" t="s">
        <v>115</v>
      </c>
      <c r="F307" s="3">
        <v>10</v>
      </c>
      <c r="G307" s="3" t="s">
        <v>847</v>
      </c>
    </row>
    <row r="308" spans="1:7" x14ac:dyDescent="0.2">
      <c r="A308" s="3" t="s">
        <v>852</v>
      </c>
      <c r="B308" s="3" t="s">
        <v>853</v>
      </c>
      <c r="C308" s="3" t="s">
        <v>107</v>
      </c>
      <c r="D308" s="3" t="s">
        <v>11</v>
      </c>
      <c r="E308" s="3" t="s">
        <v>115</v>
      </c>
      <c r="F308" s="3">
        <v>10</v>
      </c>
      <c r="G308" s="3" t="s">
        <v>847</v>
      </c>
    </row>
    <row r="309" spans="1:7" x14ac:dyDescent="0.2">
      <c r="A309" s="3" t="s">
        <v>854</v>
      </c>
      <c r="B309" s="3" t="s">
        <v>855</v>
      </c>
      <c r="C309" s="3" t="s">
        <v>102</v>
      </c>
      <c r="D309" s="3" t="s">
        <v>11</v>
      </c>
      <c r="E309" s="3" t="s">
        <v>170</v>
      </c>
      <c r="F309" s="3">
        <v>10</v>
      </c>
      <c r="G309" s="3" t="s">
        <v>847</v>
      </c>
    </row>
    <row r="310" spans="1:7" x14ac:dyDescent="0.2">
      <c r="A310" s="3" t="s">
        <v>856</v>
      </c>
      <c r="B310" s="3" t="s">
        <v>857</v>
      </c>
      <c r="C310" s="3" t="s">
        <v>107</v>
      </c>
      <c r="D310" s="3" t="s">
        <v>11</v>
      </c>
      <c r="E310" s="3" t="s">
        <v>170</v>
      </c>
      <c r="F310" s="3">
        <v>10</v>
      </c>
      <c r="G310" s="3" t="s">
        <v>847</v>
      </c>
    </row>
    <row r="311" spans="1:7" x14ac:dyDescent="0.2">
      <c r="A311" s="3" t="s">
        <v>858</v>
      </c>
      <c r="B311" s="3" t="s">
        <v>859</v>
      </c>
      <c r="C311" s="3" t="s">
        <v>102</v>
      </c>
      <c r="D311" s="3" t="s">
        <v>11</v>
      </c>
      <c r="E311" s="3" t="s">
        <v>302</v>
      </c>
      <c r="F311" s="3">
        <v>81</v>
      </c>
      <c r="G311" s="3" t="s">
        <v>847</v>
      </c>
    </row>
    <row r="312" spans="1:7" x14ac:dyDescent="0.2">
      <c r="A312" s="3" t="s">
        <v>860</v>
      </c>
      <c r="B312" s="3" t="s">
        <v>861</v>
      </c>
      <c r="C312" s="3" t="s">
        <v>102</v>
      </c>
      <c r="D312" s="3" t="s">
        <v>11</v>
      </c>
      <c r="E312" s="3" t="s">
        <v>103</v>
      </c>
      <c r="F312" s="3">
        <v>40</v>
      </c>
      <c r="G312" s="3" t="s">
        <v>862</v>
      </c>
    </row>
    <row r="313" spans="1:7" x14ac:dyDescent="0.2">
      <c r="A313" s="3" t="s">
        <v>863</v>
      </c>
      <c r="B313" s="3" t="s">
        <v>864</v>
      </c>
      <c r="C313" s="3" t="s">
        <v>107</v>
      </c>
      <c r="D313" s="3" t="s">
        <v>11</v>
      </c>
      <c r="E313" s="3" t="s">
        <v>103</v>
      </c>
      <c r="F313" s="3">
        <v>40</v>
      </c>
      <c r="G313" s="3" t="s">
        <v>862</v>
      </c>
    </row>
    <row r="314" spans="1:7" x14ac:dyDescent="0.2">
      <c r="A314" s="3" t="s">
        <v>865</v>
      </c>
      <c r="B314" s="3" t="s">
        <v>866</v>
      </c>
      <c r="C314" s="3" t="s">
        <v>102</v>
      </c>
      <c r="D314" s="3" t="s">
        <v>11</v>
      </c>
      <c r="E314" s="3" t="s">
        <v>128</v>
      </c>
      <c r="F314" s="3">
        <v>60</v>
      </c>
      <c r="G314" s="3" t="s">
        <v>862</v>
      </c>
    </row>
    <row r="315" spans="1:7" x14ac:dyDescent="0.2">
      <c r="A315" s="3" t="s">
        <v>867</v>
      </c>
      <c r="B315" s="3" t="s">
        <v>868</v>
      </c>
      <c r="C315" s="3" t="s">
        <v>107</v>
      </c>
      <c r="D315" s="3" t="s">
        <v>11</v>
      </c>
      <c r="E315" s="3" t="s">
        <v>128</v>
      </c>
      <c r="F315" s="3">
        <v>60</v>
      </c>
      <c r="G315" s="3" t="s">
        <v>862</v>
      </c>
    </row>
    <row r="316" spans="1:7" x14ac:dyDescent="0.2">
      <c r="A316" s="3" t="s">
        <v>869</v>
      </c>
      <c r="B316" s="3" t="s">
        <v>870</v>
      </c>
      <c r="C316" s="3" t="s">
        <v>102</v>
      </c>
      <c r="D316" s="3" t="s">
        <v>11</v>
      </c>
      <c r="E316" s="3" t="s">
        <v>176</v>
      </c>
      <c r="F316" s="3">
        <v>80</v>
      </c>
      <c r="G316" s="3" t="s">
        <v>862</v>
      </c>
    </row>
    <row r="317" spans="1:7" x14ac:dyDescent="0.2">
      <c r="A317" s="3" t="s">
        <v>871</v>
      </c>
      <c r="B317" s="3" t="s">
        <v>872</v>
      </c>
      <c r="C317" s="3" t="s">
        <v>107</v>
      </c>
      <c r="D317" s="3" t="s">
        <v>11</v>
      </c>
      <c r="E317" s="3" t="s">
        <v>176</v>
      </c>
      <c r="F317" s="3">
        <v>80</v>
      </c>
      <c r="G317" s="3" t="s">
        <v>862</v>
      </c>
    </row>
    <row r="318" spans="1:7" x14ac:dyDescent="0.2">
      <c r="A318" s="3" t="s">
        <v>873</v>
      </c>
      <c r="B318" s="3" t="s">
        <v>874</v>
      </c>
      <c r="C318" s="3" t="s">
        <v>107</v>
      </c>
      <c r="D318" s="3" t="s">
        <v>11</v>
      </c>
      <c r="E318" s="3" t="s">
        <v>138</v>
      </c>
      <c r="F318" s="3">
        <v>20</v>
      </c>
      <c r="G318" s="3" t="s">
        <v>862</v>
      </c>
    </row>
    <row r="319" spans="1:7" x14ac:dyDescent="0.2">
      <c r="A319" s="3" t="s">
        <v>875</v>
      </c>
      <c r="B319" s="3" t="s">
        <v>876</v>
      </c>
      <c r="C319" s="3" t="s">
        <v>102</v>
      </c>
      <c r="D319" s="3" t="s">
        <v>11</v>
      </c>
      <c r="E319" s="3" t="s">
        <v>302</v>
      </c>
      <c r="F319" s="3">
        <v>90</v>
      </c>
      <c r="G319" s="3" t="s">
        <v>862</v>
      </c>
    </row>
    <row r="320" spans="1:7" x14ac:dyDescent="0.2">
      <c r="A320" s="3" t="s">
        <v>877</v>
      </c>
      <c r="B320" s="3" t="s">
        <v>878</v>
      </c>
      <c r="C320" s="3" t="s">
        <v>102</v>
      </c>
      <c r="D320" s="3" t="s">
        <v>11</v>
      </c>
      <c r="E320" s="3" t="s">
        <v>115</v>
      </c>
      <c r="F320" s="3">
        <v>50</v>
      </c>
      <c r="G320" s="3" t="s">
        <v>879</v>
      </c>
    </row>
    <row r="321" spans="1:7" x14ac:dyDescent="0.2">
      <c r="A321" s="3" t="s">
        <v>880</v>
      </c>
      <c r="B321" s="3" t="s">
        <v>881</v>
      </c>
      <c r="C321" s="3" t="s">
        <v>107</v>
      </c>
      <c r="D321" s="3" t="s">
        <v>11</v>
      </c>
      <c r="E321" s="3" t="s">
        <v>115</v>
      </c>
      <c r="F321" s="3">
        <v>50</v>
      </c>
      <c r="G321" s="3" t="s">
        <v>879</v>
      </c>
    </row>
    <row r="322" spans="1:7" x14ac:dyDescent="0.2">
      <c r="A322" s="3" t="s">
        <v>882</v>
      </c>
      <c r="B322" s="3" t="s">
        <v>883</v>
      </c>
      <c r="C322" s="3" t="s">
        <v>102</v>
      </c>
      <c r="D322" s="3" t="s">
        <v>11</v>
      </c>
      <c r="E322" s="3" t="s">
        <v>110</v>
      </c>
      <c r="F322" s="3">
        <v>10</v>
      </c>
      <c r="G322" s="3" t="s">
        <v>884</v>
      </c>
    </row>
    <row r="323" spans="1:7" x14ac:dyDescent="0.2">
      <c r="A323" s="3" t="s">
        <v>885</v>
      </c>
      <c r="B323" s="3" t="s">
        <v>886</v>
      </c>
      <c r="C323" s="3" t="s">
        <v>107</v>
      </c>
      <c r="D323" s="3" t="s">
        <v>11</v>
      </c>
      <c r="E323" s="3" t="s">
        <v>110</v>
      </c>
      <c r="F323" s="3">
        <v>10</v>
      </c>
      <c r="G323" s="3" t="s">
        <v>884</v>
      </c>
    </row>
    <row r="324" spans="1:7" x14ac:dyDescent="0.2">
      <c r="A324" s="3" t="s">
        <v>887</v>
      </c>
      <c r="B324" s="3" t="s">
        <v>888</v>
      </c>
      <c r="C324" s="3" t="s">
        <v>102</v>
      </c>
      <c r="D324" s="3" t="s">
        <v>11</v>
      </c>
      <c r="E324" s="3" t="s">
        <v>159</v>
      </c>
      <c r="F324" s="3">
        <v>60</v>
      </c>
      <c r="G324" s="3" t="s">
        <v>889</v>
      </c>
    </row>
    <row r="325" spans="1:7" x14ac:dyDescent="0.2">
      <c r="A325" s="3" t="s">
        <v>890</v>
      </c>
      <c r="B325" s="3" t="s">
        <v>891</v>
      </c>
      <c r="C325" s="3" t="s">
        <v>107</v>
      </c>
      <c r="D325" s="3" t="s">
        <v>11</v>
      </c>
      <c r="E325" s="3" t="s">
        <v>159</v>
      </c>
      <c r="F325" s="3">
        <v>60</v>
      </c>
      <c r="G325" s="3" t="s">
        <v>889</v>
      </c>
    </row>
    <row r="326" spans="1:7" x14ac:dyDescent="0.2">
      <c r="A326" s="3" t="s">
        <v>892</v>
      </c>
      <c r="B326" s="3" t="s">
        <v>893</v>
      </c>
      <c r="C326" s="3" t="s">
        <v>102</v>
      </c>
      <c r="D326" s="3" t="s">
        <v>11</v>
      </c>
      <c r="E326" s="3" t="s">
        <v>156</v>
      </c>
      <c r="F326" s="3">
        <v>50</v>
      </c>
      <c r="G326" s="3" t="s">
        <v>894</v>
      </c>
    </row>
    <row r="327" spans="1:7" x14ac:dyDescent="0.2">
      <c r="A327" s="3" t="s">
        <v>895</v>
      </c>
      <c r="B327" s="3" t="s">
        <v>896</v>
      </c>
      <c r="C327" s="3" t="s">
        <v>102</v>
      </c>
      <c r="D327" s="3" t="s">
        <v>11</v>
      </c>
      <c r="E327" s="3" t="s">
        <v>170</v>
      </c>
      <c r="F327" s="3">
        <v>70</v>
      </c>
      <c r="G327" s="3" t="s">
        <v>897</v>
      </c>
    </row>
    <row r="328" spans="1:7" x14ac:dyDescent="0.2">
      <c r="A328" s="3" t="s">
        <v>898</v>
      </c>
      <c r="B328" s="3" t="s">
        <v>899</v>
      </c>
      <c r="C328" s="3" t="s">
        <v>107</v>
      </c>
      <c r="D328" s="3" t="s">
        <v>11</v>
      </c>
      <c r="E328" s="3" t="s">
        <v>170</v>
      </c>
      <c r="F328" s="3">
        <v>70</v>
      </c>
      <c r="G328" s="3" t="s">
        <v>897</v>
      </c>
    </row>
    <row r="329" spans="1:7" x14ac:dyDescent="0.2">
      <c r="A329" s="3" t="s">
        <v>900</v>
      </c>
      <c r="B329" s="3" t="s">
        <v>901</v>
      </c>
      <c r="C329" s="3" t="s">
        <v>102</v>
      </c>
      <c r="D329" s="3" t="s">
        <v>11</v>
      </c>
      <c r="E329" s="3" t="s">
        <v>302</v>
      </c>
      <c r="F329" s="3">
        <v>97</v>
      </c>
      <c r="G329" s="3" t="s">
        <v>902</v>
      </c>
    </row>
    <row r="330" spans="1:7" x14ac:dyDescent="0.2">
      <c r="A330" s="3" t="s">
        <v>903</v>
      </c>
      <c r="B330" s="3" t="s">
        <v>904</v>
      </c>
      <c r="C330" s="3" t="s">
        <v>102</v>
      </c>
      <c r="D330" s="3" t="s">
        <v>11</v>
      </c>
      <c r="E330" s="3" t="s">
        <v>357</v>
      </c>
      <c r="F330" s="3">
        <v>20</v>
      </c>
      <c r="G330" s="3" t="s">
        <v>905</v>
      </c>
    </row>
    <row r="331" spans="1:7" x14ac:dyDescent="0.2">
      <c r="A331" s="3" t="s">
        <v>906</v>
      </c>
      <c r="B331" s="3" t="s">
        <v>907</v>
      </c>
      <c r="C331" s="3" t="s">
        <v>107</v>
      </c>
      <c r="D331" s="3" t="s">
        <v>11</v>
      </c>
      <c r="E331" s="3" t="s">
        <v>357</v>
      </c>
      <c r="F331" s="3">
        <v>20</v>
      </c>
      <c r="G331" s="3" t="s">
        <v>905</v>
      </c>
    </row>
    <row r="332" spans="1:7" x14ac:dyDescent="0.2">
      <c r="A332" s="3" t="s">
        <v>908</v>
      </c>
      <c r="B332" s="3" t="s">
        <v>909</v>
      </c>
      <c r="C332" s="3" t="s">
        <v>102</v>
      </c>
      <c r="D332" s="3" t="s">
        <v>11</v>
      </c>
      <c r="E332" s="3" t="s">
        <v>465</v>
      </c>
      <c r="F332" s="3">
        <v>40</v>
      </c>
      <c r="G332" s="3" t="s">
        <v>910</v>
      </c>
    </row>
    <row r="333" spans="1:7" x14ac:dyDescent="0.2">
      <c r="A333" s="3" t="s">
        <v>911</v>
      </c>
      <c r="B333" s="3" t="s">
        <v>912</v>
      </c>
      <c r="C333" s="3" t="s">
        <v>107</v>
      </c>
      <c r="D333" s="3" t="s">
        <v>11</v>
      </c>
      <c r="E333" s="3" t="s">
        <v>465</v>
      </c>
      <c r="F333" s="3">
        <v>40</v>
      </c>
      <c r="G333" s="3" t="s">
        <v>910</v>
      </c>
    </row>
    <row r="334" spans="1:7" x14ac:dyDescent="0.2">
      <c r="A334" s="3" t="s">
        <v>913</v>
      </c>
      <c r="B334" s="3" t="s">
        <v>914</v>
      </c>
      <c r="C334" s="3" t="s">
        <v>102</v>
      </c>
      <c r="D334" s="3" t="s">
        <v>11</v>
      </c>
      <c r="E334" s="3" t="s">
        <v>115</v>
      </c>
      <c r="F334" s="3">
        <v>90</v>
      </c>
      <c r="G334" s="3" t="s">
        <v>915</v>
      </c>
    </row>
    <row r="335" spans="1:7" x14ac:dyDescent="0.2">
      <c r="A335" s="3" t="s">
        <v>916</v>
      </c>
      <c r="B335" s="3" t="s">
        <v>917</v>
      </c>
      <c r="C335" s="3" t="s">
        <v>107</v>
      </c>
      <c r="D335" s="3" t="s">
        <v>11</v>
      </c>
      <c r="E335" s="3" t="s">
        <v>115</v>
      </c>
      <c r="F335" s="3">
        <v>90</v>
      </c>
      <c r="G335" s="3" t="s">
        <v>915</v>
      </c>
    </row>
    <row r="336" spans="1:7" x14ac:dyDescent="0.2">
      <c r="A336" s="3" t="s">
        <v>918</v>
      </c>
      <c r="B336" s="3" t="s">
        <v>919</v>
      </c>
      <c r="C336" s="3" t="s">
        <v>102</v>
      </c>
      <c r="D336" s="3" t="s">
        <v>11</v>
      </c>
      <c r="E336" s="3" t="s">
        <v>156</v>
      </c>
      <c r="F336" s="3">
        <v>60</v>
      </c>
      <c r="G336" s="3" t="s">
        <v>920</v>
      </c>
    </row>
    <row r="337" spans="1:7" x14ac:dyDescent="0.2">
      <c r="A337" s="3" t="s">
        <v>921</v>
      </c>
      <c r="B337" s="3" t="s">
        <v>922</v>
      </c>
      <c r="C337" s="3" t="s">
        <v>102</v>
      </c>
      <c r="D337" s="3" t="s">
        <v>11</v>
      </c>
      <c r="E337" s="3" t="s">
        <v>110</v>
      </c>
      <c r="F337" s="3">
        <v>10</v>
      </c>
      <c r="G337" s="3" t="s">
        <v>923</v>
      </c>
    </row>
    <row r="338" spans="1:7" x14ac:dyDescent="0.2">
      <c r="A338" s="3" t="s">
        <v>924</v>
      </c>
      <c r="B338" s="3" t="s">
        <v>925</v>
      </c>
      <c r="C338" s="3" t="s">
        <v>107</v>
      </c>
      <c r="D338" s="3" t="s">
        <v>11</v>
      </c>
      <c r="E338" s="3" t="s">
        <v>110</v>
      </c>
      <c r="F338" s="3">
        <v>10</v>
      </c>
      <c r="G338" s="3" t="s">
        <v>923</v>
      </c>
    </row>
    <row r="339" spans="1:7" x14ac:dyDescent="0.2">
      <c r="A339" s="3" t="s">
        <v>926</v>
      </c>
      <c r="B339" s="3" t="s">
        <v>927</v>
      </c>
      <c r="C339" s="3" t="s">
        <v>102</v>
      </c>
      <c r="D339" s="3" t="s">
        <v>11</v>
      </c>
      <c r="E339" s="3" t="s">
        <v>103</v>
      </c>
      <c r="F339" s="3">
        <v>40</v>
      </c>
      <c r="G339" s="3" t="s">
        <v>928</v>
      </c>
    </row>
    <row r="340" spans="1:7" x14ac:dyDescent="0.2">
      <c r="A340" s="3" t="s">
        <v>929</v>
      </c>
      <c r="B340" s="3" t="s">
        <v>930</v>
      </c>
      <c r="C340" s="3" t="s">
        <v>107</v>
      </c>
      <c r="D340" s="3" t="s">
        <v>11</v>
      </c>
      <c r="E340" s="3" t="s">
        <v>103</v>
      </c>
      <c r="F340" s="3">
        <v>40</v>
      </c>
      <c r="G340" s="3" t="s">
        <v>928</v>
      </c>
    </row>
    <row r="341" spans="1:7" x14ac:dyDescent="0.2">
      <c r="A341" s="3" t="s">
        <v>931</v>
      </c>
      <c r="B341" s="3" t="s">
        <v>932</v>
      </c>
      <c r="C341" s="3" t="s">
        <v>102</v>
      </c>
      <c r="D341" s="3" t="s">
        <v>11</v>
      </c>
      <c r="E341" s="3" t="s">
        <v>128</v>
      </c>
      <c r="F341" s="3">
        <v>10</v>
      </c>
      <c r="G341" s="3" t="s">
        <v>928</v>
      </c>
    </row>
    <row r="342" spans="1:7" x14ac:dyDescent="0.2">
      <c r="A342" s="3" t="s">
        <v>933</v>
      </c>
      <c r="B342" s="3" t="s">
        <v>934</v>
      </c>
      <c r="C342" s="3" t="s">
        <v>107</v>
      </c>
      <c r="D342" s="3" t="s">
        <v>11</v>
      </c>
      <c r="E342" s="3" t="s">
        <v>128</v>
      </c>
      <c r="F342" s="3">
        <v>10</v>
      </c>
      <c r="G342" s="3" t="s">
        <v>928</v>
      </c>
    </row>
    <row r="343" spans="1:7" x14ac:dyDescent="0.2">
      <c r="A343" s="3" t="s">
        <v>935</v>
      </c>
      <c r="B343" s="3" t="s">
        <v>936</v>
      </c>
      <c r="C343" s="3" t="s">
        <v>102</v>
      </c>
      <c r="D343" s="3" t="s">
        <v>11</v>
      </c>
      <c r="E343" s="3" t="s">
        <v>133</v>
      </c>
      <c r="F343" s="3">
        <v>20</v>
      </c>
      <c r="G343" s="3" t="s">
        <v>928</v>
      </c>
    </row>
    <row r="344" spans="1:7" x14ac:dyDescent="0.2">
      <c r="A344" s="3" t="s">
        <v>937</v>
      </c>
      <c r="B344" s="3" t="s">
        <v>938</v>
      </c>
      <c r="C344" s="3" t="s">
        <v>107</v>
      </c>
      <c r="D344" s="3" t="s">
        <v>11</v>
      </c>
      <c r="E344" s="3" t="s">
        <v>133</v>
      </c>
      <c r="F344" s="3">
        <v>20</v>
      </c>
      <c r="G344" s="3" t="s">
        <v>928</v>
      </c>
    </row>
    <row r="345" spans="1:7" x14ac:dyDescent="0.2">
      <c r="A345" s="3" t="s">
        <v>939</v>
      </c>
      <c r="B345" s="3" t="s">
        <v>940</v>
      </c>
      <c r="C345" s="3" t="s">
        <v>102</v>
      </c>
      <c r="D345" s="3" t="s">
        <v>11</v>
      </c>
      <c r="E345" s="3" t="s">
        <v>110</v>
      </c>
      <c r="F345" s="3">
        <v>40</v>
      </c>
      <c r="G345" s="3" t="s">
        <v>928</v>
      </c>
    </row>
    <row r="346" spans="1:7" x14ac:dyDescent="0.2">
      <c r="A346" s="3" t="s">
        <v>941</v>
      </c>
      <c r="B346" s="3" t="s">
        <v>942</v>
      </c>
      <c r="C346" s="3" t="s">
        <v>107</v>
      </c>
      <c r="D346" s="3" t="s">
        <v>11</v>
      </c>
      <c r="E346" s="3" t="s">
        <v>110</v>
      </c>
      <c r="F346" s="3">
        <v>40</v>
      </c>
      <c r="G346" s="3" t="s">
        <v>928</v>
      </c>
    </row>
    <row r="347" spans="1:7" x14ac:dyDescent="0.2">
      <c r="A347" s="3" t="s">
        <v>943</v>
      </c>
      <c r="B347" s="3" t="s">
        <v>944</v>
      </c>
      <c r="C347" s="3" t="s">
        <v>102</v>
      </c>
      <c r="D347" s="3" t="s">
        <v>11</v>
      </c>
      <c r="E347" s="3" t="s">
        <v>115</v>
      </c>
      <c r="F347" s="3">
        <v>20</v>
      </c>
      <c r="G347" s="3" t="s">
        <v>928</v>
      </c>
    </row>
    <row r="348" spans="1:7" x14ac:dyDescent="0.2">
      <c r="A348" s="3" t="s">
        <v>945</v>
      </c>
      <c r="B348" s="3" t="s">
        <v>946</v>
      </c>
      <c r="C348" s="3" t="s">
        <v>107</v>
      </c>
      <c r="D348" s="3" t="s">
        <v>11</v>
      </c>
      <c r="E348" s="3" t="s">
        <v>115</v>
      </c>
      <c r="F348" s="3">
        <v>20</v>
      </c>
      <c r="G348" s="3" t="s">
        <v>928</v>
      </c>
    </row>
    <row r="349" spans="1:7" x14ac:dyDescent="0.2">
      <c r="A349" s="3" t="s">
        <v>947</v>
      </c>
      <c r="B349" s="3" t="s">
        <v>948</v>
      </c>
      <c r="C349" s="3" t="s">
        <v>107</v>
      </c>
      <c r="D349" s="3" t="s">
        <v>11</v>
      </c>
      <c r="E349" s="3" t="s">
        <v>138</v>
      </c>
      <c r="F349" s="3">
        <v>50</v>
      </c>
      <c r="G349" s="3" t="s">
        <v>928</v>
      </c>
    </row>
    <row r="350" spans="1:7" x14ac:dyDescent="0.2">
      <c r="A350" s="3" t="s">
        <v>949</v>
      </c>
      <c r="B350" s="3" t="s">
        <v>950</v>
      </c>
      <c r="C350" s="3" t="s">
        <v>102</v>
      </c>
      <c r="D350" s="3" t="s">
        <v>11</v>
      </c>
      <c r="E350" s="3" t="s">
        <v>151</v>
      </c>
      <c r="F350" s="3">
        <v>60</v>
      </c>
      <c r="G350" s="3" t="s">
        <v>928</v>
      </c>
    </row>
    <row r="351" spans="1:7" x14ac:dyDescent="0.2">
      <c r="A351" s="3" t="s">
        <v>951</v>
      </c>
      <c r="B351" s="3" t="s">
        <v>952</v>
      </c>
      <c r="C351" s="3" t="s">
        <v>107</v>
      </c>
      <c r="D351" s="3" t="s">
        <v>11</v>
      </c>
      <c r="E351" s="3" t="s">
        <v>151</v>
      </c>
      <c r="F351" s="3">
        <v>60</v>
      </c>
      <c r="G351" s="3" t="s">
        <v>928</v>
      </c>
    </row>
    <row r="352" spans="1:7" x14ac:dyDescent="0.2">
      <c r="A352" s="3" t="s">
        <v>953</v>
      </c>
      <c r="B352" s="3" t="s">
        <v>954</v>
      </c>
      <c r="C352" s="3" t="s">
        <v>102</v>
      </c>
      <c r="D352" s="3" t="s">
        <v>11</v>
      </c>
      <c r="E352" s="3" t="s">
        <v>465</v>
      </c>
      <c r="F352" s="3">
        <v>20</v>
      </c>
      <c r="G352" s="3" t="s">
        <v>928</v>
      </c>
    </row>
    <row r="353" spans="1:7" x14ac:dyDescent="0.2">
      <c r="A353" s="3" t="s">
        <v>955</v>
      </c>
      <c r="B353" s="3" t="s">
        <v>956</v>
      </c>
      <c r="C353" s="3" t="s">
        <v>107</v>
      </c>
      <c r="D353" s="3" t="s">
        <v>11</v>
      </c>
      <c r="E353" s="3" t="s">
        <v>465</v>
      </c>
      <c r="F353" s="3">
        <v>20</v>
      </c>
      <c r="G353" s="3" t="s">
        <v>928</v>
      </c>
    </row>
    <row r="354" spans="1:7" x14ac:dyDescent="0.2">
      <c r="A354" s="3" t="s">
        <v>957</v>
      </c>
      <c r="B354" s="3" t="s">
        <v>958</v>
      </c>
      <c r="C354" s="3" t="s">
        <v>102</v>
      </c>
      <c r="D354" s="3" t="s">
        <v>11</v>
      </c>
      <c r="E354" s="3" t="s">
        <v>302</v>
      </c>
      <c r="F354" s="3">
        <v>11</v>
      </c>
      <c r="G354" s="3" t="s">
        <v>959</v>
      </c>
    </row>
    <row r="355" spans="1:7" x14ac:dyDescent="0.2">
      <c r="A355" s="3" t="s">
        <v>960</v>
      </c>
      <c r="B355" s="3" t="s">
        <v>961</v>
      </c>
      <c r="C355" s="3" t="s">
        <v>102</v>
      </c>
      <c r="D355" s="3" t="s">
        <v>11</v>
      </c>
      <c r="E355" s="3" t="s">
        <v>110</v>
      </c>
      <c r="F355" s="3">
        <v>60</v>
      </c>
      <c r="G355" s="3" t="s">
        <v>962</v>
      </c>
    </row>
    <row r="356" spans="1:7" x14ac:dyDescent="0.2">
      <c r="A356" s="3" t="s">
        <v>963</v>
      </c>
      <c r="B356" s="3" t="s">
        <v>964</v>
      </c>
      <c r="C356" s="3" t="s">
        <v>102</v>
      </c>
      <c r="D356" s="3" t="s">
        <v>11</v>
      </c>
      <c r="E356" s="3" t="s">
        <v>170</v>
      </c>
      <c r="F356" s="3">
        <v>80</v>
      </c>
      <c r="G356" s="3" t="s">
        <v>965</v>
      </c>
    </row>
    <row r="357" spans="1:7" x14ac:dyDescent="0.2">
      <c r="A357" s="3" t="s">
        <v>966</v>
      </c>
      <c r="B357" s="3" t="s">
        <v>967</v>
      </c>
      <c r="C357" s="3" t="s">
        <v>107</v>
      </c>
      <c r="D357" s="3" t="s">
        <v>11</v>
      </c>
      <c r="E357" s="3" t="s">
        <v>170</v>
      </c>
      <c r="F357" s="3">
        <v>80</v>
      </c>
      <c r="G357" s="3" t="s">
        <v>965</v>
      </c>
    </row>
    <row r="358" spans="1:7" x14ac:dyDescent="0.2">
      <c r="A358" s="3" t="s">
        <v>968</v>
      </c>
      <c r="B358" s="3" t="s">
        <v>969</v>
      </c>
      <c r="C358" s="3" t="s">
        <v>102</v>
      </c>
      <c r="D358" s="3" t="s">
        <v>11</v>
      </c>
      <c r="E358" s="3" t="s">
        <v>164</v>
      </c>
      <c r="F358" s="3">
        <v>50</v>
      </c>
      <c r="G358" s="3" t="s">
        <v>970</v>
      </c>
    </row>
    <row r="359" spans="1:7" x14ac:dyDescent="0.2">
      <c r="A359" s="3" t="s">
        <v>971</v>
      </c>
      <c r="B359" s="3" t="s">
        <v>972</v>
      </c>
      <c r="C359" s="3" t="s">
        <v>107</v>
      </c>
      <c r="D359" s="3" t="s">
        <v>11</v>
      </c>
      <c r="E359" s="3" t="s">
        <v>164</v>
      </c>
      <c r="F359" s="3">
        <v>50</v>
      </c>
      <c r="G359" s="3" t="s">
        <v>970</v>
      </c>
    </row>
    <row r="360" spans="1:7" x14ac:dyDescent="0.2">
      <c r="A360" s="3" t="s">
        <v>973</v>
      </c>
      <c r="B360" s="3" t="s">
        <v>974</v>
      </c>
      <c r="C360" s="3" t="s">
        <v>102</v>
      </c>
      <c r="D360" s="3" t="s">
        <v>11</v>
      </c>
      <c r="E360" s="3" t="s">
        <v>110</v>
      </c>
      <c r="F360" s="3">
        <v>30</v>
      </c>
      <c r="G360" s="3" t="s">
        <v>975</v>
      </c>
    </row>
    <row r="361" spans="1:7" x14ac:dyDescent="0.2">
      <c r="A361" s="3" t="s">
        <v>976</v>
      </c>
      <c r="B361" s="3" t="s">
        <v>977</v>
      </c>
      <c r="C361" s="3" t="s">
        <v>107</v>
      </c>
      <c r="D361" s="3" t="s">
        <v>11</v>
      </c>
      <c r="E361" s="3" t="s">
        <v>110</v>
      </c>
      <c r="F361" s="3">
        <v>30</v>
      </c>
      <c r="G361" s="3" t="s">
        <v>975</v>
      </c>
    </row>
    <row r="362" spans="1:7" x14ac:dyDescent="0.2">
      <c r="A362" s="3" t="s">
        <v>978</v>
      </c>
      <c r="B362" s="3" t="s">
        <v>979</v>
      </c>
      <c r="C362" s="3" t="s">
        <v>102</v>
      </c>
      <c r="D362" s="3" t="s">
        <v>11</v>
      </c>
      <c r="E362" s="3" t="s">
        <v>103</v>
      </c>
      <c r="F362" s="3">
        <v>70</v>
      </c>
      <c r="G362" s="3" t="s">
        <v>980</v>
      </c>
    </row>
    <row r="363" spans="1:7" x14ac:dyDescent="0.2">
      <c r="A363" s="3" t="s">
        <v>981</v>
      </c>
      <c r="B363" s="3" t="s">
        <v>982</v>
      </c>
      <c r="C363" s="3" t="s">
        <v>107</v>
      </c>
      <c r="D363" s="3" t="s">
        <v>11</v>
      </c>
      <c r="E363" s="3" t="s">
        <v>103</v>
      </c>
      <c r="F363" s="3">
        <v>70</v>
      </c>
      <c r="G363" s="3" t="s">
        <v>980</v>
      </c>
    </row>
    <row r="364" spans="1:7" x14ac:dyDescent="0.2">
      <c r="A364" s="3" t="s">
        <v>983</v>
      </c>
      <c r="B364" s="3" t="s">
        <v>984</v>
      </c>
      <c r="C364" s="3" t="s">
        <v>102</v>
      </c>
      <c r="D364" s="3" t="s">
        <v>11</v>
      </c>
      <c r="E364" s="3" t="s">
        <v>128</v>
      </c>
      <c r="F364" s="3">
        <v>60</v>
      </c>
      <c r="G364" s="3" t="s">
        <v>980</v>
      </c>
    </row>
    <row r="365" spans="1:7" x14ac:dyDescent="0.2">
      <c r="A365" s="3" t="s">
        <v>985</v>
      </c>
      <c r="B365" s="3" t="s">
        <v>986</v>
      </c>
      <c r="C365" s="3" t="s">
        <v>107</v>
      </c>
      <c r="D365" s="3" t="s">
        <v>11</v>
      </c>
      <c r="E365" s="3" t="s">
        <v>128</v>
      </c>
      <c r="F365" s="3">
        <v>60</v>
      </c>
      <c r="G365" s="3" t="s">
        <v>980</v>
      </c>
    </row>
    <row r="366" spans="1:7" x14ac:dyDescent="0.2">
      <c r="A366" s="3" t="s">
        <v>987</v>
      </c>
      <c r="B366" s="3" t="s">
        <v>988</v>
      </c>
      <c r="C366" s="3" t="s">
        <v>102</v>
      </c>
      <c r="D366" s="3" t="s">
        <v>11</v>
      </c>
      <c r="E366" s="3" t="s">
        <v>133</v>
      </c>
      <c r="F366" s="3">
        <v>20</v>
      </c>
      <c r="G366" s="3" t="s">
        <v>980</v>
      </c>
    </row>
    <row r="367" spans="1:7" x14ac:dyDescent="0.2">
      <c r="A367" s="3" t="s">
        <v>989</v>
      </c>
      <c r="B367" s="3" t="s">
        <v>990</v>
      </c>
      <c r="C367" s="3" t="s">
        <v>107</v>
      </c>
      <c r="D367" s="3" t="s">
        <v>11</v>
      </c>
      <c r="E367" s="3" t="s">
        <v>133</v>
      </c>
      <c r="F367" s="3">
        <v>20</v>
      </c>
      <c r="G367" s="3" t="s">
        <v>980</v>
      </c>
    </row>
    <row r="368" spans="1:7" x14ac:dyDescent="0.2">
      <c r="A368" s="3" t="s">
        <v>991</v>
      </c>
      <c r="B368" s="3" t="s">
        <v>992</v>
      </c>
      <c r="C368" s="3" t="s">
        <v>102</v>
      </c>
      <c r="D368" s="3" t="s">
        <v>11</v>
      </c>
      <c r="E368" s="3" t="s">
        <v>176</v>
      </c>
      <c r="F368" s="3">
        <v>70</v>
      </c>
      <c r="G368" s="3" t="s">
        <v>980</v>
      </c>
    </row>
    <row r="369" spans="1:7" x14ac:dyDescent="0.2">
      <c r="A369" s="3" t="s">
        <v>993</v>
      </c>
      <c r="B369" s="3" t="s">
        <v>994</v>
      </c>
      <c r="C369" s="3" t="s">
        <v>107</v>
      </c>
      <c r="D369" s="3" t="s">
        <v>11</v>
      </c>
      <c r="E369" s="3" t="s">
        <v>176</v>
      </c>
      <c r="F369" s="3">
        <v>70</v>
      </c>
      <c r="G369" s="3" t="s">
        <v>980</v>
      </c>
    </row>
    <row r="370" spans="1:7" x14ac:dyDescent="0.2">
      <c r="A370" s="3" t="s">
        <v>995</v>
      </c>
      <c r="B370" s="3" t="s">
        <v>996</v>
      </c>
      <c r="C370" s="3" t="s">
        <v>102</v>
      </c>
      <c r="D370" s="3" t="s">
        <v>11</v>
      </c>
      <c r="E370" s="3" t="s">
        <v>164</v>
      </c>
      <c r="F370" s="3">
        <v>20</v>
      </c>
      <c r="G370" s="3" t="s">
        <v>980</v>
      </c>
    </row>
    <row r="371" spans="1:7" x14ac:dyDescent="0.2">
      <c r="A371" s="3" t="s">
        <v>997</v>
      </c>
      <c r="B371" s="3" t="s">
        <v>998</v>
      </c>
      <c r="C371" s="3" t="s">
        <v>102</v>
      </c>
      <c r="D371" s="3" t="s">
        <v>11</v>
      </c>
      <c r="E371" s="3" t="s">
        <v>115</v>
      </c>
      <c r="F371" s="3">
        <v>40</v>
      </c>
      <c r="G371" s="3" t="s">
        <v>980</v>
      </c>
    </row>
    <row r="372" spans="1:7" x14ac:dyDescent="0.2">
      <c r="A372" s="3" t="s">
        <v>999</v>
      </c>
      <c r="B372" s="3" t="s">
        <v>1000</v>
      </c>
      <c r="C372" s="3" t="s">
        <v>107</v>
      </c>
      <c r="D372" s="3" t="s">
        <v>11</v>
      </c>
      <c r="E372" s="3" t="s">
        <v>115</v>
      </c>
      <c r="F372" s="3">
        <v>40</v>
      </c>
      <c r="G372" s="3" t="s">
        <v>980</v>
      </c>
    </row>
    <row r="373" spans="1:7" x14ac:dyDescent="0.2">
      <c r="A373" s="3" t="s">
        <v>1001</v>
      </c>
      <c r="B373" s="3" t="s">
        <v>1002</v>
      </c>
      <c r="C373" s="3" t="s">
        <v>102</v>
      </c>
      <c r="D373" s="3" t="s">
        <v>11</v>
      </c>
      <c r="E373" s="3" t="s">
        <v>141</v>
      </c>
      <c r="F373" s="3">
        <v>60</v>
      </c>
      <c r="G373" s="3" t="s">
        <v>980</v>
      </c>
    </row>
    <row r="374" spans="1:7" x14ac:dyDescent="0.2">
      <c r="A374" s="3" t="s">
        <v>1003</v>
      </c>
      <c r="B374" s="3" t="s">
        <v>1004</v>
      </c>
      <c r="C374" s="3" t="s">
        <v>107</v>
      </c>
      <c r="D374" s="3" t="s">
        <v>11</v>
      </c>
      <c r="E374" s="3" t="s">
        <v>141</v>
      </c>
      <c r="F374" s="3">
        <v>60</v>
      </c>
      <c r="G374" s="3" t="s">
        <v>980</v>
      </c>
    </row>
    <row r="375" spans="1:7" x14ac:dyDescent="0.2">
      <c r="A375" s="3" t="s">
        <v>1005</v>
      </c>
      <c r="B375" s="3" t="s">
        <v>1006</v>
      </c>
      <c r="C375" s="3" t="s">
        <v>102</v>
      </c>
      <c r="D375" s="3" t="s">
        <v>11</v>
      </c>
      <c r="E375" s="3" t="s">
        <v>146</v>
      </c>
      <c r="F375" s="3">
        <v>60</v>
      </c>
      <c r="G375" s="3" t="s">
        <v>980</v>
      </c>
    </row>
    <row r="376" spans="1:7" x14ac:dyDescent="0.2">
      <c r="A376" s="3" t="s">
        <v>1007</v>
      </c>
      <c r="B376" s="3" t="s">
        <v>1008</v>
      </c>
      <c r="C376" s="3" t="s">
        <v>107</v>
      </c>
      <c r="D376" s="3" t="s">
        <v>11</v>
      </c>
      <c r="E376" s="3" t="s">
        <v>146</v>
      </c>
      <c r="F376" s="3">
        <v>60</v>
      </c>
      <c r="G376" s="3" t="s">
        <v>980</v>
      </c>
    </row>
    <row r="377" spans="1:7" x14ac:dyDescent="0.2">
      <c r="A377" s="3" t="s">
        <v>1009</v>
      </c>
      <c r="B377" s="3" t="s">
        <v>1010</v>
      </c>
      <c r="C377" s="3" t="s">
        <v>102</v>
      </c>
      <c r="D377" s="3" t="s">
        <v>11</v>
      </c>
      <c r="E377" s="3" t="s">
        <v>302</v>
      </c>
      <c r="F377" s="3">
        <v>11</v>
      </c>
      <c r="G377" s="3" t="s">
        <v>1011</v>
      </c>
    </row>
    <row r="378" spans="1:7" x14ac:dyDescent="0.2">
      <c r="A378" s="3" t="s">
        <v>1012</v>
      </c>
      <c r="B378" s="3" t="s">
        <v>1013</v>
      </c>
      <c r="C378" s="3" t="s">
        <v>102</v>
      </c>
      <c r="D378" s="3" t="s">
        <v>11</v>
      </c>
      <c r="E378" s="3" t="s">
        <v>170</v>
      </c>
      <c r="F378" s="3">
        <v>40</v>
      </c>
      <c r="G378" s="3" t="s">
        <v>1014</v>
      </c>
    </row>
    <row r="379" spans="1:7" x14ac:dyDescent="0.2">
      <c r="A379" s="3" t="s">
        <v>1015</v>
      </c>
      <c r="B379" s="3" t="s">
        <v>1016</v>
      </c>
      <c r="C379" s="3" t="s">
        <v>107</v>
      </c>
      <c r="D379" s="3" t="s">
        <v>11</v>
      </c>
      <c r="E379" s="3" t="s">
        <v>170</v>
      </c>
      <c r="F379" s="3">
        <v>40</v>
      </c>
      <c r="G379" s="3" t="s">
        <v>1014</v>
      </c>
    </row>
    <row r="380" spans="1:7" x14ac:dyDescent="0.2">
      <c r="A380" s="3" t="s">
        <v>1017</v>
      </c>
      <c r="B380" s="3" t="s">
        <v>1018</v>
      </c>
      <c r="C380" s="3" t="s">
        <v>102</v>
      </c>
      <c r="D380" s="3" t="s">
        <v>11</v>
      </c>
      <c r="E380" s="3" t="s">
        <v>170</v>
      </c>
      <c r="F380" s="3">
        <v>50</v>
      </c>
      <c r="G380" s="3" t="s">
        <v>1019</v>
      </c>
    </row>
    <row r="381" spans="1:7" x14ac:dyDescent="0.2">
      <c r="A381" s="3" t="s">
        <v>1020</v>
      </c>
      <c r="B381" s="3" t="s">
        <v>1021</v>
      </c>
      <c r="C381" s="3" t="s">
        <v>107</v>
      </c>
      <c r="D381" s="3" t="s">
        <v>11</v>
      </c>
      <c r="E381" s="3" t="s">
        <v>170</v>
      </c>
      <c r="F381" s="3">
        <v>50</v>
      </c>
      <c r="G381" s="3" t="s">
        <v>1019</v>
      </c>
    </row>
    <row r="382" spans="1:7" x14ac:dyDescent="0.2">
      <c r="A382" s="3" t="s">
        <v>1022</v>
      </c>
      <c r="B382" s="3" t="s">
        <v>1023</v>
      </c>
      <c r="C382" s="3" t="s">
        <v>102</v>
      </c>
      <c r="D382" s="3" t="s">
        <v>11</v>
      </c>
      <c r="E382" s="3" t="s">
        <v>141</v>
      </c>
      <c r="F382" s="3">
        <v>30</v>
      </c>
      <c r="G382" s="3" t="s">
        <v>1024</v>
      </c>
    </row>
    <row r="383" spans="1:7" x14ac:dyDescent="0.2">
      <c r="A383" s="3" t="s">
        <v>1025</v>
      </c>
      <c r="B383" s="3" t="s">
        <v>1026</v>
      </c>
      <c r="C383" s="3" t="s">
        <v>107</v>
      </c>
      <c r="D383" s="3" t="s">
        <v>11</v>
      </c>
      <c r="E383" s="3" t="s">
        <v>141</v>
      </c>
      <c r="F383" s="3">
        <v>30</v>
      </c>
      <c r="G383" s="3" t="s">
        <v>1024</v>
      </c>
    </row>
    <row r="384" spans="1:7" x14ac:dyDescent="0.2">
      <c r="A384" s="3" t="s">
        <v>1027</v>
      </c>
      <c r="B384" s="3" t="s">
        <v>1028</v>
      </c>
      <c r="C384" s="3" t="s">
        <v>102</v>
      </c>
      <c r="D384" s="3" t="s">
        <v>11</v>
      </c>
      <c r="E384" s="3" t="s">
        <v>103</v>
      </c>
      <c r="F384" s="3">
        <v>60</v>
      </c>
      <c r="G384" s="3" t="s">
        <v>1029</v>
      </c>
    </row>
    <row r="385" spans="1:7" x14ac:dyDescent="0.2">
      <c r="A385" s="3" t="s">
        <v>1030</v>
      </c>
      <c r="B385" s="3" t="s">
        <v>1031</v>
      </c>
      <c r="C385" s="3" t="s">
        <v>107</v>
      </c>
      <c r="D385" s="3" t="s">
        <v>11</v>
      </c>
      <c r="E385" s="3" t="s">
        <v>103</v>
      </c>
      <c r="F385" s="3">
        <v>60</v>
      </c>
      <c r="G385" s="3" t="s">
        <v>1029</v>
      </c>
    </row>
    <row r="386" spans="1:7" x14ac:dyDescent="0.2">
      <c r="A386" s="3" t="s">
        <v>1032</v>
      </c>
      <c r="B386" s="3" t="s">
        <v>1033</v>
      </c>
      <c r="C386" s="3" t="s">
        <v>102</v>
      </c>
      <c r="D386" s="3" t="s">
        <v>11</v>
      </c>
      <c r="E386" s="3" t="s">
        <v>115</v>
      </c>
      <c r="F386" s="3">
        <v>40</v>
      </c>
      <c r="G386" s="3" t="s">
        <v>1029</v>
      </c>
    </row>
    <row r="387" spans="1:7" x14ac:dyDescent="0.2">
      <c r="A387" s="3" t="s">
        <v>1034</v>
      </c>
      <c r="B387" s="3" t="s">
        <v>1035</v>
      </c>
      <c r="C387" s="3" t="s">
        <v>107</v>
      </c>
      <c r="D387" s="3" t="s">
        <v>11</v>
      </c>
      <c r="E387" s="3" t="s">
        <v>115</v>
      </c>
      <c r="F387" s="3">
        <v>40</v>
      </c>
      <c r="G387" s="3" t="s">
        <v>1029</v>
      </c>
    </row>
    <row r="388" spans="1:7" x14ac:dyDescent="0.2">
      <c r="A388" s="3" t="s">
        <v>1036</v>
      </c>
      <c r="B388" s="3" t="s">
        <v>1037</v>
      </c>
      <c r="C388" s="3" t="s">
        <v>102</v>
      </c>
      <c r="D388" s="3" t="s">
        <v>11</v>
      </c>
      <c r="E388" s="3" t="s">
        <v>146</v>
      </c>
      <c r="F388" s="3">
        <v>30</v>
      </c>
      <c r="G388" s="3" t="s">
        <v>1029</v>
      </c>
    </row>
    <row r="389" spans="1:7" x14ac:dyDescent="0.2">
      <c r="A389" s="3" t="s">
        <v>1038</v>
      </c>
      <c r="B389" s="3" t="s">
        <v>1039</v>
      </c>
      <c r="C389" s="3" t="s">
        <v>107</v>
      </c>
      <c r="D389" s="3" t="s">
        <v>11</v>
      </c>
      <c r="E389" s="3" t="s">
        <v>146</v>
      </c>
      <c r="F389" s="3">
        <v>30</v>
      </c>
      <c r="G389" s="3" t="s">
        <v>1029</v>
      </c>
    </row>
    <row r="390" spans="1:7" x14ac:dyDescent="0.2">
      <c r="A390" s="3" t="s">
        <v>1040</v>
      </c>
      <c r="B390" s="3" t="s">
        <v>1041</v>
      </c>
      <c r="C390" s="3" t="s">
        <v>102</v>
      </c>
      <c r="D390" s="3" t="s">
        <v>11</v>
      </c>
      <c r="E390" s="3" t="s">
        <v>156</v>
      </c>
      <c r="F390" s="3">
        <v>50</v>
      </c>
      <c r="G390" s="3" t="s">
        <v>1042</v>
      </c>
    </row>
    <row r="391" spans="1:7" x14ac:dyDescent="0.2">
      <c r="A391" s="3" t="s">
        <v>1043</v>
      </c>
      <c r="B391" s="3" t="s">
        <v>1044</v>
      </c>
      <c r="C391" s="3" t="s">
        <v>102</v>
      </c>
      <c r="D391" s="3" t="s">
        <v>11</v>
      </c>
      <c r="E391" s="3" t="s">
        <v>103</v>
      </c>
      <c r="F391" s="3">
        <v>20</v>
      </c>
      <c r="G391" s="3" t="s">
        <v>1045</v>
      </c>
    </row>
    <row r="392" spans="1:7" x14ac:dyDescent="0.2">
      <c r="A392" s="3" t="s">
        <v>1046</v>
      </c>
      <c r="B392" s="3" t="s">
        <v>1047</v>
      </c>
      <c r="C392" s="3" t="s">
        <v>107</v>
      </c>
      <c r="D392" s="3" t="s">
        <v>11</v>
      </c>
      <c r="E392" s="3" t="s">
        <v>103</v>
      </c>
      <c r="F392" s="3">
        <v>20</v>
      </c>
      <c r="G392" s="3" t="s">
        <v>1045</v>
      </c>
    </row>
    <row r="393" spans="1:7" x14ac:dyDescent="0.2">
      <c r="A393" s="3" t="s">
        <v>1048</v>
      </c>
      <c r="B393" s="3" t="s">
        <v>1049</v>
      </c>
      <c r="C393" s="3" t="s">
        <v>102</v>
      </c>
      <c r="D393" s="3" t="s">
        <v>11</v>
      </c>
      <c r="E393" s="3" t="s">
        <v>128</v>
      </c>
      <c r="F393" s="3">
        <v>50</v>
      </c>
      <c r="G393" s="3" t="s">
        <v>1050</v>
      </c>
    </row>
    <row r="394" spans="1:7" x14ac:dyDescent="0.2">
      <c r="A394" s="3" t="s">
        <v>1051</v>
      </c>
      <c r="B394" s="3" t="s">
        <v>1052</v>
      </c>
      <c r="C394" s="3" t="s">
        <v>107</v>
      </c>
      <c r="D394" s="3" t="s">
        <v>11</v>
      </c>
      <c r="E394" s="3" t="s">
        <v>128</v>
      </c>
      <c r="F394" s="3">
        <v>50</v>
      </c>
      <c r="G394" s="3" t="s">
        <v>1050</v>
      </c>
    </row>
    <row r="395" spans="1:7" x14ac:dyDescent="0.2">
      <c r="A395" s="3" t="s">
        <v>1053</v>
      </c>
      <c r="B395" s="3" t="s">
        <v>1054</v>
      </c>
      <c r="C395" s="3" t="s">
        <v>102</v>
      </c>
      <c r="D395" s="3" t="s">
        <v>11</v>
      </c>
      <c r="E395" s="3" t="s">
        <v>151</v>
      </c>
      <c r="F395" s="3">
        <v>40</v>
      </c>
      <c r="G395" s="3" t="s">
        <v>1050</v>
      </c>
    </row>
    <row r="396" spans="1:7" x14ac:dyDescent="0.2">
      <c r="A396" s="3" t="s">
        <v>1055</v>
      </c>
      <c r="B396" s="3" t="s">
        <v>1056</v>
      </c>
      <c r="C396" s="3" t="s">
        <v>107</v>
      </c>
      <c r="D396" s="3" t="s">
        <v>11</v>
      </c>
      <c r="E396" s="3" t="s">
        <v>151</v>
      </c>
      <c r="F396" s="3">
        <v>40</v>
      </c>
      <c r="G396" s="3" t="s">
        <v>1050</v>
      </c>
    </row>
    <row r="397" spans="1:7" x14ac:dyDescent="0.2">
      <c r="A397" s="3" t="s">
        <v>1057</v>
      </c>
      <c r="B397" s="3" t="s">
        <v>1058</v>
      </c>
      <c r="C397" s="3" t="s">
        <v>102</v>
      </c>
      <c r="D397" s="3" t="s">
        <v>11</v>
      </c>
      <c r="E397" s="3" t="s">
        <v>115</v>
      </c>
      <c r="F397" s="3">
        <v>20</v>
      </c>
      <c r="G397" s="3" t="s">
        <v>1059</v>
      </c>
    </row>
    <row r="398" spans="1:7" x14ac:dyDescent="0.2">
      <c r="A398" s="3" t="s">
        <v>1060</v>
      </c>
      <c r="B398" s="3" t="s">
        <v>1061</v>
      </c>
      <c r="C398" s="3" t="s">
        <v>107</v>
      </c>
      <c r="D398" s="3" t="s">
        <v>11</v>
      </c>
      <c r="E398" s="3" t="s">
        <v>115</v>
      </c>
      <c r="F398" s="3">
        <v>20</v>
      </c>
      <c r="G398" s="3" t="s">
        <v>1059</v>
      </c>
    </row>
    <row r="399" spans="1:7" x14ac:dyDescent="0.2">
      <c r="A399" s="3" t="s">
        <v>1062</v>
      </c>
      <c r="B399" s="3" t="s">
        <v>1063</v>
      </c>
      <c r="C399" s="3" t="s">
        <v>102</v>
      </c>
      <c r="D399" s="3" t="s">
        <v>11</v>
      </c>
      <c r="E399" s="3" t="s">
        <v>357</v>
      </c>
      <c r="F399" s="3">
        <v>90</v>
      </c>
      <c r="G399" s="3" t="s">
        <v>1064</v>
      </c>
    </row>
    <row r="400" spans="1:7" x14ac:dyDescent="0.2">
      <c r="A400" s="3" t="s">
        <v>1065</v>
      </c>
      <c r="B400" s="3" t="s">
        <v>1066</v>
      </c>
      <c r="C400" s="3" t="s">
        <v>107</v>
      </c>
      <c r="D400" s="3" t="s">
        <v>11</v>
      </c>
      <c r="E400" s="3" t="s">
        <v>357</v>
      </c>
      <c r="F400" s="3">
        <v>90</v>
      </c>
      <c r="G400" s="3" t="s">
        <v>1064</v>
      </c>
    </row>
    <row r="401" spans="1:7" x14ac:dyDescent="0.2">
      <c r="A401" s="3" t="s">
        <v>1067</v>
      </c>
      <c r="B401" s="3" t="s">
        <v>1068</v>
      </c>
      <c r="C401" s="3" t="s">
        <v>102</v>
      </c>
      <c r="D401" s="3" t="s">
        <v>11</v>
      </c>
      <c r="E401" s="3" t="s">
        <v>176</v>
      </c>
      <c r="F401" s="3">
        <v>20</v>
      </c>
      <c r="G401" s="3" t="s">
        <v>1069</v>
      </c>
    </row>
    <row r="402" spans="1:7" x14ac:dyDescent="0.2">
      <c r="A402" s="3" t="s">
        <v>1070</v>
      </c>
      <c r="B402" s="3" t="s">
        <v>1071</v>
      </c>
      <c r="C402" s="3" t="s">
        <v>102</v>
      </c>
      <c r="D402" s="3" t="s">
        <v>11</v>
      </c>
      <c r="E402" s="3" t="s">
        <v>207</v>
      </c>
      <c r="F402" s="3">
        <v>80</v>
      </c>
      <c r="G402" s="3" t="s">
        <v>1072</v>
      </c>
    </row>
    <row r="403" spans="1:7" x14ac:dyDescent="0.2">
      <c r="A403" s="3" t="s">
        <v>1073</v>
      </c>
      <c r="B403" s="3" t="s">
        <v>1074</v>
      </c>
      <c r="C403" s="3" t="s">
        <v>107</v>
      </c>
      <c r="D403" s="3" t="s">
        <v>11</v>
      </c>
      <c r="E403" s="3" t="s">
        <v>207</v>
      </c>
      <c r="F403" s="3">
        <v>80</v>
      </c>
      <c r="G403" s="3" t="s">
        <v>1072</v>
      </c>
    </row>
    <row r="404" spans="1:7" x14ac:dyDescent="0.2">
      <c r="A404" s="3" t="s">
        <v>1075</v>
      </c>
      <c r="B404" s="3" t="s">
        <v>1076</v>
      </c>
      <c r="C404" s="3" t="s">
        <v>102</v>
      </c>
      <c r="D404" s="3" t="s">
        <v>11</v>
      </c>
      <c r="E404" s="3" t="s">
        <v>146</v>
      </c>
      <c r="F404" s="3">
        <v>70</v>
      </c>
      <c r="G404" s="3" t="s">
        <v>1072</v>
      </c>
    </row>
    <row r="405" spans="1:7" x14ac:dyDescent="0.2">
      <c r="A405" s="3" t="s">
        <v>1077</v>
      </c>
      <c r="B405" s="3" t="s">
        <v>1078</v>
      </c>
      <c r="C405" s="3" t="s">
        <v>107</v>
      </c>
      <c r="D405" s="3" t="s">
        <v>11</v>
      </c>
      <c r="E405" s="3" t="s">
        <v>146</v>
      </c>
      <c r="F405" s="3">
        <v>70</v>
      </c>
      <c r="G405" s="3" t="s">
        <v>1072</v>
      </c>
    </row>
    <row r="406" spans="1:7" x14ac:dyDescent="0.2">
      <c r="A406" s="3" t="s">
        <v>1079</v>
      </c>
      <c r="B406" s="3" t="s">
        <v>1080</v>
      </c>
      <c r="C406" s="3" t="s">
        <v>102</v>
      </c>
      <c r="D406" s="3" t="s">
        <v>11</v>
      </c>
      <c r="E406" s="3" t="s">
        <v>170</v>
      </c>
      <c r="F406" s="3">
        <v>50</v>
      </c>
      <c r="G406" s="3" t="s">
        <v>1081</v>
      </c>
    </row>
    <row r="407" spans="1:7" x14ac:dyDescent="0.2">
      <c r="A407" s="3" t="s">
        <v>1082</v>
      </c>
      <c r="B407" s="3" t="s">
        <v>1083</v>
      </c>
      <c r="C407" s="3" t="s">
        <v>107</v>
      </c>
      <c r="D407" s="3" t="s">
        <v>11</v>
      </c>
      <c r="E407" s="3" t="s">
        <v>170</v>
      </c>
      <c r="F407" s="3">
        <v>50</v>
      </c>
      <c r="G407" s="3" t="s">
        <v>1081</v>
      </c>
    </row>
    <row r="408" spans="1:7" x14ac:dyDescent="0.2">
      <c r="A408" s="3" t="s">
        <v>1084</v>
      </c>
      <c r="B408" s="3" t="s">
        <v>1085</v>
      </c>
      <c r="C408" s="3" t="s">
        <v>102</v>
      </c>
      <c r="D408" s="3" t="s">
        <v>11</v>
      </c>
      <c r="E408" s="3" t="s">
        <v>207</v>
      </c>
      <c r="F408" s="3">
        <v>90</v>
      </c>
      <c r="G408" s="3" t="s">
        <v>1086</v>
      </c>
    </row>
    <row r="409" spans="1:7" x14ac:dyDescent="0.2">
      <c r="A409" s="3" t="s">
        <v>1087</v>
      </c>
      <c r="B409" s="3" t="s">
        <v>1088</v>
      </c>
      <c r="C409" s="3" t="s">
        <v>107</v>
      </c>
      <c r="D409" s="3" t="s">
        <v>11</v>
      </c>
      <c r="E409" s="3" t="s">
        <v>207</v>
      </c>
      <c r="F409" s="3">
        <v>90</v>
      </c>
      <c r="G409" s="3" t="s">
        <v>1086</v>
      </c>
    </row>
    <row r="410" spans="1:7" x14ac:dyDescent="0.2">
      <c r="A410" s="3" t="s">
        <v>1089</v>
      </c>
      <c r="B410" s="3" t="s">
        <v>1090</v>
      </c>
      <c r="C410" s="3" t="s">
        <v>102</v>
      </c>
      <c r="D410" s="3" t="s">
        <v>11</v>
      </c>
      <c r="E410" s="3" t="s">
        <v>465</v>
      </c>
      <c r="F410" s="3">
        <v>30</v>
      </c>
      <c r="G410" s="3" t="s">
        <v>1091</v>
      </c>
    </row>
    <row r="411" spans="1:7" x14ac:dyDescent="0.2">
      <c r="A411" s="3" t="s">
        <v>1092</v>
      </c>
      <c r="B411" s="3" t="s">
        <v>1093</v>
      </c>
      <c r="C411" s="3" t="s">
        <v>107</v>
      </c>
      <c r="D411" s="3" t="s">
        <v>11</v>
      </c>
      <c r="E411" s="3" t="s">
        <v>465</v>
      </c>
      <c r="F411" s="3">
        <v>30</v>
      </c>
      <c r="G411" s="3" t="s">
        <v>1091</v>
      </c>
    </row>
    <row r="412" spans="1:7" x14ac:dyDescent="0.2">
      <c r="A412" s="3" t="s">
        <v>1094</v>
      </c>
      <c r="B412" s="3" t="s">
        <v>1095</v>
      </c>
      <c r="C412" s="3" t="s">
        <v>102</v>
      </c>
      <c r="D412" s="3" t="s">
        <v>11</v>
      </c>
      <c r="E412" s="3" t="s">
        <v>176</v>
      </c>
      <c r="F412" s="3">
        <v>30</v>
      </c>
      <c r="G412" s="3" t="s">
        <v>1096</v>
      </c>
    </row>
    <row r="413" spans="1:7" x14ac:dyDescent="0.2">
      <c r="A413" s="3" t="s">
        <v>1097</v>
      </c>
      <c r="B413" s="3" t="s">
        <v>1098</v>
      </c>
      <c r="C413" s="3" t="s">
        <v>102</v>
      </c>
      <c r="D413" s="3" t="s">
        <v>11</v>
      </c>
      <c r="E413" s="3" t="s">
        <v>103</v>
      </c>
      <c r="F413" s="3">
        <v>10</v>
      </c>
      <c r="G413" s="3" t="s">
        <v>1099</v>
      </c>
    </row>
    <row r="414" spans="1:7" x14ac:dyDescent="0.2">
      <c r="A414" s="3" t="s">
        <v>1100</v>
      </c>
      <c r="B414" s="3" t="s">
        <v>1101</v>
      </c>
      <c r="C414" s="3" t="s">
        <v>107</v>
      </c>
      <c r="D414" s="3" t="s">
        <v>11</v>
      </c>
      <c r="E414" s="3" t="s">
        <v>103</v>
      </c>
      <c r="F414" s="3">
        <v>10</v>
      </c>
      <c r="G414" s="3" t="s">
        <v>1099</v>
      </c>
    </row>
    <row r="415" spans="1:7" x14ac:dyDescent="0.2">
      <c r="A415" s="3" t="s">
        <v>1102</v>
      </c>
      <c r="B415" s="3" t="s">
        <v>1103</v>
      </c>
      <c r="C415" s="3" t="s">
        <v>102</v>
      </c>
      <c r="D415" s="3" t="s">
        <v>11</v>
      </c>
      <c r="E415" s="3" t="s">
        <v>207</v>
      </c>
      <c r="F415" s="3">
        <v>90</v>
      </c>
      <c r="G415" s="3" t="s">
        <v>1099</v>
      </c>
    </row>
    <row r="416" spans="1:7" x14ac:dyDescent="0.2">
      <c r="A416" s="3" t="s">
        <v>1104</v>
      </c>
      <c r="B416" s="3" t="s">
        <v>1105</v>
      </c>
      <c r="C416" s="3" t="s">
        <v>107</v>
      </c>
      <c r="D416" s="3" t="s">
        <v>11</v>
      </c>
      <c r="E416" s="3" t="s">
        <v>207</v>
      </c>
      <c r="F416" s="3">
        <v>90</v>
      </c>
      <c r="G416" s="3" t="s">
        <v>1099</v>
      </c>
    </row>
    <row r="417" spans="1:7" x14ac:dyDescent="0.2">
      <c r="A417" s="3" t="s">
        <v>1106</v>
      </c>
      <c r="B417" s="3" t="s">
        <v>1107</v>
      </c>
      <c r="C417" s="3" t="s">
        <v>102</v>
      </c>
      <c r="D417" s="3" t="s">
        <v>11</v>
      </c>
      <c r="E417" s="3" t="s">
        <v>170</v>
      </c>
      <c r="F417" s="3">
        <v>20</v>
      </c>
      <c r="G417" s="3" t="s">
        <v>1099</v>
      </c>
    </row>
    <row r="418" spans="1:7" x14ac:dyDescent="0.2">
      <c r="A418" s="3" t="s">
        <v>1108</v>
      </c>
      <c r="B418" s="3" t="s">
        <v>1109</v>
      </c>
      <c r="C418" s="3" t="s">
        <v>107</v>
      </c>
      <c r="D418" s="3" t="s">
        <v>11</v>
      </c>
      <c r="E418" s="3" t="s">
        <v>170</v>
      </c>
      <c r="F418" s="3">
        <v>20</v>
      </c>
      <c r="G418" s="3" t="s">
        <v>1099</v>
      </c>
    </row>
    <row r="419" spans="1:7" x14ac:dyDescent="0.2">
      <c r="A419" s="3" t="s">
        <v>1110</v>
      </c>
      <c r="B419" s="3" t="s">
        <v>1111</v>
      </c>
      <c r="C419" s="3" t="s">
        <v>102</v>
      </c>
      <c r="D419" s="3" t="s">
        <v>11</v>
      </c>
      <c r="E419" s="3" t="s">
        <v>146</v>
      </c>
      <c r="F419" s="3">
        <v>20</v>
      </c>
      <c r="G419" s="3" t="s">
        <v>1112</v>
      </c>
    </row>
    <row r="420" spans="1:7" x14ac:dyDescent="0.2">
      <c r="A420" s="3" t="s">
        <v>1113</v>
      </c>
      <c r="B420" s="3" t="s">
        <v>1114</v>
      </c>
      <c r="C420" s="3" t="s">
        <v>107</v>
      </c>
      <c r="D420" s="3" t="s">
        <v>11</v>
      </c>
      <c r="E420" s="3" t="s">
        <v>146</v>
      </c>
      <c r="F420" s="3">
        <v>20</v>
      </c>
      <c r="G420" s="3" t="s">
        <v>1112</v>
      </c>
    </row>
    <row r="421" spans="1:7" x14ac:dyDescent="0.2">
      <c r="A421" s="3" t="s">
        <v>1115</v>
      </c>
      <c r="B421" s="3" t="s">
        <v>1116</v>
      </c>
      <c r="C421" s="3" t="s">
        <v>102</v>
      </c>
      <c r="D421" s="3" t="s">
        <v>11</v>
      </c>
      <c r="E421" s="3" t="s">
        <v>156</v>
      </c>
      <c r="F421" s="3">
        <v>90</v>
      </c>
      <c r="G421" s="3" t="s">
        <v>1117</v>
      </c>
    </row>
    <row r="422" spans="1:7" x14ac:dyDescent="0.2">
      <c r="A422" s="3" t="s">
        <v>1118</v>
      </c>
      <c r="B422" s="3" t="s">
        <v>1119</v>
      </c>
      <c r="C422" s="3" t="s">
        <v>102</v>
      </c>
      <c r="D422" s="3" t="s">
        <v>11</v>
      </c>
      <c r="E422" s="3" t="s">
        <v>465</v>
      </c>
      <c r="F422" s="3">
        <v>20</v>
      </c>
      <c r="G422" s="3" t="s">
        <v>1117</v>
      </c>
    </row>
    <row r="423" spans="1:7" x14ac:dyDescent="0.2">
      <c r="A423" s="3" t="s">
        <v>1120</v>
      </c>
      <c r="B423" s="3" t="s">
        <v>1121</v>
      </c>
      <c r="C423" s="3" t="s">
        <v>107</v>
      </c>
      <c r="D423" s="3" t="s">
        <v>11</v>
      </c>
      <c r="E423" s="3" t="s">
        <v>465</v>
      </c>
      <c r="F423" s="3">
        <v>20</v>
      </c>
      <c r="G423" s="3" t="s">
        <v>1117</v>
      </c>
    </row>
    <row r="424" spans="1:7" x14ac:dyDescent="0.2">
      <c r="A424" s="3" t="s">
        <v>1122</v>
      </c>
      <c r="B424" s="3" t="s">
        <v>1123</v>
      </c>
      <c r="C424" s="3" t="s">
        <v>102</v>
      </c>
      <c r="D424" s="3" t="s">
        <v>11</v>
      </c>
      <c r="E424" s="3" t="s">
        <v>120</v>
      </c>
      <c r="F424" s="3">
        <v>60</v>
      </c>
      <c r="G424" s="3" t="s">
        <v>1124</v>
      </c>
    </row>
    <row r="425" spans="1:7" x14ac:dyDescent="0.2">
      <c r="A425" s="3" t="s">
        <v>1125</v>
      </c>
      <c r="B425" s="3" t="s">
        <v>1126</v>
      </c>
      <c r="C425" s="3" t="s">
        <v>102</v>
      </c>
      <c r="D425" s="3" t="s">
        <v>11</v>
      </c>
      <c r="E425" s="3" t="s">
        <v>207</v>
      </c>
      <c r="F425" s="3">
        <v>10</v>
      </c>
      <c r="G425" s="3" t="s">
        <v>1124</v>
      </c>
    </row>
    <row r="426" spans="1:7" x14ac:dyDescent="0.2">
      <c r="A426" s="3" t="s">
        <v>1127</v>
      </c>
      <c r="B426" s="3" t="s">
        <v>1128</v>
      </c>
      <c r="C426" s="3" t="s">
        <v>107</v>
      </c>
      <c r="D426" s="3" t="s">
        <v>11</v>
      </c>
      <c r="E426" s="3" t="s">
        <v>207</v>
      </c>
      <c r="F426" s="3">
        <v>10</v>
      </c>
      <c r="G426" s="3" t="s">
        <v>1124</v>
      </c>
    </row>
    <row r="427" spans="1:7" x14ac:dyDescent="0.2">
      <c r="A427" s="3" t="s">
        <v>1129</v>
      </c>
      <c r="B427" s="3" t="s">
        <v>1130</v>
      </c>
      <c r="C427" s="3" t="s">
        <v>102</v>
      </c>
      <c r="D427" s="3" t="s">
        <v>11</v>
      </c>
      <c r="E427" s="3" t="s">
        <v>146</v>
      </c>
      <c r="F427" s="3">
        <v>10</v>
      </c>
      <c r="G427" s="3" t="s">
        <v>1124</v>
      </c>
    </row>
    <row r="428" spans="1:7" x14ac:dyDescent="0.2">
      <c r="A428" s="3" t="s">
        <v>1131</v>
      </c>
      <c r="B428" s="3" t="s">
        <v>1132</v>
      </c>
      <c r="C428" s="3" t="s">
        <v>107</v>
      </c>
      <c r="D428" s="3" t="s">
        <v>11</v>
      </c>
      <c r="E428" s="3" t="s">
        <v>146</v>
      </c>
      <c r="F428" s="3">
        <v>10</v>
      </c>
      <c r="G428" s="3" t="s">
        <v>1124</v>
      </c>
    </row>
    <row r="429" spans="1:7" x14ac:dyDescent="0.2">
      <c r="A429" s="3" t="s">
        <v>1133</v>
      </c>
      <c r="B429" s="3" t="s">
        <v>1134</v>
      </c>
      <c r="C429" s="3" t="s">
        <v>102</v>
      </c>
      <c r="D429" s="3" t="s">
        <v>11</v>
      </c>
      <c r="E429" s="3" t="s">
        <v>103</v>
      </c>
      <c r="F429" s="3">
        <v>30</v>
      </c>
      <c r="G429" s="3" t="s">
        <v>1135</v>
      </c>
    </row>
    <row r="430" spans="1:7" x14ac:dyDescent="0.2">
      <c r="A430" s="3" t="s">
        <v>1136</v>
      </c>
      <c r="B430" s="3" t="s">
        <v>1137</v>
      </c>
      <c r="C430" s="3" t="s">
        <v>107</v>
      </c>
      <c r="D430" s="3" t="s">
        <v>11</v>
      </c>
      <c r="E430" s="3" t="s">
        <v>103</v>
      </c>
      <c r="F430" s="3">
        <v>30</v>
      </c>
      <c r="G430" s="3" t="s">
        <v>1135</v>
      </c>
    </row>
    <row r="431" spans="1:7" x14ac:dyDescent="0.2">
      <c r="A431" s="3" t="s">
        <v>1138</v>
      </c>
      <c r="B431" s="3" t="s">
        <v>1139</v>
      </c>
      <c r="C431" s="3" t="s">
        <v>107</v>
      </c>
      <c r="D431" s="3" t="s">
        <v>11</v>
      </c>
      <c r="E431" s="3" t="s">
        <v>138</v>
      </c>
      <c r="F431" s="3">
        <v>60</v>
      </c>
      <c r="G431" s="3" t="s">
        <v>1135</v>
      </c>
    </row>
    <row r="432" spans="1:7" x14ac:dyDescent="0.2">
      <c r="A432" s="3" t="s">
        <v>1140</v>
      </c>
      <c r="B432" s="3" t="s">
        <v>1141</v>
      </c>
      <c r="C432" s="3" t="s">
        <v>102</v>
      </c>
      <c r="D432" s="3" t="s">
        <v>11</v>
      </c>
      <c r="E432" s="3" t="s">
        <v>260</v>
      </c>
      <c r="F432" s="3">
        <v>90</v>
      </c>
      <c r="G432" s="3" t="s">
        <v>1142</v>
      </c>
    </row>
    <row r="433" spans="1:7" x14ac:dyDescent="0.2">
      <c r="A433" s="3" t="s">
        <v>1143</v>
      </c>
      <c r="B433" s="3" t="s">
        <v>1144</v>
      </c>
      <c r="C433" s="3" t="s">
        <v>107</v>
      </c>
      <c r="D433" s="3" t="s">
        <v>11</v>
      </c>
      <c r="E433" s="3" t="s">
        <v>260</v>
      </c>
      <c r="F433" s="3">
        <v>90</v>
      </c>
      <c r="G433" s="3" t="s">
        <v>1142</v>
      </c>
    </row>
    <row r="434" spans="1:7" x14ac:dyDescent="0.2">
      <c r="A434" s="3" t="s">
        <v>1145</v>
      </c>
      <c r="B434" s="3" t="s">
        <v>1146</v>
      </c>
      <c r="C434" s="3" t="s">
        <v>102</v>
      </c>
      <c r="D434" s="3" t="s">
        <v>11</v>
      </c>
      <c r="E434" s="3" t="s">
        <v>164</v>
      </c>
      <c r="F434" s="3">
        <v>40</v>
      </c>
      <c r="G434" s="3" t="s">
        <v>1147</v>
      </c>
    </row>
    <row r="435" spans="1:7" x14ac:dyDescent="0.2">
      <c r="A435" s="3" t="s">
        <v>1148</v>
      </c>
      <c r="B435" s="3" t="s">
        <v>1149</v>
      </c>
      <c r="C435" s="3" t="s">
        <v>107</v>
      </c>
      <c r="D435" s="3" t="s">
        <v>11</v>
      </c>
      <c r="E435" s="3" t="s">
        <v>164</v>
      </c>
      <c r="F435" s="3">
        <v>40</v>
      </c>
      <c r="G435" s="3" t="s">
        <v>1147</v>
      </c>
    </row>
    <row r="436" spans="1:7" x14ac:dyDescent="0.2">
      <c r="A436" s="3" t="s">
        <v>1150</v>
      </c>
      <c r="B436" s="3" t="s">
        <v>1151</v>
      </c>
      <c r="C436" s="3" t="s">
        <v>102</v>
      </c>
      <c r="D436" s="3" t="s">
        <v>11</v>
      </c>
      <c r="E436" s="3" t="s">
        <v>159</v>
      </c>
      <c r="F436" s="3">
        <v>10</v>
      </c>
      <c r="G436" s="3" t="s">
        <v>1147</v>
      </c>
    </row>
    <row r="437" spans="1:7" x14ac:dyDescent="0.2">
      <c r="A437" s="3" t="s">
        <v>1152</v>
      </c>
      <c r="B437" s="3" t="s">
        <v>1153</v>
      </c>
      <c r="C437" s="3" t="s">
        <v>107</v>
      </c>
      <c r="D437" s="3" t="s">
        <v>11</v>
      </c>
      <c r="E437" s="3" t="s">
        <v>159</v>
      </c>
      <c r="F437" s="3">
        <v>10</v>
      </c>
      <c r="G437" s="3" t="s">
        <v>1147</v>
      </c>
    </row>
    <row r="438" spans="1:7" x14ac:dyDescent="0.2">
      <c r="A438" s="3" t="s">
        <v>1154</v>
      </c>
      <c r="B438" s="3" t="s">
        <v>1155</v>
      </c>
      <c r="C438" s="3" t="s">
        <v>102</v>
      </c>
      <c r="D438" s="3" t="s">
        <v>11</v>
      </c>
      <c r="E438" s="3" t="s">
        <v>164</v>
      </c>
      <c r="F438" s="3">
        <v>60</v>
      </c>
      <c r="G438" s="3" t="s">
        <v>1156</v>
      </c>
    </row>
    <row r="439" spans="1:7" x14ac:dyDescent="0.2">
      <c r="A439" s="3" t="s">
        <v>1157</v>
      </c>
      <c r="B439" s="3" t="s">
        <v>1158</v>
      </c>
      <c r="C439" s="3" t="s">
        <v>107</v>
      </c>
      <c r="D439" s="3" t="s">
        <v>11</v>
      </c>
      <c r="E439" s="3" t="s">
        <v>164</v>
      </c>
      <c r="F439" s="3">
        <v>60</v>
      </c>
      <c r="G439" s="3" t="s">
        <v>1156</v>
      </c>
    </row>
    <row r="440" spans="1:7" x14ac:dyDescent="0.2">
      <c r="A440" s="3" t="s">
        <v>1159</v>
      </c>
      <c r="B440" s="3" t="s">
        <v>1160</v>
      </c>
      <c r="C440" s="3" t="s">
        <v>102</v>
      </c>
      <c r="D440" s="3" t="s">
        <v>11</v>
      </c>
      <c r="E440" s="3" t="s">
        <v>170</v>
      </c>
      <c r="F440" s="3">
        <v>70</v>
      </c>
      <c r="G440" s="3" t="s">
        <v>1161</v>
      </c>
    </row>
    <row r="441" spans="1:7" x14ac:dyDescent="0.2">
      <c r="A441" s="3" t="s">
        <v>1162</v>
      </c>
      <c r="B441" s="3" t="s">
        <v>1163</v>
      </c>
      <c r="C441" s="3" t="s">
        <v>107</v>
      </c>
      <c r="D441" s="3" t="s">
        <v>11</v>
      </c>
      <c r="E441" s="3" t="s">
        <v>170</v>
      </c>
      <c r="F441" s="3">
        <v>70</v>
      </c>
      <c r="G441" s="3" t="s">
        <v>1161</v>
      </c>
    </row>
    <row r="442" spans="1:7" x14ac:dyDescent="0.2">
      <c r="A442" s="3" t="s">
        <v>1164</v>
      </c>
      <c r="B442" s="3" t="s">
        <v>1165</v>
      </c>
      <c r="C442" s="3" t="s">
        <v>102</v>
      </c>
      <c r="D442" s="3" t="s">
        <v>11</v>
      </c>
      <c r="E442" s="3" t="s">
        <v>128</v>
      </c>
      <c r="F442" s="3">
        <v>60</v>
      </c>
      <c r="G442" s="3" t="s">
        <v>1166</v>
      </c>
    </row>
    <row r="443" spans="1:7" x14ac:dyDescent="0.2">
      <c r="A443" s="3" t="s">
        <v>1167</v>
      </c>
      <c r="B443" s="3" t="s">
        <v>1168</v>
      </c>
      <c r="C443" s="3" t="s">
        <v>107</v>
      </c>
      <c r="D443" s="3" t="s">
        <v>11</v>
      </c>
      <c r="E443" s="3" t="s">
        <v>128</v>
      </c>
      <c r="F443" s="3">
        <v>60</v>
      </c>
      <c r="G443" s="3" t="s">
        <v>1166</v>
      </c>
    </row>
    <row r="444" spans="1:7" x14ac:dyDescent="0.2">
      <c r="A444" s="3" t="s">
        <v>1169</v>
      </c>
      <c r="B444" s="3" t="s">
        <v>1170</v>
      </c>
      <c r="C444" s="3" t="s">
        <v>102</v>
      </c>
      <c r="D444" s="3" t="s">
        <v>11</v>
      </c>
      <c r="E444" s="3" t="s">
        <v>110</v>
      </c>
      <c r="F444" s="3">
        <v>20</v>
      </c>
      <c r="G444" s="3" t="s">
        <v>1166</v>
      </c>
    </row>
    <row r="445" spans="1:7" x14ac:dyDescent="0.2">
      <c r="A445" s="3" t="s">
        <v>1171</v>
      </c>
      <c r="B445" s="3" t="s">
        <v>1172</v>
      </c>
      <c r="C445" s="3" t="s">
        <v>107</v>
      </c>
      <c r="D445" s="3" t="s">
        <v>11</v>
      </c>
      <c r="E445" s="3" t="s">
        <v>110</v>
      </c>
      <c r="F445" s="3">
        <v>20</v>
      </c>
      <c r="G445" s="3" t="s">
        <v>1166</v>
      </c>
    </row>
    <row r="446" spans="1:7" x14ac:dyDescent="0.2">
      <c r="A446" s="3" t="s">
        <v>1173</v>
      </c>
      <c r="B446" s="3" t="s">
        <v>1174</v>
      </c>
      <c r="C446" s="3" t="s">
        <v>102</v>
      </c>
      <c r="D446" s="3" t="s">
        <v>11</v>
      </c>
      <c r="E446" s="3" t="s">
        <v>115</v>
      </c>
      <c r="F446" s="3">
        <v>70</v>
      </c>
      <c r="G446" s="3" t="s">
        <v>1166</v>
      </c>
    </row>
    <row r="447" spans="1:7" x14ac:dyDescent="0.2">
      <c r="A447" s="3" t="s">
        <v>1175</v>
      </c>
      <c r="B447" s="3" t="s">
        <v>1176</v>
      </c>
      <c r="C447" s="3" t="s">
        <v>107</v>
      </c>
      <c r="D447" s="3" t="s">
        <v>11</v>
      </c>
      <c r="E447" s="3" t="s">
        <v>115</v>
      </c>
      <c r="F447" s="3">
        <v>70</v>
      </c>
      <c r="G447" s="3" t="s">
        <v>1166</v>
      </c>
    </row>
    <row r="448" spans="1:7" x14ac:dyDescent="0.2">
      <c r="A448" s="3" t="s">
        <v>1177</v>
      </c>
      <c r="B448" s="3" t="s">
        <v>1178</v>
      </c>
      <c r="C448" s="3" t="s">
        <v>107</v>
      </c>
      <c r="D448" s="3" t="s">
        <v>11</v>
      </c>
      <c r="E448" s="3" t="s">
        <v>138</v>
      </c>
      <c r="F448" s="3">
        <v>70</v>
      </c>
      <c r="G448" s="3" t="s">
        <v>1179</v>
      </c>
    </row>
    <row r="449" spans="1:7" x14ac:dyDescent="0.2">
      <c r="A449" s="3" t="s">
        <v>1180</v>
      </c>
      <c r="B449" s="3" t="s">
        <v>1181</v>
      </c>
      <c r="C449" s="3" t="s">
        <v>102</v>
      </c>
      <c r="D449" s="3" t="s">
        <v>11</v>
      </c>
      <c r="E449" s="3" t="s">
        <v>465</v>
      </c>
      <c r="F449" s="3">
        <v>60</v>
      </c>
      <c r="G449" s="3" t="s">
        <v>1179</v>
      </c>
    </row>
    <row r="450" spans="1:7" x14ac:dyDescent="0.2">
      <c r="A450" s="3" t="s">
        <v>1182</v>
      </c>
      <c r="B450" s="3" t="s">
        <v>1183</v>
      </c>
      <c r="C450" s="3" t="s">
        <v>102</v>
      </c>
      <c r="D450" s="3" t="s">
        <v>11</v>
      </c>
      <c r="E450" s="3" t="s">
        <v>176</v>
      </c>
      <c r="F450" s="3">
        <v>50</v>
      </c>
      <c r="G450" s="3" t="s">
        <v>1184</v>
      </c>
    </row>
    <row r="451" spans="1:7" x14ac:dyDescent="0.2">
      <c r="A451" s="3" t="s">
        <v>1185</v>
      </c>
      <c r="B451" s="3" t="s">
        <v>1186</v>
      </c>
      <c r="C451" s="3" t="s">
        <v>107</v>
      </c>
      <c r="D451" s="3" t="s">
        <v>11</v>
      </c>
      <c r="E451" s="3" t="s">
        <v>176</v>
      </c>
      <c r="F451" s="3">
        <v>50</v>
      </c>
      <c r="G451" s="3" t="s">
        <v>1184</v>
      </c>
    </row>
    <row r="452" spans="1:7" x14ac:dyDescent="0.2">
      <c r="A452" s="3" t="s">
        <v>1187</v>
      </c>
      <c r="B452" s="3" t="s">
        <v>1188</v>
      </c>
      <c r="C452" s="3" t="s">
        <v>102</v>
      </c>
      <c r="D452" s="3" t="s">
        <v>11</v>
      </c>
      <c r="E452" s="3" t="s">
        <v>156</v>
      </c>
      <c r="F452" s="3">
        <v>40</v>
      </c>
      <c r="G452" s="3" t="s">
        <v>1189</v>
      </c>
    </row>
    <row r="453" spans="1:7" x14ac:dyDescent="0.2">
      <c r="A453" s="3" t="s">
        <v>1190</v>
      </c>
      <c r="B453" s="3" t="s">
        <v>1191</v>
      </c>
      <c r="C453" s="3" t="s">
        <v>102</v>
      </c>
      <c r="D453" s="3" t="s">
        <v>11</v>
      </c>
      <c r="E453" s="3" t="s">
        <v>128</v>
      </c>
      <c r="F453" s="3">
        <v>70</v>
      </c>
      <c r="G453" s="3" t="s">
        <v>1192</v>
      </c>
    </row>
    <row r="454" spans="1:7" x14ac:dyDescent="0.2">
      <c r="A454" s="3" t="s">
        <v>1193</v>
      </c>
      <c r="B454" s="3" t="s">
        <v>1194</v>
      </c>
      <c r="C454" s="3" t="s">
        <v>107</v>
      </c>
      <c r="D454" s="3" t="s">
        <v>11</v>
      </c>
      <c r="E454" s="3" t="s">
        <v>128</v>
      </c>
      <c r="F454" s="3">
        <v>70</v>
      </c>
      <c r="G454" s="3" t="s">
        <v>1192</v>
      </c>
    </row>
    <row r="455" spans="1:7" x14ac:dyDescent="0.2">
      <c r="A455" s="3" t="s">
        <v>1195</v>
      </c>
      <c r="B455" s="3" t="s">
        <v>1196</v>
      </c>
      <c r="C455" s="3" t="s">
        <v>102</v>
      </c>
      <c r="D455" s="3" t="s">
        <v>11</v>
      </c>
      <c r="E455" s="3" t="s">
        <v>133</v>
      </c>
      <c r="F455" s="3">
        <v>90</v>
      </c>
      <c r="G455" s="3" t="s">
        <v>1192</v>
      </c>
    </row>
    <row r="456" spans="1:7" x14ac:dyDescent="0.2">
      <c r="A456" s="3" t="s">
        <v>1197</v>
      </c>
      <c r="B456" s="3" t="s">
        <v>1198</v>
      </c>
      <c r="C456" s="3" t="s">
        <v>107</v>
      </c>
      <c r="D456" s="3" t="s">
        <v>11</v>
      </c>
      <c r="E456" s="3" t="s">
        <v>133</v>
      </c>
      <c r="F456" s="3">
        <v>90</v>
      </c>
      <c r="G456" s="3" t="s">
        <v>1192</v>
      </c>
    </row>
    <row r="457" spans="1:7" x14ac:dyDescent="0.2">
      <c r="A457" s="3" t="s">
        <v>1199</v>
      </c>
      <c r="B457" s="3" t="s">
        <v>1200</v>
      </c>
      <c r="C457" s="3" t="s">
        <v>102</v>
      </c>
      <c r="D457" s="3" t="s">
        <v>11</v>
      </c>
      <c r="E457" s="3" t="s">
        <v>110</v>
      </c>
      <c r="F457" s="3">
        <v>50</v>
      </c>
      <c r="G457" s="3" t="s">
        <v>1192</v>
      </c>
    </row>
    <row r="458" spans="1:7" x14ac:dyDescent="0.2">
      <c r="A458" s="3" t="s">
        <v>1201</v>
      </c>
      <c r="B458" s="3" t="s">
        <v>1202</v>
      </c>
      <c r="C458" s="3" t="s">
        <v>107</v>
      </c>
      <c r="D458" s="3" t="s">
        <v>11</v>
      </c>
      <c r="E458" s="3" t="s">
        <v>110</v>
      </c>
      <c r="F458" s="3">
        <v>50</v>
      </c>
      <c r="G458" s="3" t="s">
        <v>1192</v>
      </c>
    </row>
    <row r="459" spans="1:7" x14ac:dyDescent="0.2">
      <c r="A459" s="3" t="s">
        <v>1203</v>
      </c>
      <c r="B459" s="3" t="s">
        <v>1204</v>
      </c>
      <c r="C459" s="3" t="s">
        <v>102</v>
      </c>
      <c r="D459" s="3" t="s">
        <v>11</v>
      </c>
      <c r="E459" s="3" t="s">
        <v>115</v>
      </c>
      <c r="F459" s="3">
        <v>30</v>
      </c>
      <c r="G459" s="3" t="s">
        <v>1192</v>
      </c>
    </row>
    <row r="460" spans="1:7" x14ac:dyDescent="0.2">
      <c r="A460" s="3" t="s">
        <v>1205</v>
      </c>
      <c r="B460" s="3" t="s">
        <v>1206</v>
      </c>
      <c r="C460" s="3" t="s">
        <v>107</v>
      </c>
      <c r="D460" s="3" t="s">
        <v>11</v>
      </c>
      <c r="E460" s="3" t="s">
        <v>115</v>
      </c>
      <c r="F460" s="3">
        <v>30</v>
      </c>
      <c r="G460" s="3" t="s">
        <v>1192</v>
      </c>
    </row>
    <row r="461" spans="1:7" x14ac:dyDescent="0.2">
      <c r="A461" s="3" t="s">
        <v>1207</v>
      </c>
      <c r="B461" s="3" t="s">
        <v>1208</v>
      </c>
      <c r="C461" s="3" t="s">
        <v>102</v>
      </c>
      <c r="D461" s="3" t="s">
        <v>11</v>
      </c>
      <c r="E461" s="3" t="s">
        <v>151</v>
      </c>
      <c r="F461" s="3">
        <v>40</v>
      </c>
      <c r="G461" s="3" t="s">
        <v>1192</v>
      </c>
    </row>
    <row r="462" spans="1:7" x14ac:dyDescent="0.2">
      <c r="A462" s="3" t="s">
        <v>1209</v>
      </c>
      <c r="B462" s="3" t="s">
        <v>1210</v>
      </c>
      <c r="C462" s="3" t="s">
        <v>107</v>
      </c>
      <c r="D462" s="3" t="s">
        <v>11</v>
      </c>
      <c r="E462" s="3" t="s">
        <v>151</v>
      </c>
      <c r="F462" s="3">
        <v>40</v>
      </c>
      <c r="G462" s="3" t="s">
        <v>1192</v>
      </c>
    </row>
    <row r="463" spans="1:7" x14ac:dyDescent="0.2">
      <c r="A463" s="3" t="s">
        <v>1211</v>
      </c>
      <c r="B463" s="3" t="s">
        <v>1212</v>
      </c>
      <c r="C463" s="3" t="s">
        <v>102</v>
      </c>
      <c r="D463" s="3" t="s">
        <v>11</v>
      </c>
      <c r="E463" s="3" t="s">
        <v>357</v>
      </c>
      <c r="F463" s="3">
        <v>30</v>
      </c>
      <c r="G463" s="3" t="s">
        <v>1192</v>
      </c>
    </row>
    <row r="464" spans="1:7" x14ac:dyDescent="0.2">
      <c r="A464" s="3" t="s">
        <v>1213</v>
      </c>
      <c r="B464" s="3" t="s">
        <v>1214</v>
      </c>
      <c r="C464" s="3" t="s">
        <v>107</v>
      </c>
      <c r="D464" s="3" t="s">
        <v>11</v>
      </c>
      <c r="E464" s="3" t="s">
        <v>357</v>
      </c>
      <c r="F464" s="3">
        <v>30</v>
      </c>
      <c r="G464" s="3" t="s">
        <v>1192</v>
      </c>
    </row>
    <row r="465" spans="1:7" x14ac:dyDescent="0.2">
      <c r="A465" s="3" t="s">
        <v>1215</v>
      </c>
      <c r="B465" s="3" t="s">
        <v>1216</v>
      </c>
      <c r="C465" s="3" t="s">
        <v>102</v>
      </c>
      <c r="D465" s="3" t="s">
        <v>11</v>
      </c>
      <c r="E465" s="3" t="s">
        <v>159</v>
      </c>
      <c r="F465" s="3">
        <v>20</v>
      </c>
      <c r="G465" s="3" t="s">
        <v>1192</v>
      </c>
    </row>
    <row r="466" spans="1:7" x14ac:dyDescent="0.2">
      <c r="A466" s="3" t="s">
        <v>1217</v>
      </c>
      <c r="B466" s="3" t="s">
        <v>1218</v>
      </c>
      <c r="C466" s="3" t="s">
        <v>107</v>
      </c>
      <c r="D466" s="3" t="s">
        <v>11</v>
      </c>
      <c r="E466" s="3" t="s">
        <v>159</v>
      </c>
      <c r="F466" s="3">
        <v>20</v>
      </c>
      <c r="G466" s="3" t="s">
        <v>1192</v>
      </c>
    </row>
    <row r="467" spans="1:7" x14ac:dyDescent="0.2">
      <c r="A467" s="3" t="s">
        <v>1219</v>
      </c>
      <c r="B467" s="3" t="s">
        <v>1220</v>
      </c>
      <c r="C467" s="3" t="s">
        <v>102</v>
      </c>
      <c r="D467" s="3" t="s">
        <v>11</v>
      </c>
      <c r="E467" s="3" t="s">
        <v>103</v>
      </c>
      <c r="F467" s="3">
        <v>80</v>
      </c>
      <c r="G467" s="3" t="s">
        <v>1221</v>
      </c>
    </row>
    <row r="468" spans="1:7" x14ac:dyDescent="0.2">
      <c r="A468" s="3" t="s">
        <v>1222</v>
      </c>
      <c r="B468" s="3" t="s">
        <v>1223</v>
      </c>
      <c r="C468" s="3" t="s">
        <v>107</v>
      </c>
      <c r="D468" s="3" t="s">
        <v>11</v>
      </c>
      <c r="E468" s="3" t="s">
        <v>103</v>
      </c>
      <c r="F468" s="3">
        <v>80</v>
      </c>
      <c r="G468" s="3" t="s">
        <v>1221</v>
      </c>
    </row>
    <row r="469" spans="1:7" x14ac:dyDescent="0.2">
      <c r="A469" s="3" t="s">
        <v>1224</v>
      </c>
      <c r="B469" s="3" t="s">
        <v>1225</v>
      </c>
      <c r="C469" s="3" t="s">
        <v>102</v>
      </c>
      <c r="D469" s="3" t="s">
        <v>11</v>
      </c>
      <c r="E469" s="3" t="s">
        <v>260</v>
      </c>
      <c r="F469" s="3">
        <v>30</v>
      </c>
      <c r="G469" s="3" t="s">
        <v>1226</v>
      </c>
    </row>
    <row r="470" spans="1:7" x14ac:dyDescent="0.2">
      <c r="A470" s="3" t="s">
        <v>1227</v>
      </c>
      <c r="B470" s="3" t="s">
        <v>1228</v>
      </c>
      <c r="C470" s="3" t="s">
        <v>107</v>
      </c>
      <c r="D470" s="3" t="s">
        <v>11</v>
      </c>
      <c r="E470" s="3" t="s">
        <v>260</v>
      </c>
      <c r="F470" s="3">
        <v>30</v>
      </c>
      <c r="G470" s="3" t="s">
        <v>1226</v>
      </c>
    </row>
    <row r="471" spans="1:7" x14ac:dyDescent="0.2">
      <c r="A471" s="3" t="s">
        <v>1229</v>
      </c>
      <c r="B471" s="3" t="s">
        <v>1230</v>
      </c>
      <c r="C471" s="3" t="s">
        <v>102</v>
      </c>
      <c r="D471" s="3" t="s">
        <v>11</v>
      </c>
      <c r="E471" s="3" t="s">
        <v>103</v>
      </c>
      <c r="F471" s="3">
        <v>10</v>
      </c>
      <c r="G471" s="3" t="s">
        <v>1226</v>
      </c>
    </row>
    <row r="472" spans="1:7" x14ac:dyDescent="0.2">
      <c r="A472" s="3" t="s">
        <v>1231</v>
      </c>
      <c r="B472" s="3" t="s">
        <v>1232</v>
      </c>
      <c r="C472" s="3" t="s">
        <v>107</v>
      </c>
      <c r="D472" s="3" t="s">
        <v>11</v>
      </c>
      <c r="E472" s="3" t="s">
        <v>103</v>
      </c>
      <c r="F472" s="3">
        <v>10</v>
      </c>
      <c r="G472" s="3" t="s">
        <v>1226</v>
      </c>
    </row>
    <row r="473" spans="1:7" x14ac:dyDescent="0.2">
      <c r="A473" s="3" t="s">
        <v>1233</v>
      </c>
      <c r="B473" s="3" t="s">
        <v>1234</v>
      </c>
      <c r="C473" s="3" t="s">
        <v>102</v>
      </c>
      <c r="D473" s="3" t="s">
        <v>11</v>
      </c>
      <c r="E473" s="3" t="s">
        <v>128</v>
      </c>
      <c r="F473" s="3">
        <v>70</v>
      </c>
      <c r="G473" s="3" t="s">
        <v>1226</v>
      </c>
    </row>
    <row r="474" spans="1:7" x14ac:dyDescent="0.2">
      <c r="A474" s="3" t="s">
        <v>1235</v>
      </c>
      <c r="B474" s="3" t="s">
        <v>1236</v>
      </c>
      <c r="C474" s="3" t="s">
        <v>107</v>
      </c>
      <c r="D474" s="3" t="s">
        <v>11</v>
      </c>
      <c r="E474" s="3" t="s">
        <v>128</v>
      </c>
      <c r="F474" s="3">
        <v>70</v>
      </c>
      <c r="G474" s="3" t="s">
        <v>1226</v>
      </c>
    </row>
    <row r="475" spans="1:7" x14ac:dyDescent="0.2">
      <c r="A475" s="3" t="s">
        <v>1237</v>
      </c>
      <c r="B475" s="3" t="s">
        <v>1238</v>
      </c>
      <c r="C475" s="3" t="s">
        <v>102</v>
      </c>
      <c r="D475" s="3" t="s">
        <v>11</v>
      </c>
      <c r="E475" s="3" t="s">
        <v>133</v>
      </c>
      <c r="F475" s="3">
        <v>40</v>
      </c>
      <c r="G475" s="3" t="s">
        <v>1226</v>
      </c>
    </row>
    <row r="476" spans="1:7" x14ac:dyDescent="0.2">
      <c r="A476" s="3" t="s">
        <v>1239</v>
      </c>
      <c r="B476" s="3" t="s">
        <v>1240</v>
      </c>
      <c r="C476" s="3" t="s">
        <v>107</v>
      </c>
      <c r="D476" s="3" t="s">
        <v>11</v>
      </c>
      <c r="E476" s="3" t="s">
        <v>133</v>
      </c>
      <c r="F476" s="3">
        <v>40</v>
      </c>
      <c r="G476" s="3" t="s">
        <v>1226</v>
      </c>
    </row>
    <row r="477" spans="1:7" x14ac:dyDescent="0.2">
      <c r="A477" s="3" t="s">
        <v>1241</v>
      </c>
      <c r="B477" s="3" t="s">
        <v>1242</v>
      </c>
      <c r="C477" s="3" t="s">
        <v>102</v>
      </c>
      <c r="D477" s="3" t="s">
        <v>11</v>
      </c>
      <c r="E477" s="3" t="s">
        <v>207</v>
      </c>
      <c r="F477" s="3">
        <v>40</v>
      </c>
      <c r="G477" s="3" t="s">
        <v>1226</v>
      </c>
    </row>
    <row r="478" spans="1:7" x14ac:dyDescent="0.2">
      <c r="A478" s="3" t="s">
        <v>1243</v>
      </c>
      <c r="B478" s="3" t="s">
        <v>1244</v>
      </c>
      <c r="C478" s="3" t="s">
        <v>107</v>
      </c>
      <c r="D478" s="3" t="s">
        <v>11</v>
      </c>
      <c r="E478" s="3" t="s">
        <v>207</v>
      </c>
      <c r="F478" s="3">
        <v>40</v>
      </c>
      <c r="G478" s="3" t="s">
        <v>1226</v>
      </c>
    </row>
    <row r="479" spans="1:7" x14ac:dyDescent="0.2">
      <c r="A479" s="3" t="s">
        <v>1245</v>
      </c>
      <c r="B479" s="3" t="s">
        <v>1246</v>
      </c>
      <c r="C479" s="3" t="s">
        <v>102</v>
      </c>
      <c r="D479" s="3" t="s">
        <v>11</v>
      </c>
      <c r="E479" s="3" t="s">
        <v>164</v>
      </c>
      <c r="F479" s="3">
        <v>10</v>
      </c>
      <c r="G479" s="3" t="s">
        <v>1226</v>
      </c>
    </row>
    <row r="480" spans="1:7" x14ac:dyDescent="0.2">
      <c r="A480" s="3" t="s">
        <v>1247</v>
      </c>
      <c r="B480" s="3" t="s">
        <v>1248</v>
      </c>
      <c r="C480" s="3" t="s">
        <v>107</v>
      </c>
      <c r="D480" s="3" t="s">
        <v>11</v>
      </c>
      <c r="E480" s="3" t="s">
        <v>164</v>
      </c>
      <c r="F480" s="3">
        <v>10</v>
      </c>
      <c r="G480" s="3" t="s">
        <v>1226</v>
      </c>
    </row>
    <row r="481" spans="1:7" x14ac:dyDescent="0.2">
      <c r="A481" s="3" t="s">
        <v>1249</v>
      </c>
      <c r="B481" s="3" t="s">
        <v>1250</v>
      </c>
      <c r="C481" s="3" t="s">
        <v>102</v>
      </c>
      <c r="D481" s="3" t="s">
        <v>11</v>
      </c>
      <c r="E481" s="3" t="s">
        <v>115</v>
      </c>
      <c r="F481" s="3">
        <v>10</v>
      </c>
      <c r="G481" s="3" t="s">
        <v>1226</v>
      </c>
    </row>
    <row r="482" spans="1:7" x14ac:dyDescent="0.2">
      <c r="A482" s="3" t="s">
        <v>1251</v>
      </c>
      <c r="B482" s="3" t="s">
        <v>1252</v>
      </c>
      <c r="C482" s="3" t="s">
        <v>107</v>
      </c>
      <c r="D482" s="3" t="s">
        <v>11</v>
      </c>
      <c r="E482" s="3" t="s">
        <v>115</v>
      </c>
      <c r="F482" s="3">
        <v>10</v>
      </c>
      <c r="G482" s="3" t="s">
        <v>1226</v>
      </c>
    </row>
    <row r="483" spans="1:7" x14ac:dyDescent="0.2">
      <c r="A483" s="3" t="s">
        <v>1253</v>
      </c>
      <c r="B483" s="3" t="s">
        <v>1254</v>
      </c>
      <c r="C483" s="3" t="s">
        <v>107</v>
      </c>
      <c r="D483" s="3" t="s">
        <v>11</v>
      </c>
      <c r="E483" s="3" t="s">
        <v>138</v>
      </c>
      <c r="F483" s="3">
        <v>60</v>
      </c>
      <c r="G483" s="3" t="s">
        <v>1226</v>
      </c>
    </row>
    <row r="484" spans="1:7" x14ac:dyDescent="0.2">
      <c r="A484" s="3" t="s">
        <v>1255</v>
      </c>
      <c r="B484" s="3" t="s">
        <v>1256</v>
      </c>
      <c r="C484" s="3" t="s">
        <v>102</v>
      </c>
      <c r="D484" s="3" t="s">
        <v>11</v>
      </c>
      <c r="E484" s="3" t="s">
        <v>146</v>
      </c>
      <c r="F484" s="3">
        <v>90</v>
      </c>
      <c r="G484" s="3" t="s">
        <v>1226</v>
      </c>
    </row>
    <row r="485" spans="1:7" x14ac:dyDescent="0.2">
      <c r="A485" s="3" t="s">
        <v>1257</v>
      </c>
      <c r="B485" s="3" t="s">
        <v>1258</v>
      </c>
      <c r="C485" s="3" t="s">
        <v>107</v>
      </c>
      <c r="D485" s="3" t="s">
        <v>11</v>
      </c>
      <c r="E485" s="3" t="s">
        <v>146</v>
      </c>
      <c r="F485" s="3">
        <v>90</v>
      </c>
      <c r="G485" s="3" t="s">
        <v>1226</v>
      </c>
    </row>
    <row r="486" spans="1:7" x14ac:dyDescent="0.2">
      <c r="A486" s="3" t="s">
        <v>1259</v>
      </c>
      <c r="B486" s="3" t="s">
        <v>1260</v>
      </c>
      <c r="C486" s="3" t="s">
        <v>102</v>
      </c>
      <c r="D486" s="3" t="s">
        <v>11</v>
      </c>
      <c r="E486" s="3" t="s">
        <v>357</v>
      </c>
      <c r="F486" s="3">
        <v>90</v>
      </c>
      <c r="G486" s="3" t="s">
        <v>1226</v>
      </c>
    </row>
    <row r="487" spans="1:7" x14ac:dyDescent="0.2">
      <c r="A487" s="3" t="s">
        <v>1261</v>
      </c>
      <c r="B487" s="3" t="s">
        <v>1262</v>
      </c>
      <c r="C487" s="3" t="s">
        <v>107</v>
      </c>
      <c r="D487" s="3" t="s">
        <v>11</v>
      </c>
      <c r="E487" s="3" t="s">
        <v>357</v>
      </c>
      <c r="F487" s="3">
        <v>90</v>
      </c>
      <c r="G487" s="3" t="s">
        <v>1226</v>
      </c>
    </row>
    <row r="488" spans="1:7" x14ac:dyDescent="0.2">
      <c r="A488" s="3" t="s">
        <v>1263</v>
      </c>
      <c r="B488" s="3" t="s">
        <v>1264</v>
      </c>
      <c r="C488" s="3" t="s">
        <v>102</v>
      </c>
      <c r="D488" s="3" t="s">
        <v>11</v>
      </c>
      <c r="E488" s="3" t="s">
        <v>465</v>
      </c>
      <c r="F488" s="3">
        <v>40</v>
      </c>
      <c r="G488" s="3" t="s">
        <v>1226</v>
      </c>
    </row>
    <row r="489" spans="1:7" x14ac:dyDescent="0.2">
      <c r="A489" s="3" t="s">
        <v>1265</v>
      </c>
      <c r="B489" s="3" t="s">
        <v>1266</v>
      </c>
      <c r="C489" s="3" t="s">
        <v>107</v>
      </c>
      <c r="D489" s="3" t="s">
        <v>11</v>
      </c>
      <c r="E489" s="3" t="s">
        <v>465</v>
      </c>
      <c r="F489" s="3">
        <v>40</v>
      </c>
      <c r="G489" s="3" t="s">
        <v>1226</v>
      </c>
    </row>
    <row r="490" spans="1:7" x14ac:dyDescent="0.2">
      <c r="A490" s="3" t="s">
        <v>1267</v>
      </c>
      <c r="B490" s="3" t="s">
        <v>1268</v>
      </c>
      <c r="C490" s="3" t="s">
        <v>102</v>
      </c>
      <c r="D490" s="3" t="s">
        <v>11</v>
      </c>
      <c r="E490" s="3" t="s">
        <v>103</v>
      </c>
      <c r="F490" s="3">
        <v>30</v>
      </c>
      <c r="G490" s="3" t="s">
        <v>1269</v>
      </c>
    </row>
    <row r="491" spans="1:7" x14ac:dyDescent="0.2">
      <c r="A491" s="3" t="s">
        <v>1270</v>
      </c>
      <c r="B491" s="3" t="s">
        <v>1271</v>
      </c>
      <c r="C491" s="3" t="s">
        <v>107</v>
      </c>
      <c r="D491" s="3" t="s">
        <v>11</v>
      </c>
      <c r="E491" s="3" t="s">
        <v>103</v>
      </c>
      <c r="F491" s="3">
        <v>30</v>
      </c>
      <c r="G491" s="3" t="s">
        <v>1269</v>
      </c>
    </row>
    <row r="492" spans="1:7" x14ac:dyDescent="0.2">
      <c r="A492" s="3" t="s">
        <v>1272</v>
      </c>
      <c r="B492" s="3" t="s">
        <v>1273</v>
      </c>
      <c r="C492" s="3" t="s">
        <v>102</v>
      </c>
      <c r="D492" s="3" t="s">
        <v>11</v>
      </c>
      <c r="E492" s="3" t="s">
        <v>156</v>
      </c>
      <c r="F492" s="3">
        <v>50</v>
      </c>
      <c r="G492" s="3" t="s">
        <v>1274</v>
      </c>
    </row>
    <row r="493" spans="1:7" x14ac:dyDescent="0.2">
      <c r="A493" s="3" t="s">
        <v>1275</v>
      </c>
      <c r="B493" s="3" t="s">
        <v>1276</v>
      </c>
      <c r="C493" s="3" t="s">
        <v>102</v>
      </c>
      <c r="D493" s="3" t="s">
        <v>11</v>
      </c>
      <c r="E493" s="3" t="s">
        <v>164</v>
      </c>
      <c r="F493" s="3">
        <v>10</v>
      </c>
      <c r="G493" s="3" t="s">
        <v>1277</v>
      </c>
    </row>
    <row r="494" spans="1:7" x14ac:dyDescent="0.2">
      <c r="A494" s="3" t="s">
        <v>1278</v>
      </c>
      <c r="B494" s="3" t="s">
        <v>1279</v>
      </c>
      <c r="C494" s="3" t="s">
        <v>107</v>
      </c>
      <c r="D494" s="3" t="s">
        <v>11</v>
      </c>
      <c r="E494" s="3" t="s">
        <v>164</v>
      </c>
      <c r="F494" s="3">
        <v>10</v>
      </c>
      <c r="G494" s="3" t="s">
        <v>1277</v>
      </c>
    </row>
    <row r="495" spans="1:7" x14ac:dyDescent="0.2">
      <c r="A495" s="3" t="s">
        <v>1280</v>
      </c>
      <c r="B495" s="3" t="s">
        <v>1281</v>
      </c>
      <c r="C495" s="3" t="s">
        <v>102</v>
      </c>
      <c r="D495" s="3" t="s">
        <v>11</v>
      </c>
      <c r="E495" s="3" t="s">
        <v>151</v>
      </c>
      <c r="F495" s="3">
        <v>70</v>
      </c>
      <c r="G495" s="3" t="s">
        <v>1282</v>
      </c>
    </row>
    <row r="496" spans="1:7" x14ac:dyDescent="0.2">
      <c r="A496" s="3" t="s">
        <v>1283</v>
      </c>
      <c r="B496" s="3" t="s">
        <v>1284</v>
      </c>
      <c r="C496" s="3" t="s">
        <v>107</v>
      </c>
      <c r="D496" s="3" t="s">
        <v>11</v>
      </c>
      <c r="E496" s="3" t="s">
        <v>151</v>
      </c>
      <c r="F496" s="3">
        <v>70</v>
      </c>
      <c r="G496" s="3" t="s">
        <v>1282</v>
      </c>
    </row>
    <row r="497" spans="1:7" x14ac:dyDescent="0.2">
      <c r="A497" s="3" t="s">
        <v>1285</v>
      </c>
      <c r="B497" s="3" t="s">
        <v>1286</v>
      </c>
      <c r="C497" s="3" t="s">
        <v>102</v>
      </c>
      <c r="D497" s="3" t="s">
        <v>11</v>
      </c>
      <c r="E497" s="3" t="s">
        <v>170</v>
      </c>
      <c r="F497" s="3">
        <v>60</v>
      </c>
      <c r="G497" s="3" t="s">
        <v>1287</v>
      </c>
    </row>
    <row r="498" spans="1:7" x14ac:dyDescent="0.2">
      <c r="A498" s="3" t="s">
        <v>1288</v>
      </c>
      <c r="B498" s="3" t="s">
        <v>1289</v>
      </c>
      <c r="C498" s="3" t="s">
        <v>107</v>
      </c>
      <c r="D498" s="3" t="s">
        <v>11</v>
      </c>
      <c r="E498" s="3" t="s">
        <v>170</v>
      </c>
      <c r="F498" s="3">
        <v>60</v>
      </c>
      <c r="G498" s="3" t="s">
        <v>1287</v>
      </c>
    </row>
    <row r="499" spans="1:7" x14ac:dyDescent="0.2">
      <c r="A499" s="3" t="s">
        <v>1290</v>
      </c>
      <c r="B499" s="3" t="s">
        <v>1291</v>
      </c>
      <c r="C499" s="3" t="s">
        <v>102</v>
      </c>
      <c r="D499" s="3" t="s">
        <v>11</v>
      </c>
      <c r="E499" s="3" t="s">
        <v>103</v>
      </c>
      <c r="F499" s="3">
        <v>60</v>
      </c>
      <c r="G499" s="3" t="s">
        <v>1292</v>
      </c>
    </row>
    <row r="500" spans="1:7" x14ac:dyDescent="0.2">
      <c r="A500" s="3" t="s">
        <v>1293</v>
      </c>
      <c r="B500" s="3" t="s">
        <v>1294</v>
      </c>
      <c r="C500" s="3" t="s">
        <v>107</v>
      </c>
      <c r="D500" s="3" t="s">
        <v>11</v>
      </c>
      <c r="E500" s="3" t="s">
        <v>103</v>
      </c>
      <c r="F500" s="3">
        <v>60</v>
      </c>
      <c r="G500" s="3" t="s">
        <v>1292</v>
      </c>
    </row>
    <row r="501" spans="1:7" x14ac:dyDescent="0.2">
      <c r="A501" s="3" t="s">
        <v>1295</v>
      </c>
      <c r="B501" s="3" t="s">
        <v>1296</v>
      </c>
      <c r="C501" s="3" t="s">
        <v>102</v>
      </c>
      <c r="D501" s="3" t="s">
        <v>11</v>
      </c>
      <c r="E501" s="3" t="s">
        <v>128</v>
      </c>
      <c r="F501" s="3">
        <v>80</v>
      </c>
      <c r="G501" s="3" t="s">
        <v>1292</v>
      </c>
    </row>
    <row r="502" spans="1:7" x14ac:dyDescent="0.2">
      <c r="A502" s="3" t="s">
        <v>1297</v>
      </c>
      <c r="B502" s="3" t="s">
        <v>1298</v>
      </c>
      <c r="C502" s="3" t="s">
        <v>107</v>
      </c>
      <c r="D502" s="3" t="s">
        <v>11</v>
      </c>
      <c r="E502" s="3" t="s">
        <v>128</v>
      </c>
      <c r="F502" s="3">
        <v>80</v>
      </c>
      <c r="G502" s="3" t="s">
        <v>1292</v>
      </c>
    </row>
    <row r="503" spans="1:7" x14ac:dyDescent="0.2">
      <c r="A503" s="3" t="s">
        <v>1299</v>
      </c>
      <c r="B503" s="3" t="s">
        <v>1300</v>
      </c>
      <c r="C503" s="3" t="s">
        <v>102</v>
      </c>
      <c r="D503" s="3" t="s">
        <v>11</v>
      </c>
      <c r="E503" s="3" t="s">
        <v>133</v>
      </c>
      <c r="F503" s="3">
        <v>50</v>
      </c>
      <c r="G503" s="3" t="s">
        <v>1292</v>
      </c>
    </row>
    <row r="504" spans="1:7" x14ac:dyDescent="0.2">
      <c r="A504" s="3" t="s">
        <v>1301</v>
      </c>
      <c r="B504" s="3" t="s">
        <v>1302</v>
      </c>
      <c r="C504" s="3" t="s">
        <v>107</v>
      </c>
      <c r="D504" s="3" t="s">
        <v>11</v>
      </c>
      <c r="E504" s="3" t="s">
        <v>133</v>
      </c>
      <c r="F504" s="3">
        <v>50</v>
      </c>
      <c r="G504" s="3" t="s">
        <v>1292</v>
      </c>
    </row>
    <row r="505" spans="1:7" x14ac:dyDescent="0.2">
      <c r="A505" s="3" t="s">
        <v>1303</v>
      </c>
      <c r="B505" s="3" t="s">
        <v>1304</v>
      </c>
      <c r="C505" s="3" t="s">
        <v>102</v>
      </c>
      <c r="D505" s="3" t="s">
        <v>11</v>
      </c>
      <c r="E505" s="3" t="s">
        <v>110</v>
      </c>
      <c r="F505" s="3">
        <v>30</v>
      </c>
      <c r="G505" s="3" t="s">
        <v>1292</v>
      </c>
    </row>
    <row r="506" spans="1:7" x14ac:dyDescent="0.2">
      <c r="A506" s="3" t="s">
        <v>1305</v>
      </c>
      <c r="B506" s="3" t="s">
        <v>1306</v>
      </c>
      <c r="C506" s="3" t="s">
        <v>107</v>
      </c>
      <c r="D506" s="3" t="s">
        <v>11</v>
      </c>
      <c r="E506" s="3" t="s">
        <v>110</v>
      </c>
      <c r="F506" s="3">
        <v>30</v>
      </c>
      <c r="G506" s="3" t="s">
        <v>1292</v>
      </c>
    </row>
    <row r="507" spans="1:7" x14ac:dyDescent="0.2">
      <c r="A507" s="3" t="s">
        <v>1307</v>
      </c>
      <c r="B507" s="3" t="s">
        <v>1308</v>
      </c>
      <c r="C507" s="3" t="s">
        <v>102</v>
      </c>
      <c r="D507" s="3" t="s">
        <v>11</v>
      </c>
      <c r="E507" s="3" t="s">
        <v>176</v>
      </c>
      <c r="F507" s="3">
        <v>80</v>
      </c>
      <c r="G507" s="3" t="s">
        <v>1292</v>
      </c>
    </row>
    <row r="508" spans="1:7" x14ac:dyDescent="0.2">
      <c r="A508" s="3" t="s">
        <v>1309</v>
      </c>
      <c r="B508" s="3" t="s">
        <v>1310</v>
      </c>
      <c r="C508" s="3" t="s">
        <v>107</v>
      </c>
      <c r="D508" s="3" t="s">
        <v>11</v>
      </c>
      <c r="E508" s="3" t="s">
        <v>176</v>
      </c>
      <c r="F508" s="3">
        <v>80</v>
      </c>
      <c r="G508" s="3" t="s">
        <v>1292</v>
      </c>
    </row>
    <row r="509" spans="1:7" x14ac:dyDescent="0.2">
      <c r="A509" s="3" t="s">
        <v>1311</v>
      </c>
      <c r="B509" s="3" t="s">
        <v>1312</v>
      </c>
      <c r="C509" s="3" t="s">
        <v>102</v>
      </c>
      <c r="D509" s="3" t="s">
        <v>11</v>
      </c>
      <c r="E509" s="3" t="s">
        <v>115</v>
      </c>
      <c r="F509" s="3">
        <v>10</v>
      </c>
      <c r="G509" s="3" t="s">
        <v>1292</v>
      </c>
    </row>
    <row r="510" spans="1:7" x14ac:dyDescent="0.2">
      <c r="A510" s="3" t="s">
        <v>1313</v>
      </c>
      <c r="B510" s="3" t="s">
        <v>1314</v>
      </c>
      <c r="C510" s="3" t="s">
        <v>107</v>
      </c>
      <c r="D510" s="3" t="s">
        <v>11</v>
      </c>
      <c r="E510" s="3" t="s">
        <v>115</v>
      </c>
      <c r="F510" s="3">
        <v>10</v>
      </c>
      <c r="G510" s="3" t="s">
        <v>1292</v>
      </c>
    </row>
    <row r="511" spans="1:7" x14ac:dyDescent="0.2">
      <c r="A511" s="3" t="s">
        <v>1315</v>
      </c>
      <c r="B511" s="3" t="s">
        <v>1316</v>
      </c>
      <c r="C511" s="3" t="s">
        <v>102</v>
      </c>
      <c r="D511" s="3" t="s">
        <v>11</v>
      </c>
      <c r="E511" s="3" t="s">
        <v>151</v>
      </c>
      <c r="F511" s="3">
        <v>70</v>
      </c>
      <c r="G511" s="3" t="s">
        <v>1292</v>
      </c>
    </row>
    <row r="512" spans="1:7" x14ac:dyDescent="0.2">
      <c r="A512" s="3" t="s">
        <v>1317</v>
      </c>
      <c r="B512" s="3" t="s">
        <v>1318</v>
      </c>
      <c r="C512" s="3" t="s">
        <v>107</v>
      </c>
      <c r="D512" s="3" t="s">
        <v>11</v>
      </c>
      <c r="E512" s="3" t="s">
        <v>151</v>
      </c>
      <c r="F512" s="3">
        <v>70</v>
      </c>
      <c r="G512" s="3" t="s">
        <v>1292</v>
      </c>
    </row>
    <row r="513" spans="1:7" x14ac:dyDescent="0.2">
      <c r="A513" s="3" t="s">
        <v>1319</v>
      </c>
      <c r="B513" s="3" t="s">
        <v>1320</v>
      </c>
      <c r="C513" s="3" t="s">
        <v>102</v>
      </c>
      <c r="D513" s="3" t="s">
        <v>11</v>
      </c>
      <c r="E513" s="3" t="s">
        <v>156</v>
      </c>
      <c r="F513" s="3">
        <v>20</v>
      </c>
      <c r="G513" s="3" t="s">
        <v>1292</v>
      </c>
    </row>
    <row r="514" spans="1:7" x14ac:dyDescent="0.2">
      <c r="A514" s="3" t="s">
        <v>1321</v>
      </c>
      <c r="B514" s="3" t="s">
        <v>1322</v>
      </c>
      <c r="C514" s="3" t="s">
        <v>102</v>
      </c>
      <c r="D514" s="3" t="s">
        <v>11</v>
      </c>
      <c r="E514" s="3" t="s">
        <v>207</v>
      </c>
      <c r="F514" s="3">
        <v>40</v>
      </c>
      <c r="G514" s="3" t="s">
        <v>1323</v>
      </c>
    </row>
    <row r="515" spans="1:7" x14ac:dyDescent="0.2">
      <c r="A515" s="3" t="s">
        <v>1324</v>
      </c>
      <c r="B515" s="3" t="s">
        <v>1325</v>
      </c>
      <c r="C515" s="3" t="s">
        <v>107</v>
      </c>
      <c r="D515" s="3" t="s">
        <v>11</v>
      </c>
      <c r="E515" s="3" t="s">
        <v>207</v>
      </c>
      <c r="F515" s="3">
        <v>40</v>
      </c>
      <c r="G515" s="3" t="s">
        <v>1323</v>
      </c>
    </row>
    <row r="516" spans="1:7" x14ac:dyDescent="0.2">
      <c r="A516" s="3" t="s">
        <v>1326</v>
      </c>
      <c r="B516" s="3" t="s">
        <v>1327</v>
      </c>
      <c r="C516" s="3" t="s">
        <v>107</v>
      </c>
      <c r="D516" s="3" t="s">
        <v>11</v>
      </c>
      <c r="E516" s="3" t="s">
        <v>138</v>
      </c>
      <c r="F516" s="3">
        <v>10</v>
      </c>
      <c r="G516" s="3" t="s">
        <v>1328</v>
      </c>
    </row>
    <row r="517" spans="1:7" x14ac:dyDescent="0.2">
      <c r="A517" s="3" t="s">
        <v>1329</v>
      </c>
      <c r="B517" s="3" t="s">
        <v>1330</v>
      </c>
      <c r="C517" s="3" t="s">
        <v>102</v>
      </c>
      <c r="D517" s="3" t="s">
        <v>11</v>
      </c>
      <c r="E517" s="3" t="s">
        <v>302</v>
      </c>
      <c r="F517" s="3">
        <v>12</v>
      </c>
      <c r="G517" s="3" t="s">
        <v>1331</v>
      </c>
    </row>
    <row r="518" spans="1:7" x14ac:dyDescent="0.2">
      <c r="A518" s="3" t="s">
        <v>1332</v>
      </c>
      <c r="B518" s="3" t="s">
        <v>1333</v>
      </c>
      <c r="C518" s="3" t="s">
        <v>102</v>
      </c>
      <c r="D518" s="3" t="s">
        <v>11</v>
      </c>
      <c r="E518" s="3" t="s">
        <v>465</v>
      </c>
      <c r="F518" s="3">
        <v>60</v>
      </c>
      <c r="G518" s="3" t="s">
        <v>1334</v>
      </c>
    </row>
    <row r="519" spans="1:7" x14ac:dyDescent="0.2">
      <c r="A519" s="3" t="s">
        <v>1335</v>
      </c>
      <c r="B519" s="3" t="s">
        <v>1336</v>
      </c>
      <c r="C519" s="3" t="s">
        <v>107</v>
      </c>
      <c r="D519" s="3" t="s">
        <v>11</v>
      </c>
      <c r="E519" s="3" t="s">
        <v>465</v>
      </c>
      <c r="F519" s="3">
        <v>60</v>
      </c>
      <c r="G519" s="3" t="s">
        <v>1334</v>
      </c>
    </row>
    <row r="520" spans="1:7" x14ac:dyDescent="0.2">
      <c r="A520" s="3" t="s">
        <v>1337</v>
      </c>
      <c r="B520" s="3" t="s">
        <v>1338</v>
      </c>
      <c r="C520" s="3" t="s">
        <v>102</v>
      </c>
      <c r="D520" s="3" t="s">
        <v>99</v>
      </c>
      <c r="E520" s="3" t="s">
        <v>120</v>
      </c>
      <c r="F520" s="3">
        <v>20</v>
      </c>
      <c r="G520" s="3"/>
    </row>
    <row r="521" spans="1:7" x14ac:dyDescent="0.2">
      <c r="A521" s="3" t="s">
        <v>1339</v>
      </c>
      <c r="B521" s="3" t="s">
        <v>1340</v>
      </c>
      <c r="C521" s="3" t="s">
        <v>102</v>
      </c>
      <c r="D521" s="3" t="s">
        <v>99</v>
      </c>
      <c r="E521" s="3" t="s">
        <v>120</v>
      </c>
      <c r="F521" s="3">
        <v>60</v>
      </c>
      <c r="G521" s="3"/>
    </row>
    <row r="522" spans="1:7" x14ac:dyDescent="0.2">
      <c r="A522" s="3" t="s">
        <v>1341</v>
      </c>
      <c r="B522" s="3" t="s">
        <v>1342</v>
      </c>
      <c r="C522" s="3" t="s">
        <v>102</v>
      </c>
      <c r="D522" s="3" t="s">
        <v>99</v>
      </c>
      <c r="E522" s="3" t="s">
        <v>120</v>
      </c>
      <c r="F522" s="3">
        <v>70</v>
      </c>
      <c r="G522" s="3"/>
    </row>
    <row r="523" spans="1:7" x14ac:dyDescent="0.2">
      <c r="A523" s="3" t="s">
        <v>1343</v>
      </c>
      <c r="B523" s="3" t="s">
        <v>1344</v>
      </c>
      <c r="C523" s="3" t="s">
        <v>102</v>
      </c>
      <c r="D523" s="3" t="s">
        <v>99</v>
      </c>
      <c r="E523" s="3" t="s">
        <v>120</v>
      </c>
      <c r="F523" s="3">
        <v>90</v>
      </c>
      <c r="G523" s="3"/>
    </row>
    <row r="524" spans="1:7" x14ac:dyDescent="0.2">
      <c r="A524" s="3" t="s">
        <v>1345</v>
      </c>
      <c r="B524" s="3" t="s">
        <v>1346</v>
      </c>
      <c r="C524" s="3" t="s">
        <v>102</v>
      </c>
      <c r="D524" s="3" t="s">
        <v>11</v>
      </c>
      <c r="E524" s="3" t="s">
        <v>357</v>
      </c>
      <c r="F524" s="3">
        <v>30</v>
      </c>
      <c r="G524" s="3" t="s">
        <v>1347</v>
      </c>
    </row>
    <row r="525" spans="1:7" x14ac:dyDescent="0.2">
      <c r="A525" s="3" t="s">
        <v>1348</v>
      </c>
      <c r="B525" s="3" t="s">
        <v>1349</v>
      </c>
      <c r="C525" s="3" t="s">
        <v>107</v>
      </c>
      <c r="D525" s="3" t="s">
        <v>11</v>
      </c>
      <c r="E525" s="3" t="s">
        <v>357</v>
      </c>
      <c r="F525" s="3">
        <v>30</v>
      </c>
      <c r="G525" s="3" t="s">
        <v>1347</v>
      </c>
    </row>
    <row r="526" spans="1:7" x14ac:dyDescent="0.2">
      <c r="A526" s="3" t="s">
        <v>1350</v>
      </c>
      <c r="B526" s="3" t="s">
        <v>1351</v>
      </c>
      <c r="C526" s="3" t="s">
        <v>102</v>
      </c>
      <c r="D526" s="3" t="s">
        <v>11</v>
      </c>
      <c r="E526" s="3" t="s">
        <v>465</v>
      </c>
      <c r="F526" s="3">
        <v>50</v>
      </c>
      <c r="G526" s="3" t="s">
        <v>1352</v>
      </c>
    </row>
    <row r="527" spans="1:7" x14ac:dyDescent="0.2">
      <c r="A527" s="3" t="s">
        <v>1353</v>
      </c>
      <c r="B527" s="3" t="s">
        <v>1354</v>
      </c>
      <c r="C527" s="3" t="s">
        <v>107</v>
      </c>
      <c r="D527" s="3" t="s">
        <v>11</v>
      </c>
      <c r="E527" s="3" t="s">
        <v>465</v>
      </c>
      <c r="F527" s="3">
        <v>50</v>
      </c>
      <c r="G527" s="3" t="s">
        <v>1352</v>
      </c>
    </row>
    <row r="528" spans="1:7" x14ac:dyDescent="0.2">
      <c r="A528" s="3" t="s">
        <v>1355</v>
      </c>
      <c r="B528" s="3" t="s">
        <v>1356</v>
      </c>
      <c r="C528" s="3" t="s">
        <v>102</v>
      </c>
      <c r="D528" s="3" t="s">
        <v>11</v>
      </c>
      <c r="E528" s="3" t="s">
        <v>207</v>
      </c>
      <c r="F528" s="3">
        <v>80</v>
      </c>
      <c r="G528" s="3" t="s">
        <v>1357</v>
      </c>
    </row>
    <row r="529" spans="1:7" x14ac:dyDescent="0.2">
      <c r="A529" s="3" t="s">
        <v>1358</v>
      </c>
      <c r="B529" s="3" t="s">
        <v>1359</v>
      </c>
      <c r="C529" s="3" t="s">
        <v>107</v>
      </c>
      <c r="D529" s="3" t="s">
        <v>11</v>
      </c>
      <c r="E529" s="3" t="s">
        <v>207</v>
      </c>
      <c r="F529" s="3">
        <v>80</v>
      </c>
      <c r="G529" s="3" t="s">
        <v>1357</v>
      </c>
    </row>
    <row r="530" spans="1:7" x14ac:dyDescent="0.2">
      <c r="A530" s="3" t="s">
        <v>1360</v>
      </c>
      <c r="B530" s="3" t="s">
        <v>1361</v>
      </c>
      <c r="C530" s="3" t="s">
        <v>102</v>
      </c>
      <c r="D530" s="3" t="s">
        <v>11</v>
      </c>
      <c r="E530" s="3" t="s">
        <v>115</v>
      </c>
      <c r="F530" s="3">
        <v>50</v>
      </c>
      <c r="G530" s="3" t="s">
        <v>1362</v>
      </c>
    </row>
    <row r="531" spans="1:7" x14ac:dyDescent="0.2">
      <c r="A531" s="3" t="s">
        <v>1363</v>
      </c>
      <c r="B531" s="3" t="s">
        <v>1364</v>
      </c>
      <c r="C531" s="3" t="s">
        <v>107</v>
      </c>
      <c r="D531" s="3" t="s">
        <v>11</v>
      </c>
      <c r="E531" s="3" t="s">
        <v>115</v>
      </c>
      <c r="F531" s="3">
        <v>50</v>
      </c>
      <c r="G531" s="3" t="s">
        <v>1362</v>
      </c>
    </row>
    <row r="532" spans="1:7" x14ac:dyDescent="0.2">
      <c r="A532" s="3" t="s">
        <v>1365</v>
      </c>
      <c r="B532" s="3" t="s">
        <v>1366</v>
      </c>
      <c r="C532" s="3" t="s">
        <v>102</v>
      </c>
      <c r="D532" s="3" t="s">
        <v>11</v>
      </c>
      <c r="E532" s="3" t="s">
        <v>302</v>
      </c>
      <c r="F532" s="3">
        <v>22</v>
      </c>
      <c r="G532" s="3" t="s">
        <v>1367</v>
      </c>
    </row>
    <row r="533" spans="1:7" x14ac:dyDescent="0.2">
      <c r="A533" s="3" t="s">
        <v>1368</v>
      </c>
      <c r="B533" s="3" t="s">
        <v>1369</v>
      </c>
      <c r="C533" s="3" t="s">
        <v>102</v>
      </c>
      <c r="D533" s="3" t="s">
        <v>11</v>
      </c>
      <c r="E533" s="3" t="s">
        <v>128</v>
      </c>
      <c r="F533" s="3">
        <v>70</v>
      </c>
      <c r="G533" s="3" t="s">
        <v>1370</v>
      </c>
    </row>
    <row r="534" spans="1:7" x14ac:dyDescent="0.2">
      <c r="A534" s="3" t="s">
        <v>1371</v>
      </c>
      <c r="B534" s="3" t="s">
        <v>1372</v>
      </c>
      <c r="C534" s="3" t="s">
        <v>107</v>
      </c>
      <c r="D534" s="3" t="s">
        <v>11</v>
      </c>
      <c r="E534" s="3" t="s">
        <v>128</v>
      </c>
      <c r="F534" s="3">
        <v>70</v>
      </c>
      <c r="G534" s="3" t="s">
        <v>1370</v>
      </c>
    </row>
    <row r="535" spans="1:7" x14ac:dyDescent="0.2">
      <c r="A535" s="3" t="s">
        <v>1373</v>
      </c>
      <c r="B535" s="3" t="s">
        <v>1374</v>
      </c>
      <c r="C535" s="3" t="s">
        <v>102</v>
      </c>
      <c r="D535" s="3" t="s">
        <v>11</v>
      </c>
      <c r="E535" s="3" t="s">
        <v>146</v>
      </c>
      <c r="F535" s="3">
        <v>60</v>
      </c>
      <c r="G535" s="3" t="s">
        <v>1375</v>
      </c>
    </row>
    <row r="536" spans="1:7" x14ac:dyDescent="0.2">
      <c r="A536" s="3" t="s">
        <v>1376</v>
      </c>
      <c r="B536" s="3" t="s">
        <v>1377</v>
      </c>
      <c r="C536" s="3" t="s">
        <v>107</v>
      </c>
      <c r="D536" s="3" t="s">
        <v>11</v>
      </c>
      <c r="E536" s="3" t="s">
        <v>146</v>
      </c>
      <c r="F536" s="3">
        <v>60</v>
      </c>
      <c r="G536" s="3" t="s">
        <v>1375</v>
      </c>
    </row>
    <row r="537" spans="1:7" x14ac:dyDescent="0.2">
      <c r="A537" s="3" t="s">
        <v>1378</v>
      </c>
      <c r="B537" s="3" t="s">
        <v>1379</v>
      </c>
      <c r="C537" s="3" t="s">
        <v>102</v>
      </c>
      <c r="D537" s="3" t="s">
        <v>11</v>
      </c>
      <c r="E537" s="3" t="s">
        <v>302</v>
      </c>
      <c r="F537" s="3">
        <v>40</v>
      </c>
      <c r="G537" s="3" t="s">
        <v>1380</v>
      </c>
    </row>
    <row r="538" spans="1:7" x14ac:dyDescent="0.2">
      <c r="A538" s="3" t="s">
        <v>1381</v>
      </c>
      <c r="B538" s="3" t="s">
        <v>1382</v>
      </c>
      <c r="C538" s="3" t="s">
        <v>102</v>
      </c>
      <c r="D538" s="3" t="s">
        <v>9</v>
      </c>
      <c r="E538" s="3" t="s">
        <v>120</v>
      </c>
      <c r="F538" s="3"/>
      <c r="G538" s="3"/>
    </row>
    <row r="539" spans="1:7" x14ac:dyDescent="0.2">
      <c r="A539" s="3" t="s">
        <v>1383</v>
      </c>
      <c r="B539" s="3" t="s">
        <v>1384</v>
      </c>
      <c r="C539" s="3" t="s">
        <v>102</v>
      </c>
      <c r="D539" s="3" t="s">
        <v>11</v>
      </c>
      <c r="E539" s="3" t="s">
        <v>302</v>
      </c>
      <c r="F539" s="3">
        <v>81</v>
      </c>
      <c r="G539" s="3" t="s">
        <v>1385</v>
      </c>
    </row>
    <row r="540" spans="1:7" x14ac:dyDescent="0.2">
      <c r="A540" s="3" t="s">
        <v>1386</v>
      </c>
      <c r="B540" s="3" t="s">
        <v>1387</v>
      </c>
      <c r="C540" s="3" t="s">
        <v>102</v>
      </c>
      <c r="D540" s="3" t="s">
        <v>11</v>
      </c>
      <c r="E540" s="3" t="s">
        <v>156</v>
      </c>
      <c r="F540" s="3">
        <v>50</v>
      </c>
      <c r="G540" s="3" t="s">
        <v>1388</v>
      </c>
    </row>
    <row r="541" spans="1:7" x14ac:dyDescent="0.2">
      <c r="A541" s="3" t="s">
        <v>1389</v>
      </c>
      <c r="B541" s="3" t="s">
        <v>1390</v>
      </c>
      <c r="C541" s="3" t="s">
        <v>102</v>
      </c>
      <c r="D541" s="3" t="s">
        <v>11</v>
      </c>
      <c r="E541" s="3" t="s">
        <v>159</v>
      </c>
      <c r="F541" s="3">
        <v>80</v>
      </c>
      <c r="G541" s="3" t="s">
        <v>1388</v>
      </c>
    </row>
    <row r="542" spans="1:7" x14ac:dyDescent="0.2">
      <c r="A542" s="3" t="s">
        <v>1391</v>
      </c>
      <c r="B542" s="3" t="s">
        <v>1392</v>
      </c>
      <c r="C542" s="3" t="s">
        <v>107</v>
      </c>
      <c r="D542" s="3" t="s">
        <v>11</v>
      </c>
      <c r="E542" s="3" t="s">
        <v>159</v>
      </c>
      <c r="F542" s="3">
        <v>80</v>
      </c>
      <c r="G542" s="3" t="s">
        <v>1388</v>
      </c>
    </row>
    <row r="543" spans="1:7" x14ac:dyDescent="0.2">
      <c r="A543" s="3" t="s">
        <v>1393</v>
      </c>
      <c r="B543" s="3" t="s">
        <v>1394</v>
      </c>
      <c r="C543" s="3" t="s">
        <v>102</v>
      </c>
      <c r="D543" s="3" t="s">
        <v>11</v>
      </c>
      <c r="E543" s="3" t="s">
        <v>151</v>
      </c>
      <c r="F543" s="3">
        <v>30</v>
      </c>
      <c r="G543" s="3" t="s">
        <v>1395</v>
      </c>
    </row>
    <row r="544" spans="1:7" x14ac:dyDescent="0.2">
      <c r="A544" s="3" t="s">
        <v>1396</v>
      </c>
      <c r="B544" s="3" t="s">
        <v>1397</v>
      </c>
      <c r="C544" s="3" t="s">
        <v>107</v>
      </c>
      <c r="D544" s="3" t="s">
        <v>11</v>
      </c>
      <c r="E544" s="3" t="s">
        <v>151</v>
      </c>
      <c r="F544" s="3">
        <v>30</v>
      </c>
      <c r="G544" s="3" t="s">
        <v>1395</v>
      </c>
    </row>
    <row r="545" spans="1:7" x14ac:dyDescent="0.2">
      <c r="A545" s="3" t="s">
        <v>1398</v>
      </c>
      <c r="B545" s="3" t="s">
        <v>1399</v>
      </c>
      <c r="C545" s="3" t="s">
        <v>102</v>
      </c>
      <c r="D545" s="3" t="s">
        <v>11</v>
      </c>
      <c r="E545" s="3" t="s">
        <v>170</v>
      </c>
      <c r="F545" s="3">
        <v>90</v>
      </c>
      <c r="G545" s="3" t="s">
        <v>1400</v>
      </c>
    </row>
    <row r="546" spans="1:7" x14ac:dyDescent="0.2">
      <c r="A546" s="3" t="s">
        <v>1401</v>
      </c>
      <c r="B546" s="3" t="s">
        <v>1402</v>
      </c>
      <c r="C546" s="3" t="s">
        <v>107</v>
      </c>
      <c r="D546" s="3" t="s">
        <v>11</v>
      </c>
      <c r="E546" s="3" t="s">
        <v>170</v>
      </c>
      <c r="F546" s="3">
        <v>90</v>
      </c>
      <c r="G546" s="3" t="s">
        <v>1400</v>
      </c>
    </row>
    <row r="547" spans="1:7" x14ac:dyDescent="0.2">
      <c r="A547" s="3" t="s">
        <v>1403</v>
      </c>
      <c r="B547" s="3" t="s">
        <v>1404</v>
      </c>
      <c r="C547" s="3" t="s">
        <v>102</v>
      </c>
      <c r="D547" s="3" t="s">
        <v>11</v>
      </c>
      <c r="E547" s="3" t="s">
        <v>207</v>
      </c>
      <c r="F547" s="3">
        <v>60</v>
      </c>
      <c r="G547" s="3" t="s">
        <v>1405</v>
      </c>
    </row>
    <row r="548" spans="1:7" x14ac:dyDescent="0.2">
      <c r="A548" s="3" t="s">
        <v>1406</v>
      </c>
      <c r="B548" s="3" t="s">
        <v>1407</v>
      </c>
      <c r="C548" s="3" t="s">
        <v>107</v>
      </c>
      <c r="D548" s="3" t="s">
        <v>11</v>
      </c>
      <c r="E548" s="3" t="s">
        <v>207</v>
      </c>
      <c r="F548" s="3">
        <v>60</v>
      </c>
      <c r="G548" s="3" t="s">
        <v>1405</v>
      </c>
    </row>
    <row r="549" spans="1:7" x14ac:dyDescent="0.2">
      <c r="A549" s="3" t="s">
        <v>1408</v>
      </c>
      <c r="B549" s="3" t="s">
        <v>1409</v>
      </c>
      <c r="C549" s="3" t="s">
        <v>102</v>
      </c>
      <c r="D549" s="3" t="s">
        <v>11</v>
      </c>
      <c r="E549" s="3" t="s">
        <v>302</v>
      </c>
      <c r="F549" s="3">
        <v>70</v>
      </c>
      <c r="G549" s="3" t="s">
        <v>1410</v>
      </c>
    </row>
    <row r="550" spans="1:7" x14ac:dyDescent="0.2">
      <c r="A550" s="3" t="s">
        <v>1411</v>
      </c>
      <c r="B550" s="3" t="s">
        <v>1412</v>
      </c>
      <c r="C550" s="3" t="s">
        <v>102</v>
      </c>
      <c r="D550" s="3" t="s">
        <v>11</v>
      </c>
      <c r="E550" s="3" t="s">
        <v>260</v>
      </c>
      <c r="F550" s="3">
        <v>50</v>
      </c>
      <c r="G550" s="3" t="s">
        <v>1413</v>
      </c>
    </row>
    <row r="551" spans="1:7" x14ac:dyDescent="0.2">
      <c r="A551" s="3" t="s">
        <v>1414</v>
      </c>
      <c r="B551" s="3" t="s">
        <v>1415</v>
      </c>
      <c r="C551" s="3" t="s">
        <v>107</v>
      </c>
      <c r="D551" s="3" t="s">
        <v>11</v>
      </c>
      <c r="E551" s="3" t="s">
        <v>260</v>
      </c>
      <c r="F551" s="3">
        <v>50</v>
      </c>
      <c r="G551" s="3" t="s">
        <v>1413</v>
      </c>
    </row>
    <row r="552" spans="1:7" x14ac:dyDescent="0.2">
      <c r="A552" s="3" t="s">
        <v>1416</v>
      </c>
      <c r="B552" s="3" t="s">
        <v>1417</v>
      </c>
      <c r="C552" s="3" t="s">
        <v>102</v>
      </c>
      <c r="D552" s="3" t="s">
        <v>11</v>
      </c>
      <c r="E552" s="3" t="s">
        <v>128</v>
      </c>
      <c r="F552" s="3">
        <v>20</v>
      </c>
      <c r="G552" s="3" t="s">
        <v>1418</v>
      </c>
    </row>
    <row r="553" spans="1:7" x14ac:dyDescent="0.2">
      <c r="A553" s="3" t="s">
        <v>1419</v>
      </c>
      <c r="B553" s="3" t="s">
        <v>1420</v>
      </c>
      <c r="C553" s="3" t="s">
        <v>102</v>
      </c>
      <c r="D553" s="3" t="s">
        <v>11</v>
      </c>
      <c r="E553" s="3" t="s">
        <v>302</v>
      </c>
      <c r="F553" s="3">
        <v>40</v>
      </c>
      <c r="G553" s="3" t="s">
        <v>1421</v>
      </c>
    </row>
    <row r="554" spans="1:7" x14ac:dyDescent="0.2">
      <c r="A554" s="3" t="s">
        <v>1422</v>
      </c>
      <c r="B554" s="3" t="s">
        <v>1423</v>
      </c>
      <c r="C554" s="3" t="s">
        <v>102</v>
      </c>
      <c r="D554" s="3" t="s">
        <v>11</v>
      </c>
      <c r="E554" s="3" t="s">
        <v>115</v>
      </c>
      <c r="F554" s="3">
        <v>50</v>
      </c>
      <c r="G554" s="3" t="s">
        <v>1424</v>
      </c>
    </row>
    <row r="555" spans="1:7" x14ac:dyDescent="0.2">
      <c r="A555" s="3" t="s">
        <v>1425</v>
      </c>
      <c r="B555" s="3" t="s">
        <v>1426</v>
      </c>
      <c r="C555" s="3" t="s">
        <v>107</v>
      </c>
      <c r="D555" s="3" t="s">
        <v>11</v>
      </c>
      <c r="E555" s="3" t="s">
        <v>115</v>
      </c>
      <c r="F555" s="3">
        <v>50</v>
      </c>
      <c r="G555" s="3" t="s">
        <v>1424</v>
      </c>
    </row>
    <row r="556" spans="1:7" x14ac:dyDescent="0.2">
      <c r="A556" s="3" t="s">
        <v>1427</v>
      </c>
      <c r="B556" s="3" t="s">
        <v>1428</v>
      </c>
      <c r="C556" s="3" t="s">
        <v>102</v>
      </c>
      <c r="D556" s="3" t="s">
        <v>11</v>
      </c>
      <c r="E556" s="3" t="s">
        <v>357</v>
      </c>
      <c r="F556" s="3">
        <v>10</v>
      </c>
      <c r="G556" s="3" t="s">
        <v>1429</v>
      </c>
    </row>
    <row r="557" spans="1:7" x14ac:dyDescent="0.2">
      <c r="A557" s="3" t="s">
        <v>1430</v>
      </c>
      <c r="B557" s="3" t="s">
        <v>1431</v>
      </c>
      <c r="C557" s="3" t="s">
        <v>107</v>
      </c>
      <c r="D557" s="3" t="s">
        <v>11</v>
      </c>
      <c r="E557" s="3" t="s">
        <v>357</v>
      </c>
      <c r="F557" s="3">
        <v>10</v>
      </c>
      <c r="G557" s="3" t="s">
        <v>1429</v>
      </c>
    </row>
    <row r="558" spans="1:7" x14ac:dyDescent="0.2">
      <c r="A558" s="3" t="s">
        <v>1432</v>
      </c>
      <c r="B558" s="3" t="s">
        <v>1433</v>
      </c>
      <c r="C558" s="3" t="s">
        <v>102</v>
      </c>
      <c r="D558" s="3" t="s">
        <v>11</v>
      </c>
      <c r="E558" s="3" t="s">
        <v>302</v>
      </c>
      <c r="F558" s="3">
        <v>40</v>
      </c>
      <c r="G558" s="3" t="s">
        <v>1434</v>
      </c>
    </row>
    <row r="559" spans="1:7" x14ac:dyDescent="0.2">
      <c r="A559" s="3" t="s">
        <v>1435</v>
      </c>
      <c r="B559" s="3" t="s">
        <v>1436</v>
      </c>
      <c r="C559" s="3" t="s">
        <v>102</v>
      </c>
      <c r="D559" s="3" t="s">
        <v>11</v>
      </c>
      <c r="E559" s="3" t="s">
        <v>151</v>
      </c>
      <c r="F559" s="3">
        <v>60</v>
      </c>
      <c r="G559" s="3" t="s">
        <v>1437</v>
      </c>
    </row>
    <row r="560" spans="1:7" x14ac:dyDescent="0.2">
      <c r="A560" s="3" t="s">
        <v>1438</v>
      </c>
      <c r="B560" s="3" t="s">
        <v>1439</v>
      </c>
      <c r="C560" s="3" t="s">
        <v>107</v>
      </c>
      <c r="D560" s="3" t="s">
        <v>11</v>
      </c>
      <c r="E560" s="3" t="s">
        <v>151</v>
      </c>
      <c r="F560" s="3">
        <v>60</v>
      </c>
      <c r="G560" s="3" t="s">
        <v>1437</v>
      </c>
    </row>
    <row r="561" spans="1:7" x14ac:dyDescent="0.2">
      <c r="A561" s="3" t="s">
        <v>1440</v>
      </c>
      <c r="B561" s="3" t="s">
        <v>1441</v>
      </c>
      <c r="C561" s="3" t="s">
        <v>102</v>
      </c>
      <c r="D561" s="3" t="s">
        <v>11</v>
      </c>
      <c r="E561" s="3" t="s">
        <v>164</v>
      </c>
      <c r="F561" s="3">
        <v>70</v>
      </c>
      <c r="G561" s="3" t="s">
        <v>1442</v>
      </c>
    </row>
    <row r="562" spans="1:7" x14ac:dyDescent="0.2">
      <c r="A562" s="3" t="s">
        <v>1443</v>
      </c>
      <c r="B562" s="3" t="s">
        <v>1444</v>
      </c>
      <c r="C562" s="3" t="s">
        <v>107</v>
      </c>
      <c r="D562" s="3" t="s">
        <v>11</v>
      </c>
      <c r="E562" s="3" t="s">
        <v>164</v>
      </c>
      <c r="F562" s="3">
        <v>70</v>
      </c>
      <c r="G562" s="3" t="s">
        <v>1442</v>
      </c>
    </row>
    <row r="563" spans="1:7" x14ac:dyDescent="0.2">
      <c r="A563" s="3" t="s">
        <v>1445</v>
      </c>
      <c r="B563" s="3" t="s">
        <v>1446</v>
      </c>
      <c r="C563" s="3" t="s">
        <v>107</v>
      </c>
      <c r="D563" s="3" t="s">
        <v>11</v>
      </c>
      <c r="E563" s="3" t="s">
        <v>138</v>
      </c>
      <c r="F563" s="3">
        <v>80</v>
      </c>
      <c r="G563" s="3" t="s">
        <v>1447</v>
      </c>
    </row>
    <row r="564" spans="1:7" x14ac:dyDescent="0.2">
      <c r="A564" s="3" t="s">
        <v>1448</v>
      </c>
      <c r="B564" s="3" t="s">
        <v>1449</v>
      </c>
      <c r="C564" s="3" t="s">
        <v>102</v>
      </c>
      <c r="D564" s="3" t="s">
        <v>11</v>
      </c>
      <c r="E564" s="3" t="s">
        <v>207</v>
      </c>
      <c r="F564" s="3">
        <v>90</v>
      </c>
      <c r="G564" s="3" t="s">
        <v>1450</v>
      </c>
    </row>
    <row r="565" spans="1:7" x14ac:dyDescent="0.2">
      <c r="A565" s="3" t="s">
        <v>1451</v>
      </c>
      <c r="B565" s="3" t="s">
        <v>1452</v>
      </c>
      <c r="C565" s="3" t="s">
        <v>107</v>
      </c>
      <c r="D565" s="3" t="s">
        <v>11</v>
      </c>
      <c r="E565" s="3" t="s">
        <v>207</v>
      </c>
      <c r="F565" s="3">
        <v>90</v>
      </c>
      <c r="G565" s="3" t="s">
        <v>1450</v>
      </c>
    </row>
    <row r="566" spans="1:7" x14ac:dyDescent="0.2">
      <c r="A566" s="3" t="s">
        <v>1453</v>
      </c>
      <c r="B566" s="3" t="s">
        <v>1454</v>
      </c>
      <c r="C566" s="3" t="s">
        <v>102</v>
      </c>
      <c r="D566" s="3" t="s">
        <v>11</v>
      </c>
      <c r="E566" s="3" t="s">
        <v>260</v>
      </c>
      <c r="F566" s="3">
        <v>30</v>
      </c>
      <c r="G566" s="3" t="s">
        <v>1455</v>
      </c>
    </row>
    <row r="567" spans="1:7" x14ac:dyDescent="0.2">
      <c r="A567" s="3" t="s">
        <v>1456</v>
      </c>
      <c r="B567" s="3" t="s">
        <v>1457</v>
      </c>
      <c r="C567" s="3" t="s">
        <v>107</v>
      </c>
      <c r="D567" s="3" t="s">
        <v>11</v>
      </c>
      <c r="E567" s="3" t="s">
        <v>260</v>
      </c>
      <c r="F567" s="3">
        <v>30</v>
      </c>
      <c r="G567" s="3" t="s">
        <v>1455</v>
      </c>
    </row>
    <row r="568" spans="1:7" x14ac:dyDescent="0.2">
      <c r="A568" s="3" t="s">
        <v>1458</v>
      </c>
      <c r="B568" s="3" t="s">
        <v>1459</v>
      </c>
      <c r="C568" s="3" t="s">
        <v>102</v>
      </c>
      <c r="D568" s="3" t="s">
        <v>11</v>
      </c>
      <c r="E568" s="3" t="s">
        <v>170</v>
      </c>
      <c r="F568" s="3">
        <v>80</v>
      </c>
      <c r="G568" s="3" t="s">
        <v>1460</v>
      </c>
    </row>
    <row r="569" spans="1:7" x14ac:dyDescent="0.2">
      <c r="A569" s="3" t="s">
        <v>1461</v>
      </c>
      <c r="B569" s="3" t="s">
        <v>1462</v>
      </c>
      <c r="C569" s="3" t="s">
        <v>107</v>
      </c>
      <c r="D569" s="3" t="s">
        <v>11</v>
      </c>
      <c r="E569" s="3" t="s">
        <v>170</v>
      </c>
      <c r="F569" s="3">
        <v>80</v>
      </c>
      <c r="G569" s="3" t="s">
        <v>1460</v>
      </c>
    </row>
    <row r="570" spans="1:7" x14ac:dyDescent="0.2">
      <c r="A570" s="3" t="s">
        <v>1463</v>
      </c>
      <c r="B570" s="3" t="s">
        <v>1464</v>
      </c>
      <c r="C570" s="3" t="s">
        <v>102</v>
      </c>
      <c r="D570" s="3" t="s">
        <v>11</v>
      </c>
      <c r="E570" s="3" t="s">
        <v>260</v>
      </c>
      <c r="F570" s="3">
        <v>40</v>
      </c>
      <c r="G570" s="3" t="s">
        <v>1465</v>
      </c>
    </row>
    <row r="571" spans="1:7" x14ac:dyDescent="0.2">
      <c r="A571" s="3" t="s">
        <v>1466</v>
      </c>
      <c r="B571" s="3" t="s">
        <v>1467</v>
      </c>
      <c r="C571" s="3" t="s">
        <v>107</v>
      </c>
      <c r="D571" s="3" t="s">
        <v>11</v>
      </c>
      <c r="E571" s="3" t="s">
        <v>260</v>
      </c>
      <c r="F571" s="3">
        <v>40</v>
      </c>
      <c r="G571" s="3" t="s">
        <v>1465</v>
      </c>
    </row>
    <row r="572" spans="1:7" x14ac:dyDescent="0.2">
      <c r="A572" s="3" t="s">
        <v>1468</v>
      </c>
      <c r="B572" s="3" t="s">
        <v>1469</v>
      </c>
      <c r="C572" s="3" t="s">
        <v>102</v>
      </c>
      <c r="D572" s="3" t="s">
        <v>11</v>
      </c>
      <c r="E572" s="3" t="s">
        <v>103</v>
      </c>
      <c r="F572" s="3">
        <v>40</v>
      </c>
      <c r="G572" s="3" t="s">
        <v>1465</v>
      </c>
    </row>
    <row r="573" spans="1:7" x14ac:dyDescent="0.2">
      <c r="A573" s="3" t="s">
        <v>1470</v>
      </c>
      <c r="B573" s="3" t="s">
        <v>1471</v>
      </c>
      <c r="C573" s="3" t="s">
        <v>107</v>
      </c>
      <c r="D573" s="3" t="s">
        <v>11</v>
      </c>
      <c r="E573" s="3" t="s">
        <v>103</v>
      </c>
      <c r="F573" s="3">
        <v>40</v>
      </c>
      <c r="G573" s="3" t="s">
        <v>1465</v>
      </c>
    </row>
    <row r="574" spans="1:7" x14ac:dyDescent="0.2">
      <c r="A574" s="3" t="s">
        <v>1472</v>
      </c>
      <c r="B574" s="3" t="s">
        <v>1473</v>
      </c>
      <c r="C574" s="3" t="s">
        <v>102</v>
      </c>
      <c r="D574" s="3" t="s">
        <v>11</v>
      </c>
      <c r="E574" s="3" t="s">
        <v>128</v>
      </c>
      <c r="F574" s="3">
        <v>70</v>
      </c>
      <c r="G574" s="3" t="s">
        <v>1465</v>
      </c>
    </row>
    <row r="575" spans="1:7" x14ac:dyDescent="0.2">
      <c r="A575" s="3" t="s">
        <v>1474</v>
      </c>
      <c r="B575" s="3" t="s">
        <v>1475</v>
      </c>
      <c r="C575" s="3" t="s">
        <v>107</v>
      </c>
      <c r="D575" s="3" t="s">
        <v>11</v>
      </c>
      <c r="E575" s="3" t="s">
        <v>128</v>
      </c>
      <c r="F575" s="3">
        <v>70</v>
      </c>
      <c r="G575" s="3" t="s">
        <v>1465</v>
      </c>
    </row>
    <row r="576" spans="1:7" x14ac:dyDescent="0.2">
      <c r="A576" s="3" t="s">
        <v>1476</v>
      </c>
      <c r="B576" s="3" t="s">
        <v>1477</v>
      </c>
      <c r="C576" s="3" t="s">
        <v>102</v>
      </c>
      <c r="D576" s="3" t="s">
        <v>11</v>
      </c>
      <c r="E576" s="3" t="s">
        <v>133</v>
      </c>
      <c r="F576" s="3">
        <v>80</v>
      </c>
      <c r="G576" s="3" t="s">
        <v>1465</v>
      </c>
    </row>
    <row r="577" spans="1:7" x14ac:dyDescent="0.2">
      <c r="A577" s="3" t="s">
        <v>1478</v>
      </c>
      <c r="B577" s="3" t="s">
        <v>1479</v>
      </c>
      <c r="C577" s="3" t="s">
        <v>107</v>
      </c>
      <c r="D577" s="3" t="s">
        <v>11</v>
      </c>
      <c r="E577" s="3" t="s">
        <v>133</v>
      </c>
      <c r="F577" s="3">
        <v>80</v>
      </c>
      <c r="G577" s="3" t="s">
        <v>1465</v>
      </c>
    </row>
    <row r="578" spans="1:7" x14ac:dyDescent="0.2">
      <c r="A578" s="3" t="s">
        <v>1480</v>
      </c>
      <c r="B578" s="3" t="s">
        <v>1481</v>
      </c>
      <c r="C578" s="3" t="s">
        <v>102</v>
      </c>
      <c r="D578" s="3" t="s">
        <v>11</v>
      </c>
      <c r="E578" s="3" t="s">
        <v>207</v>
      </c>
      <c r="F578" s="3">
        <v>90</v>
      </c>
      <c r="G578" s="3" t="s">
        <v>1465</v>
      </c>
    </row>
    <row r="579" spans="1:7" x14ac:dyDescent="0.2">
      <c r="A579" s="3" t="s">
        <v>1482</v>
      </c>
      <c r="B579" s="3" t="s">
        <v>1483</v>
      </c>
      <c r="C579" s="3" t="s">
        <v>107</v>
      </c>
      <c r="D579" s="3" t="s">
        <v>11</v>
      </c>
      <c r="E579" s="3" t="s">
        <v>207</v>
      </c>
      <c r="F579" s="3">
        <v>90</v>
      </c>
      <c r="G579" s="3" t="s">
        <v>1465</v>
      </c>
    </row>
    <row r="580" spans="1:7" x14ac:dyDescent="0.2">
      <c r="A580" s="3" t="s">
        <v>1484</v>
      </c>
      <c r="B580" s="3" t="s">
        <v>1485</v>
      </c>
      <c r="C580" s="3" t="s">
        <v>102</v>
      </c>
      <c r="D580" s="3" t="s">
        <v>11</v>
      </c>
      <c r="E580" s="3" t="s">
        <v>115</v>
      </c>
      <c r="F580" s="3">
        <v>60</v>
      </c>
      <c r="G580" s="3" t="s">
        <v>1465</v>
      </c>
    </row>
    <row r="581" spans="1:7" x14ac:dyDescent="0.2">
      <c r="A581" s="3" t="s">
        <v>1486</v>
      </c>
      <c r="B581" s="3" t="s">
        <v>1487</v>
      </c>
      <c r="C581" s="3" t="s">
        <v>107</v>
      </c>
      <c r="D581" s="3" t="s">
        <v>11</v>
      </c>
      <c r="E581" s="3" t="s">
        <v>115</v>
      </c>
      <c r="F581" s="3">
        <v>60</v>
      </c>
      <c r="G581" s="3" t="s">
        <v>1465</v>
      </c>
    </row>
    <row r="582" spans="1:7" x14ac:dyDescent="0.2">
      <c r="A582" s="3" t="s">
        <v>1488</v>
      </c>
      <c r="B582" s="3" t="s">
        <v>1489</v>
      </c>
      <c r="C582" s="3" t="s">
        <v>102</v>
      </c>
      <c r="D582" s="3" t="s">
        <v>11</v>
      </c>
      <c r="E582" s="3" t="s">
        <v>151</v>
      </c>
      <c r="F582" s="3">
        <v>20</v>
      </c>
      <c r="G582" s="3" t="s">
        <v>1465</v>
      </c>
    </row>
    <row r="583" spans="1:7" x14ac:dyDescent="0.2">
      <c r="A583" s="3" t="s">
        <v>1490</v>
      </c>
      <c r="B583" s="3" t="s">
        <v>1491</v>
      </c>
      <c r="C583" s="3" t="s">
        <v>107</v>
      </c>
      <c r="D583" s="3" t="s">
        <v>11</v>
      </c>
      <c r="E583" s="3" t="s">
        <v>151</v>
      </c>
      <c r="F583" s="3">
        <v>20</v>
      </c>
      <c r="G583" s="3" t="s">
        <v>1465</v>
      </c>
    </row>
    <row r="584" spans="1:7" x14ac:dyDescent="0.2">
      <c r="A584" s="3" t="s">
        <v>1492</v>
      </c>
      <c r="B584" s="3" t="s">
        <v>1493</v>
      </c>
      <c r="C584" s="3" t="s">
        <v>102</v>
      </c>
      <c r="D584" s="3" t="s">
        <v>11</v>
      </c>
      <c r="E584" s="3" t="s">
        <v>156</v>
      </c>
      <c r="F584" s="3">
        <v>10</v>
      </c>
      <c r="G584" s="3" t="s">
        <v>1465</v>
      </c>
    </row>
    <row r="585" spans="1:7" x14ac:dyDescent="0.2">
      <c r="A585" s="3" t="s">
        <v>1494</v>
      </c>
      <c r="B585" s="3" t="s">
        <v>1495</v>
      </c>
      <c r="C585" s="3" t="s">
        <v>102</v>
      </c>
      <c r="D585" s="3" t="s">
        <v>11</v>
      </c>
      <c r="E585" s="3" t="s">
        <v>159</v>
      </c>
      <c r="F585" s="3">
        <v>70</v>
      </c>
      <c r="G585" s="3" t="s">
        <v>1465</v>
      </c>
    </row>
    <row r="586" spans="1:7" x14ac:dyDescent="0.2">
      <c r="A586" s="3" t="s">
        <v>1496</v>
      </c>
      <c r="B586" s="3" t="s">
        <v>1497</v>
      </c>
      <c r="C586" s="3" t="s">
        <v>107</v>
      </c>
      <c r="D586" s="3" t="s">
        <v>11</v>
      </c>
      <c r="E586" s="3" t="s">
        <v>159</v>
      </c>
      <c r="F586" s="3">
        <v>70</v>
      </c>
      <c r="G586" s="3" t="s">
        <v>1465</v>
      </c>
    </row>
    <row r="587" spans="1:7" x14ac:dyDescent="0.2">
      <c r="A587" s="3" t="s">
        <v>1498</v>
      </c>
      <c r="B587" s="3" t="s">
        <v>1499</v>
      </c>
      <c r="C587" s="3" t="s">
        <v>102</v>
      </c>
      <c r="D587" s="3" t="s">
        <v>11</v>
      </c>
      <c r="E587" s="3" t="s">
        <v>260</v>
      </c>
      <c r="F587" s="3">
        <v>60</v>
      </c>
      <c r="G587" s="3" t="s">
        <v>1500</v>
      </c>
    </row>
    <row r="588" spans="1:7" x14ac:dyDescent="0.2">
      <c r="A588" s="3" t="s">
        <v>1501</v>
      </c>
      <c r="B588" s="3" t="s">
        <v>1502</v>
      </c>
      <c r="C588" s="3" t="s">
        <v>107</v>
      </c>
      <c r="D588" s="3" t="s">
        <v>11</v>
      </c>
      <c r="E588" s="3" t="s">
        <v>260</v>
      </c>
      <c r="F588" s="3">
        <v>60</v>
      </c>
      <c r="G588" s="3" t="s">
        <v>1500</v>
      </c>
    </row>
    <row r="589" spans="1:7" x14ac:dyDescent="0.2">
      <c r="A589" s="3" t="s">
        <v>1503</v>
      </c>
      <c r="B589" s="3" t="s">
        <v>1504</v>
      </c>
      <c r="C589" s="3" t="s">
        <v>102</v>
      </c>
      <c r="D589" s="3" t="s">
        <v>11</v>
      </c>
      <c r="E589" s="3" t="s">
        <v>110</v>
      </c>
      <c r="F589" s="3">
        <v>20</v>
      </c>
      <c r="G589" s="3" t="s">
        <v>1500</v>
      </c>
    </row>
    <row r="590" spans="1:7" x14ac:dyDescent="0.2">
      <c r="A590" s="3" t="s">
        <v>1505</v>
      </c>
      <c r="B590" s="3" t="s">
        <v>1506</v>
      </c>
      <c r="C590" s="3" t="s">
        <v>107</v>
      </c>
      <c r="D590" s="3" t="s">
        <v>11</v>
      </c>
      <c r="E590" s="3" t="s">
        <v>110</v>
      </c>
      <c r="F590" s="3">
        <v>20</v>
      </c>
      <c r="G590" s="3" t="s">
        <v>1500</v>
      </c>
    </row>
    <row r="591" spans="1:7" x14ac:dyDescent="0.2">
      <c r="A591" s="3" t="s">
        <v>1507</v>
      </c>
      <c r="B591" s="3" t="s">
        <v>1508</v>
      </c>
      <c r="C591" s="3" t="s">
        <v>102</v>
      </c>
      <c r="D591" s="3" t="s">
        <v>11</v>
      </c>
      <c r="E591" s="3" t="s">
        <v>465</v>
      </c>
      <c r="F591" s="3">
        <v>20</v>
      </c>
      <c r="G591" s="3" t="s">
        <v>1509</v>
      </c>
    </row>
    <row r="592" spans="1:7" x14ac:dyDescent="0.2">
      <c r="A592" s="3" t="s">
        <v>1510</v>
      </c>
      <c r="B592" s="3" t="s">
        <v>1511</v>
      </c>
      <c r="C592" s="3" t="s">
        <v>107</v>
      </c>
      <c r="D592" s="3" t="s">
        <v>11</v>
      </c>
      <c r="E592" s="3" t="s">
        <v>465</v>
      </c>
      <c r="F592" s="3">
        <v>20</v>
      </c>
      <c r="G592" s="3" t="s">
        <v>1509</v>
      </c>
    </row>
    <row r="593" spans="1:7" x14ac:dyDescent="0.2">
      <c r="A593" s="3" t="s">
        <v>1512</v>
      </c>
      <c r="B593" s="3" t="s">
        <v>1513</v>
      </c>
      <c r="C593" s="3" t="s">
        <v>102</v>
      </c>
      <c r="D593" s="3" t="s">
        <v>11</v>
      </c>
      <c r="E593" s="3" t="s">
        <v>302</v>
      </c>
      <c r="F593" s="3">
        <v>12</v>
      </c>
      <c r="G593" s="3" t="s">
        <v>1514</v>
      </c>
    </row>
    <row r="594" spans="1:7" x14ac:dyDescent="0.2">
      <c r="A594" s="3" t="s">
        <v>1515</v>
      </c>
      <c r="B594" s="3" t="s">
        <v>1516</v>
      </c>
      <c r="C594" s="3" t="s">
        <v>102</v>
      </c>
      <c r="D594" s="3" t="s">
        <v>11</v>
      </c>
      <c r="E594" s="3" t="s">
        <v>260</v>
      </c>
      <c r="F594" s="3">
        <v>60</v>
      </c>
      <c r="G594" s="3" t="s">
        <v>1517</v>
      </c>
    </row>
    <row r="595" spans="1:7" x14ac:dyDescent="0.2">
      <c r="A595" s="3" t="s">
        <v>1518</v>
      </c>
      <c r="B595" s="3" t="s">
        <v>1519</v>
      </c>
      <c r="C595" s="3" t="s">
        <v>107</v>
      </c>
      <c r="D595" s="3" t="s">
        <v>11</v>
      </c>
      <c r="E595" s="3" t="s">
        <v>260</v>
      </c>
      <c r="F595" s="3">
        <v>60</v>
      </c>
      <c r="G595" s="3" t="s">
        <v>1517</v>
      </c>
    </row>
    <row r="596" spans="1:7" x14ac:dyDescent="0.2">
      <c r="A596" s="3" t="s">
        <v>1520</v>
      </c>
      <c r="B596" s="3" t="s">
        <v>1521</v>
      </c>
      <c r="C596" s="3" t="s">
        <v>102</v>
      </c>
      <c r="D596" s="3" t="s">
        <v>11</v>
      </c>
      <c r="E596" s="3" t="s">
        <v>120</v>
      </c>
      <c r="F596" s="3">
        <v>90</v>
      </c>
      <c r="G596" s="3" t="s">
        <v>1522</v>
      </c>
    </row>
    <row r="597" spans="1:7" x14ac:dyDescent="0.2">
      <c r="A597" s="3" t="s">
        <v>1523</v>
      </c>
      <c r="B597" s="3" t="s">
        <v>1524</v>
      </c>
      <c r="C597" s="3" t="s">
        <v>102</v>
      </c>
      <c r="D597" s="3" t="s">
        <v>11</v>
      </c>
      <c r="E597" s="3" t="s">
        <v>164</v>
      </c>
      <c r="F597" s="3">
        <v>60</v>
      </c>
      <c r="G597" s="3" t="s">
        <v>1525</v>
      </c>
    </row>
    <row r="598" spans="1:7" x14ac:dyDescent="0.2">
      <c r="A598" s="3" t="s">
        <v>1526</v>
      </c>
      <c r="B598" s="3" t="s">
        <v>1527</v>
      </c>
      <c r="C598" s="3" t="s">
        <v>107</v>
      </c>
      <c r="D598" s="3" t="s">
        <v>11</v>
      </c>
      <c r="E598" s="3" t="s">
        <v>164</v>
      </c>
      <c r="F598" s="3">
        <v>60</v>
      </c>
      <c r="G598" s="3" t="s">
        <v>1525</v>
      </c>
    </row>
    <row r="599" spans="1:7" x14ac:dyDescent="0.2">
      <c r="A599" s="3" t="s">
        <v>1528</v>
      </c>
      <c r="B599" s="3" t="s">
        <v>1529</v>
      </c>
      <c r="C599" s="3" t="s">
        <v>102</v>
      </c>
      <c r="D599" s="3" t="s">
        <v>11</v>
      </c>
      <c r="E599" s="3" t="s">
        <v>128</v>
      </c>
      <c r="F599" s="3">
        <v>70</v>
      </c>
      <c r="G599" s="3" t="s">
        <v>1530</v>
      </c>
    </row>
    <row r="600" spans="1:7" x14ac:dyDescent="0.2">
      <c r="A600" s="3" t="s">
        <v>1531</v>
      </c>
      <c r="B600" s="3" t="s">
        <v>1532</v>
      </c>
      <c r="C600" s="3" t="s">
        <v>107</v>
      </c>
      <c r="D600" s="3" t="s">
        <v>11</v>
      </c>
      <c r="E600" s="3" t="s">
        <v>128</v>
      </c>
      <c r="F600" s="3">
        <v>70</v>
      </c>
      <c r="G600" s="3" t="s">
        <v>1530</v>
      </c>
    </row>
    <row r="601" spans="1:7" x14ac:dyDescent="0.2">
      <c r="A601" s="3" t="s">
        <v>1533</v>
      </c>
      <c r="B601" s="3" t="s">
        <v>1534</v>
      </c>
      <c r="C601" s="3" t="s">
        <v>102</v>
      </c>
      <c r="D601" s="3" t="s">
        <v>11</v>
      </c>
      <c r="E601" s="3" t="s">
        <v>110</v>
      </c>
      <c r="F601" s="3">
        <v>30</v>
      </c>
      <c r="G601" s="3" t="s">
        <v>1530</v>
      </c>
    </row>
    <row r="602" spans="1:7" x14ac:dyDescent="0.2">
      <c r="A602" s="3" t="s">
        <v>1535</v>
      </c>
      <c r="B602" s="3" t="s">
        <v>1536</v>
      </c>
      <c r="C602" s="3" t="s">
        <v>107</v>
      </c>
      <c r="D602" s="3" t="s">
        <v>11</v>
      </c>
      <c r="E602" s="3" t="s">
        <v>110</v>
      </c>
      <c r="F602" s="3">
        <v>30</v>
      </c>
      <c r="G602" s="3" t="s">
        <v>1530</v>
      </c>
    </row>
    <row r="603" spans="1:7" x14ac:dyDescent="0.2">
      <c r="A603" s="3" t="s">
        <v>1537</v>
      </c>
      <c r="B603" s="3" t="s">
        <v>1538</v>
      </c>
      <c r="C603" s="3" t="s">
        <v>102</v>
      </c>
      <c r="D603" s="3" t="s">
        <v>11</v>
      </c>
      <c r="E603" s="3" t="s">
        <v>170</v>
      </c>
      <c r="F603" s="3">
        <v>90</v>
      </c>
      <c r="G603" s="3" t="s">
        <v>1530</v>
      </c>
    </row>
    <row r="604" spans="1:7" x14ac:dyDescent="0.2">
      <c r="A604" s="3" t="s">
        <v>1539</v>
      </c>
      <c r="B604" s="3" t="s">
        <v>1540</v>
      </c>
      <c r="C604" s="3" t="s">
        <v>107</v>
      </c>
      <c r="D604" s="3" t="s">
        <v>11</v>
      </c>
      <c r="E604" s="3" t="s">
        <v>170</v>
      </c>
      <c r="F604" s="3">
        <v>90</v>
      </c>
      <c r="G604" s="3" t="s">
        <v>1530</v>
      </c>
    </row>
    <row r="605" spans="1:7" x14ac:dyDescent="0.2">
      <c r="A605" s="3" t="s">
        <v>1541</v>
      </c>
      <c r="B605" s="3" t="s">
        <v>1542</v>
      </c>
      <c r="C605" s="3" t="s">
        <v>102</v>
      </c>
      <c r="D605" s="3" t="s">
        <v>11</v>
      </c>
      <c r="E605" s="3" t="s">
        <v>156</v>
      </c>
      <c r="F605" s="3">
        <v>80</v>
      </c>
      <c r="G605" s="3" t="s">
        <v>1530</v>
      </c>
    </row>
    <row r="606" spans="1:7" x14ac:dyDescent="0.2">
      <c r="A606" s="3" t="s">
        <v>1543</v>
      </c>
      <c r="B606" s="3" t="s">
        <v>1544</v>
      </c>
      <c r="C606" s="3" t="s">
        <v>102</v>
      </c>
      <c r="D606" s="3" t="s">
        <v>11</v>
      </c>
      <c r="E606" s="3" t="s">
        <v>465</v>
      </c>
      <c r="F606" s="3">
        <v>50</v>
      </c>
      <c r="G606" s="3" t="s">
        <v>1530</v>
      </c>
    </row>
    <row r="607" spans="1:7" x14ac:dyDescent="0.2">
      <c r="A607" s="3" t="s">
        <v>1545</v>
      </c>
      <c r="B607" s="3" t="s">
        <v>1546</v>
      </c>
      <c r="C607" s="3" t="s">
        <v>102</v>
      </c>
      <c r="D607" s="3" t="s">
        <v>11</v>
      </c>
      <c r="E607" s="3" t="s">
        <v>146</v>
      </c>
      <c r="F607" s="3">
        <v>30</v>
      </c>
      <c r="G607" s="3" t="s">
        <v>1547</v>
      </c>
    </row>
    <row r="608" spans="1:7" x14ac:dyDescent="0.2">
      <c r="A608" s="3" t="s">
        <v>1548</v>
      </c>
      <c r="B608" s="3" t="s">
        <v>1549</v>
      </c>
      <c r="C608" s="3" t="s">
        <v>107</v>
      </c>
      <c r="D608" s="3" t="s">
        <v>11</v>
      </c>
      <c r="E608" s="3" t="s">
        <v>146</v>
      </c>
      <c r="F608" s="3">
        <v>30</v>
      </c>
      <c r="G608" s="3" t="s">
        <v>1547</v>
      </c>
    </row>
    <row r="609" spans="1:7" x14ac:dyDescent="0.2">
      <c r="A609" s="3" t="s">
        <v>1550</v>
      </c>
      <c r="B609" s="3" t="s">
        <v>1551</v>
      </c>
      <c r="C609" s="3" t="s">
        <v>102</v>
      </c>
      <c r="D609" s="3" t="s">
        <v>11</v>
      </c>
      <c r="E609" s="3" t="s">
        <v>170</v>
      </c>
      <c r="F609" s="3">
        <v>70</v>
      </c>
      <c r="G609" s="3" t="s">
        <v>1552</v>
      </c>
    </row>
    <row r="610" spans="1:7" x14ac:dyDescent="0.2">
      <c r="A610" s="3" t="s">
        <v>1553</v>
      </c>
      <c r="B610" s="3" t="s">
        <v>1554</v>
      </c>
      <c r="C610" s="3" t="s">
        <v>107</v>
      </c>
      <c r="D610" s="3" t="s">
        <v>11</v>
      </c>
      <c r="E610" s="3" t="s">
        <v>170</v>
      </c>
      <c r="F610" s="3">
        <v>70</v>
      </c>
      <c r="G610" s="3" t="s">
        <v>1552</v>
      </c>
    </row>
    <row r="611" spans="1:7" x14ac:dyDescent="0.2">
      <c r="A611" s="3" t="s">
        <v>1555</v>
      </c>
      <c r="B611" s="3" t="s">
        <v>1556</v>
      </c>
      <c r="C611" s="3" t="s">
        <v>102</v>
      </c>
      <c r="D611" s="3" t="s">
        <v>11</v>
      </c>
      <c r="E611" s="3" t="s">
        <v>146</v>
      </c>
      <c r="F611" s="3">
        <v>50</v>
      </c>
      <c r="G611" s="3" t="s">
        <v>1557</v>
      </c>
    </row>
    <row r="612" spans="1:7" x14ac:dyDescent="0.2">
      <c r="A612" s="3" t="s">
        <v>1558</v>
      </c>
      <c r="B612" s="3" t="s">
        <v>1559</v>
      </c>
      <c r="C612" s="3" t="s">
        <v>107</v>
      </c>
      <c r="D612" s="3" t="s">
        <v>11</v>
      </c>
      <c r="E612" s="3" t="s">
        <v>146</v>
      </c>
      <c r="F612" s="3">
        <v>50</v>
      </c>
      <c r="G612" s="3" t="s">
        <v>1557</v>
      </c>
    </row>
    <row r="613" spans="1:7" x14ac:dyDescent="0.2">
      <c r="A613" s="3" t="s">
        <v>1560</v>
      </c>
      <c r="B613" s="3" t="s">
        <v>1561</v>
      </c>
      <c r="C613" s="3" t="s">
        <v>102</v>
      </c>
      <c r="D613" s="3" t="s">
        <v>11</v>
      </c>
      <c r="E613" s="3" t="s">
        <v>357</v>
      </c>
      <c r="F613" s="3">
        <v>70</v>
      </c>
      <c r="G613" s="3" t="s">
        <v>1557</v>
      </c>
    </row>
    <row r="614" spans="1:7" x14ac:dyDescent="0.2">
      <c r="A614" s="3" t="s">
        <v>1562</v>
      </c>
      <c r="B614" s="3" t="s">
        <v>1563</v>
      </c>
      <c r="C614" s="3" t="s">
        <v>102</v>
      </c>
      <c r="D614" s="3" t="s">
        <v>11</v>
      </c>
      <c r="E614" s="3" t="s">
        <v>115</v>
      </c>
      <c r="F614" s="3">
        <v>70</v>
      </c>
      <c r="G614" s="3" t="s">
        <v>1564</v>
      </c>
    </row>
    <row r="615" spans="1:7" x14ac:dyDescent="0.2">
      <c r="A615" s="3" t="s">
        <v>1565</v>
      </c>
      <c r="B615" s="3" t="s">
        <v>1566</v>
      </c>
      <c r="C615" s="3" t="s">
        <v>107</v>
      </c>
      <c r="D615" s="3" t="s">
        <v>11</v>
      </c>
      <c r="E615" s="3" t="s">
        <v>115</v>
      </c>
      <c r="F615" s="3">
        <v>70</v>
      </c>
      <c r="G615" s="3" t="s">
        <v>1564</v>
      </c>
    </row>
    <row r="616" spans="1:7" x14ac:dyDescent="0.2">
      <c r="A616" s="3" t="s">
        <v>1567</v>
      </c>
      <c r="B616" s="3" t="s">
        <v>1568</v>
      </c>
      <c r="C616" s="3" t="s">
        <v>102</v>
      </c>
      <c r="D616" s="3" t="s">
        <v>11</v>
      </c>
      <c r="E616" s="3" t="s">
        <v>164</v>
      </c>
      <c r="F616" s="3">
        <v>90</v>
      </c>
      <c r="G616" s="3" t="s">
        <v>1569</v>
      </c>
    </row>
    <row r="617" spans="1:7" x14ac:dyDescent="0.2">
      <c r="A617" s="3" t="s">
        <v>1570</v>
      </c>
      <c r="B617" s="3" t="s">
        <v>1571</v>
      </c>
      <c r="C617" s="3" t="s">
        <v>107</v>
      </c>
      <c r="D617" s="3" t="s">
        <v>11</v>
      </c>
      <c r="E617" s="3" t="s">
        <v>164</v>
      </c>
      <c r="F617" s="3">
        <v>90</v>
      </c>
      <c r="G617" s="3" t="s">
        <v>1569</v>
      </c>
    </row>
    <row r="618" spans="1:7" x14ac:dyDescent="0.2">
      <c r="A618" s="3" t="s">
        <v>1572</v>
      </c>
      <c r="B618" s="3" t="s">
        <v>1573</v>
      </c>
      <c r="C618" s="3" t="s">
        <v>102</v>
      </c>
      <c r="D618" s="3" t="s">
        <v>11</v>
      </c>
      <c r="E618" s="3" t="s">
        <v>146</v>
      </c>
      <c r="F618" s="3">
        <v>30</v>
      </c>
      <c r="G618" s="3" t="s">
        <v>1569</v>
      </c>
    </row>
    <row r="619" spans="1:7" x14ac:dyDescent="0.2">
      <c r="A619" s="3" t="s">
        <v>1574</v>
      </c>
      <c r="B619" s="3" t="s">
        <v>1575</v>
      </c>
      <c r="C619" s="3" t="s">
        <v>107</v>
      </c>
      <c r="D619" s="3" t="s">
        <v>11</v>
      </c>
      <c r="E619" s="3" t="s">
        <v>146</v>
      </c>
      <c r="F619" s="3">
        <v>30</v>
      </c>
      <c r="G619" s="3" t="s">
        <v>1569</v>
      </c>
    </row>
    <row r="620" spans="1:7" x14ac:dyDescent="0.2">
      <c r="A620" s="3" t="s">
        <v>1576</v>
      </c>
      <c r="B620" s="3" t="s">
        <v>1577</v>
      </c>
      <c r="C620" s="3" t="s">
        <v>102</v>
      </c>
      <c r="D620" s="3" t="s">
        <v>11</v>
      </c>
      <c r="E620" s="3" t="s">
        <v>302</v>
      </c>
      <c r="F620" s="3">
        <v>11</v>
      </c>
      <c r="G620" s="3" t="s">
        <v>1578</v>
      </c>
    </row>
    <row r="621" spans="1:7" x14ac:dyDescent="0.2">
      <c r="A621" s="3" t="s">
        <v>1579</v>
      </c>
      <c r="B621" s="3" t="s">
        <v>1580</v>
      </c>
      <c r="C621" s="3" t="s">
        <v>102</v>
      </c>
      <c r="D621" s="3" t="s">
        <v>11</v>
      </c>
      <c r="E621" s="3" t="s">
        <v>103</v>
      </c>
      <c r="F621" s="3">
        <v>50</v>
      </c>
      <c r="G621" s="3" t="s">
        <v>1581</v>
      </c>
    </row>
    <row r="622" spans="1:7" x14ac:dyDescent="0.2">
      <c r="A622" s="3" t="s">
        <v>1582</v>
      </c>
      <c r="B622" s="3" t="s">
        <v>1583</v>
      </c>
      <c r="C622" s="3" t="s">
        <v>107</v>
      </c>
      <c r="D622" s="3" t="s">
        <v>11</v>
      </c>
      <c r="E622" s="3" t="s">
        <v>103</v>
      </c>
      <c r="F622" s="3">
        <v>50</v>
      </c>
      <c r="G622" s="3" t="s">
        <v>1581</v>
      </c>
    </row>
    <row r="623" spans="1:7" x14ac:dyDescent="0.2">
      <c r="A623" s="3" t="s">
        <v>1584</v>
      </c>
      <c r="B623" s="3" t="s">
        <v>1585</v>
      </c>
      <c r="C623" s="3" t="s">
        <v>102</v>
      </c>
      <c r="D623" s="3" t="s">
        <v>11</v>
      </c>
      <c r="E623" s="3" t="s">
        <v>115</v>
      </c>
      <c r="F623" s="3">
        <v>50</v>
      </c>
      <c r="G623" s="3" t="s">
        <v>1581</v>
      </c>
    </row>
    <row r="624" spans="1:7" x14ac:dyDescent="0.2">
      <c r="A624" s="3" t="s">
        <v>1586</v>
      </c>
      <c r="B624" s="3" t="s">
        <v>1587</v>
      </c>
      <c r="C624" s="3" t="s">
        <v>107</v>
      </c>
      <c r="D624" s="3" t="s">
        <v>11</v>
      </c>
      <c r="E624" s="3" t="s">
        <v>115</v>
      </c>
      <c r="F624" s="3">
        <v>50</v>
      </c>
      <c r="G624" s="3" t="s">
        <v>1581</v>
      </c>
    </row>
    <row r="625" spans="1:7" x14ac:dyDescent="0.2">
      <c r="A625" s="3" t="s">
        <v>1588</v>
      </c>
      <c r="B625" s="3" t="s">
        <v>1589</v>
      </c>
      <c r="C625" s="3" t="s">
        <v>102</v>
      </c>
      <c r="D625" s="3" t="s">
        <v>11</v>
      </c>
      <c r="E625" s="3" t="s">
        <v>302</v>
      </c>
      <c r="F625" s="3">
        <v>40</v>
      </c>
      <c r="G625" s="3" t="s">
        <v>1581</v>
      </c>
    </row>
    <row r="626" spans="1:7" x14ac:dyDescent="0.2">
      <c r="A626" s="3" t="s">
        <v>1590</v>
      </c>
      <c r="B626" s="3" t="s">
        <v>1591</v>
      </c>
      <c r="C626" s="3" t="s">
        <v>102</v>
      </c>
      <c r="D626" s="3" t="s">
        <v>11</v>
      </c>
      <c r="E626" s="3" t="s">
        <v>159</v>
      </c>
      <c r="F626" s="3">
        <v>80</v>
      </c>
      <c r="G626" s="3" t="s">
        <v>1592</v>
      </c>
    </row>
    <row r="627" spans="1:7" x14ac:dyDescent="0.2">
      <c r="A627" s="3" t="s">
        <v>1593</v>
      </c>
      <c r="B627" s="3" t="s">
        <v>1594</v>
      </c>
      <c r="C627" s="3" t="s">
        <v>107</v>
      </c>
      <c r="D627" s="3" t="s">
        <v>11</v>
      </c>
      <c r="E627" s="3" t="s">
        <v>159</v>
      </c>
      <c r="F627" s="3">
        <v>80</v>
      </c>
      <c r="G627" s="3" t="s">
        <v>1592</v>
      </c>
    </row>
    <row r="628" spans="1:7" x14ac:dyDescent="0.2">
      <c r="A628" s="3" t="s">
        <v>1595</v>
      </c>
      <c r="B628" s="3" t="s">
        <v>1596</v>
      </c>
      <c r="C628" s="3" t="s">
        <v>102</v>
      </c>
      <c r="D628" s="3" t="s">
        <v>11</v>
      </c>
      <c r="E628" s="3" t="s">
        <v>151</v>
      </c>
      <c r="F628" s="3">
        <v>40</v>
      </c>
      <c r="G628" s="3" t="s">
        <v>1597</v>
      </c>
    </row>
    <row r="629" spans="1:7" x14ac:dyDescent="0.2">
      <c r="A629" s="3" t="s">
        <v>1598</v>
      </c>
      <c r="B629" s="3" t="s">
        <v>1599</v>
      </c>
      <c r="C629" s="3" t="s">
        <v>107</v>
      </c>
      <c r="D629" s="3" t="s">
        <v>11</v>
      </c>
      <c r="E629" s="3" t="s">
        <v>151</v>
      </c>
      <c r="F629" s="3">
        <v>40</v>
      </c>
      <c r="G629" s="3" t="s">
        <v>1597</v>
      </c>
    </row>
    <row r="630" spans="1:7" x14ac:dyDescent="0.2">
      <c r="A630" s="3" t="s">
        <v>1600</v>
      </c>
      <c r="B630" s="3" t="s">
        <v>1601</v>
      </c>
      <c r="C630" s="3" t="s">
        <v>102</v>
      </c>
      <c r="D630" s="3" t="s">
        <v>11</v>
      </c>
      <c r="E630" s="3" t="s">
        <v>156</v>
      </c>
      <c r="F630" s="3">
        <v>50</v>
      </c>
      <c r="G630" s="3" t="s">
        <v>1602</v>
      </c>
    </row>
    <row r="631" spans="1:7" x14ac:dyDescent="0.2">
      <c r="A631" s="3" t="s">
        <v>1603</v>
      </c>
      <c r="B631" s="3" t="s">
        <v>1604</v>
      </c>
      <c r="C631" s="3" t="s">
        <v>102</v>
      </c>
      <c r="D631" s="3" t="s">
        <v>11</v>
      </c>
      <c r="E631" s="3" t="s">
        <v>170</v>
      </c>
      <c r="F631" s="3">
        <v>50</v>
      </c>
      <c r="G631" s="3" t="s">
        <v>1605</v>
      </c>
    </row>
    <row r="632" spans="1:7" x14ac:dyDescent="0.2">
      <c r="A632" s="3" t="s">
        <v>1606</v>
      </c>
      <c r="B632" s="3" t="s">
        <v>1607</v>
      </c>
      <c r="C632" s="3" t="s">
        <v>107</v>
      </c>
      <c r="D632" s="3" t="s">
        <v>11</v>
      </c>
      <c r="E632" s="3" t="s">
        <v>170</v>
      </c>
      <c r="F632" s="3">
        <v>50</v>
      </c>
      <c r="G632" s="3" t="s">
        <v>1605</v>
      </c>
    </row>
    <row r="633" spans="1:7" x14ac:dyDescent="0.2">
      <c r="A633" s="3" t="s">
        <v>1608</v>
      </c>
      <c r="B633" s="3" t="s">
        <v>1609</v>
      </c>
      <c r="C633" s="3" t="s">
        <v>102</v>
      </c>
      <c r="D633" s="3" t="s">
        <v>11</v>
      </c>
      <c r="E633" s="3" t="s">
        <v>170</v>
      </c>
      <c r="F633" s="3">
        <v>50</v>
      </c>
      <c r="G633" s="3" t="s">
        <v>1610</v>
      </c>
    </row>
    <row r="634" spans="1:7" x14ac:dyDescent="0.2">
      <c r="A634" s="3" t="s">
        <v>1611</v>
      </c>
      <c r="B634" s="3" t="s">
        <v>1612</v>
      </c>
      <c r="C634" s="3" t="s">
        <v>107</v>
      </c>
      <c r="D634" s="3" t="s">
        <v>11</v>
      </c>
      <c r="E634" s="3" t="s">
        <v>170</v>
      </c>
      <c r="F634" s="3">
        <v>50</v>
      </c>
      <c r="G634" s="3" t="s">
        <v>1610</v>
      </c>
    </row>
    <row r="635" spans="1:7" x14ac:dyDescent="0.2">
      <c r="A635" s="3" t="s">
        <v>1613</v>
      </c>
      <c r="B635" s="3" t="s">
        <v>1614</v>
      </c>
      <c r="C635" s="3" t="s">
        <v>102</v>
      </c>
      <c r="D635" s="3" t="s">
        <v>11</v>
      </c>
      <c r="E635" s="3" t="s">
        <v>133</v>
      </c>
      <c r="F635" s="3">
        <v>70</v>
      </c>
      <c r="G635" s="3" t="s">
        <v>1615</v>
      </c>
    </row>
    <row r="636" spans="1:7" x14ac:dyDescent="0.2">
      <c r="A636" s="3" t="s">
        <v>1616</v>
      </c>
      <c r="B636" s="3" t="s">
        <v>1617</v>
      </c>
      <c r="C636" s="3" t="s">
        <v>107</v>
      </c>
      <c r="D636" s="3" t="s">
        <v>11</v>
      </c>
      <c r="E636" s="3" t="s">
        <v>133</v>
      </c>
      <c r="F636" s="3">
        <v>70</v>
      </c>
      <c r="G636" s="3" t="s">
        <v>1615</v>
      </c>
    </row>
    <row r="637" spans="1:7" x14ac:dyDescent="0.2">
      <c r="A637" s="3" t="s">
        <v>1618</v>
      </c>
      <c r="B637" s="3" t="s">
        <v>1619</v>
      </c>
      <c r="C637" s="3" t="s">
        <v>102</v>
      </c>
      <c r="D637" s="3" t="s">
        <v>11</v>
      </c>
      <c r="E637" s="3" t="s">
        <v>110</v>
      </c>
      <c r="F637" s="3">
        <v>20</v>
      </c>
      <c r="G637" s="3" t="s">
        <v>1615</v>
      </c>
    </row>
    <row r="638" spans="1:7" x14ac:dyDescent="0.2">
      <c r="A638" s="3" t="s">
        <v>1620</v>
      </c>
      <c r="B638" s="3" t="s">
        <v>1621</v>
      </c>
      <c r="C638" s="3" t="s">
        <v>107</v>
      </c>
      <c r="D638" s="3" t="s">
        <v>11</v>
      </c>
      <c r="E638" s="3" t="s">
        <v>110</v>
      </c>
      <c r="F638" s="3">
        <v>20</v>
      </c>
      <c r="G638" s="3" t="s">
        <v>1615</v>
      </c>
    </row>
    <row r="639" spans="1:7" x14ac:dyDescent="0.2">
      <c r="A639" s="3" t="s">
        <v>1622</v>
      </c>
      <c r="B639" s="3" t="s">
        <v>1623</v>
      </c>
      <c r="C639" s="3" t="s">
        <v>102</v>
      </c>
      <c r="D639" s="3" t="s">
        <v>11</v>
      </c>
      <c r="E639" s="3" t="s">
        <v>115</v>
      </c>
      <c r="F639" s="3">
        <v>10</v>
      </c>
      <c r="G639" s="3" t="s">
        <v>1615</v>
      </c>
    </row>
    <row r="640" spans="1:7" x14ac:dyDescent="0.2">
      <c r="A640" s="3" t="s">
        <v>1624</v>
      </c>
      <c r="B640" s="3" t="s">
        <v>1625</v>
      </c>
      <c r="C640" s="3" t="s">
        <v>107</v>
      </c>
      <c r="D640" s="3" t="s">
        <v>11</v>
      </c>
      <c r="E640" s="3" t="s">
        <v>115</v>
      </c>
      <c r="F640" s="3">
        <v>10</v>
      </c>
      <c r="G640" s="3" t="s">
        <v>1615</v>
      </c>
    </row>
    <row r="641" spans="1:7" x14ac:dyDescent="0.2">
      <c r="A641" s="3" t="s">
        <v>1626</v>
      </c>
      <c r="B641" s="3" t="s">
        <v>1627</v>
      </c>
      <c r="C641" s="3" t="s">
        <v>102</v>
      </c>
      <c r="D641" s="3" t="s">
        <v>11</v>
      </c>
      <c r="E641" s="3" t="s">
        <v>103</v>
      </c>
      <c r="F641" s="3">
        <v>90</v>
      </c>
      <c r="G641" s="3" t="s">
        <v>1628</v>
      </c>
    </row>
    <row r="642" spans="1:7" x14ac:dyDescent="0.2">
      <c r="A642" s="3" t="s">
        <v>1629</v>
      </c>
      <c r="B642" s="3" t="s">
        <v>1630</v>
      </c>
      <c r="C642" s="3" t="s">
        <v>107</v>
      </c>
      <c r="D642" s="3" t="s">
        <v>11</v>
      </c>
      <c r="E642" s="3" t="s">
        <v>103</v>
      </c>
      <c r="F642" s="3">
        <v>90</v>
      </c>
      <c r="G642" s="3" t="s">
        <v>1628</v>
      </c>
    </row>
    <row r="643" spans="1:7" x14ac:dyDescent="0.2">
      <c r="A643" s="3" t="s">
        <v>1631</v>
      </c>
      <c r="B643" s="3" t="s">
        <v>1632</v>
      </c>
      <c r="C643" s="3" t="s">
        <v>102</v>
      </c>
      <c r="D643" s="3" t="s">
        <v>11</v>
      </c>
      <c r="E643" s="3" t="s">
        <v>357</v>
      </c>
      <c r="F643" s="3">
        <v>60</v>
      </c>
      <c r="G643" s="3" t="s">
        <v>1633</v>
      </c>
    </row>
    <row r="644" spans="1:7" x14ac:dyDescent="0.2">
      <c r="A644" s="3" t="s">
        <v>1634</v>
      </c>
      <c r="B644" s="3" t="s">
        <v>1635</v>
      </c>
      <c r="C644" s="3" t="s">
        <v>107</v>
      </c>
      <c r="D644" s="3" t="s">
        <v>11</v>
      </c>
      <c r="E644" s="3" t="s">
        <v>357</v>
      </c>
      <c r="F644" s="3">
        <v>60</v>
      </c>
      <c r="G644" s="3" t="s">
        <v>1633</v>
      </c>
    </row>
    <row r="645" spans="1:7" x14ac:dyDescent="0.2">
      <c r="A645" s="3" t="s">
        <v>1636</v>
      </c>
      <c r="B645" s="3" t="s">
        <v>1637</v>
      </c>
      <c r="C645" s="3" t="s">
        <v>102</v>
      </c>
      <c r="D645" s="3" t="s">
        <v>11</v>
      </c>
      <c r="E645" s="3" t="s">
        <v>146</v>
      </c>
      <c r="F645" s="3">
        <v>10</v>
      </c>
      <c r="G645" s="3" t="s">
        <v>1638</v>
      </c>
    </row>
    <row r="646" spans="1:7" x14ac:dyDescent="0.2">
      <c r="A646" s="3" t="s">
        <v>1639</v>
      </c>
      <c r="B646" s="3" t="s">
        <v>1640</v>
      </c>
      <c r="C646" s="3" t="s">
        <v>102</v>
      </c>
      <c r="D646" s="3" t="s">
        <v>11</v>
      </c>
      <c r="E646" s="3" t="s">
        <v>146</v>
      </c>
      <c r="F646" s="3">
        <v>50</v>
      </c>
      <c r="G646" s="3" t="s">
        <v>1641</v>
      </c>
    </row>
    <row r="647" spans="1:7" x14ac:dyDescent="0.2">
      <c r="A647" s="3" t="s">
        <v>1642</v>
      </c>
      <c r="B647" s="3" t="s">
        <v>1643</v>
      </c>
      <c r="C647" s="3" t="s">
        <v>107</v>
      </c>
      <c r="D647" s="3" t="s">
        <v>11</v>
      </c>
      <c r="E647" s="3" t="s">
        <v>146</v>
      </c>
      <c r="F647" s="3">
        <v>50</v>
      </c>
      <c r="G647" s="3" t="s">
        <v>1641</v>
      </c>
    </row>
    <row r="648" spans="1:7" x14ac:dyDescent="0.2">
      <c r="A648" s="3" t="s">
        <v>1644</v>
      </c>
      <c r="B648" s="3" t="s">
        <v>1645</v>
      </c>
      <c r="C648" s="3" t="s">
        <v>102</v>
      </c>
      <c r="D648" s="3" t="s">
        <v>11</v>
      </c>
      <c r="E648" s="3" t="s">
        <v>357</v>
      </c>
      <c r="F648" s="3">
        <v>30</v>
      </c>
      <c r="G648" s="3" t="s">
        <v>1646</v>
      </c>
    </row>
    <row r="649" spans="1:7" x14ac:dyDescent="0.2">
      <c r="A649" s="3" t="s">
        <v>1647</v>
      </c>
      <c r="B649" s="3" t="s">
        <v>1648</v>
      </c>
      <c r="C649" s="3" t="s">
        <v>107</v>
      </c>
      <c r="D649" s="3" t="s">
        <v>11</v>
      </c>
      <c r="E649" s="3" t="s">
        <v>357</v>
      </c>
      <c r="F649" s="3">
        <v>30</v>
      </c>
      <c r="G649" s="3" t="s">
        <v>1646</v>
      </c>
    </row>
    <row r="650" spans="1:7" x14ac:dyDescent="0.2">
      <c r="A650" s="3" t="s">
        <v>1649</v>
      </c>
      <c r="B650" s="3" t="s">
        <v>1650</v>
      </c>
      <c r="C650" s="3" t="s">
        <v>102</v>
      </c>
      <c r="D650" s="3" t="s">
        <v>11</v>
      </c>
      <c r="E650" s="3" t="s">
        <v>302</v>
      </c>
      <c r="F650" s="3">
        <v>11</v>
      </c>
      <c r="G650" s="3" t="s">
        <v>1651</v>
      </c>
    </row>
    <row r="651" spans="1:7" x14ac:dyDescent="0.2">
      <c r="A651" s="3" t="s">
        <v>1652</v>
      </c>
      <c r="B651" s="3" t="s">
        <v>1653</v>
      </c>
      <c r="C651" s="3" t="s">
        <v>102</v>
      </c>
      <c r="D651" s="3" t="s">
        <v>11</v>
      </c>
      <c r="E651" s="3" t="s">
        <v>133</v>
      </c>
      <c r="F651" s="3">
        <v>90</v>
      </c>
      <c r="G651" s="3" t="s">
        <v>1654</v>
      </c>
    </row>
    <row r="652" spans="1:7" x14ac:dyDescent="0.2">
      <c r="A652" s="3" t="s">
        <v>1655</v>
      </c>
      <c r="B652" s="3" t="s">
        <v>1656</v>
      </c>
      <c r="C652" s="3" t="s">
        <v>107</v>
      </c>
      <c r="D652" s="3" t="s">
        <v>11</v>
      </c>
      <c r="E652" s="3" t="s">
        <v>133</v>
      </c>
      <c r="F652" s="3">
        <v>90</v>
      </c>
      <c r="G652" s="3" t="s">
        <v>1654</v>
      </c>
    </row>
    <row r="653" spans="1:7" x14ac:dyDescent="0.2">
      <c r="A653" s="3" t="s">
        <v>1657</v>
      </c>
      <c r="B653" s="3" t="s">
        <v>1658</v>
      </c>
      <c r="C653" s="3" t="s">
        <v>102</v>
      </c>
      <c r="D653" s="3" t="s">
        <v>11</v>
      </c>
      <c r="E653" s="3" t="s">
        <v>103</v>
      </c>
      <c r="F653" s="3">
        <v>80</v>
      </c>
      <c r="G653" s="3" t="s">
        <v>1659</v>
      </c>
    </row>
    <row r="654" spans="1:7" x14ac:dyDescent="0.2">
      <c r="A654" s="3" t="s">
        <v>1660</v>
      </c>
      <c r="B654" s="3" t="s">
        <v>1661</v>
      </c>
      <c r="C654" s="3" t="s">
        <v>107</v>
      </c>
      <c r="D654" s="3" t="s">
        <v>11</v>
      </c>
      <c r="E654" s="3" t="s">
        <v>103</v>
      </c>
      <c r="F654" s="3">
        <v>80</v>
      </c>
      <c r="G654" s="3" t="s">
        <v>1659</v>
      </c>
    </row>
    <row r="655" spans="1:7" x14ac:dyDescent="0.2">
      <c r="A655" s="3" t="s">
        <v>1662</v>
      </c>
      <c r="B655" s="3" t="s">
        <v>1663</v>
      </c>
      <c r="C655" s="3" t="s">
        <v>102</v>
      </c>
      <c r="D655" s="3" t="s">
        <v>11</v>
      </c>
      <c r="E655" s="3" t="s">
        <v>133</v>
      </c>
      <c r="F655" s="3">
        <v>50</v>
      </c>
      <c r="G655" s="3" t="s">
        <v>1659</v>
      </c>
    </row>
    <row r="656" spans="1:7" x14ac:dyDescent="0.2">
      <c r="A656" s="3" t="s">
        <v>1664</v>
      </c>
      <c r="B656" s="3" t="s">
        <v>1665</v>
      </c>
      <c r="C656" s="3" t="s">
        <v>107</v>
      </c>
      <c r="D656" s="3" t="s">
        <v>11</v>
      </c>
      <c r="E656" s="3" t="s">
        <v>133</v>
      </c>
      <c r="F656" s="3">
        <v>50</v>
      </c>
      <c r="G656" s="3" t="s">
        <v>1659</v>
      </c>
    </row>
    <row r="657" spans="1:7" x14ac:dyDescent="0.2">
      <c r="A657" s="3" t="s">
        <v>1666</v>
      </c>
      <c r="B657" s="3" t="s">
        <v>1667</v>
      </c>
      <c r="C657" s="3" t="s">
        <v>102</v>
      </c>
      <c r="D657" s="3" t="s">
        <v>11</v>
      </c>
      <c r="E657" s="3" t="s">
        <v>207</v>
      </c>
      <c r="F657" s="3">
        <v>10</v>
      </c>
      <c r="G657" s="3" t="s">
        <v>1659</v>
      </c>
    </row>
    <row r="658" spans="1:7" x14ac:dyDescent="0.2">
      <c r="A658" s="3" t="s">
        <v>1668</v>
      </c>
      <c r="B658" s="3" t="s">
        <v>1669</v>
      </c>
      <c r="C658" s="3" t="s">
        <v>107</v>
      </c>
      <c r="D658" s="3" t="s">
        <v>11</v>
      </c>
      <c r="E658" s="3" t="s">
        <v>207</v>
      </c>
      <c r="F658" s="3">
        <v>10</v>
      </c>
      <c r="G658" s="3" t="s">
        <v>1659</v>
      </c>
    </row>
    <row r="659" spans="1:7" x14ac:dyDescent="0.2">
      <c r="A659" s="3" t="s">
        <v>1670</v>
      </c>
      <c r="B659" s="3" t="s">
        <v>1671</v>
      </c>
      <c r="C659" s="3" t="s">
        <v>102</v>
      </c>
      <c r="D659" s="3" t="s">
        <v>11</v>
      </c>
      <c r="E659" s="3" t="s">
        <v>465</v>
      </c>
      <c r="F659" s="3">
        <v>20</v>
      </c>
      <c r="G659" s="3" t="s">
        <v>1659</v>
      </c>
    </row>
    <row r="660" spans="1:7" x14ac:dyDescent="0.2">
      <c r="A660" s="3" t="s">
        <v>1672</v>
      </c>
      <c r="B660" s="3" t="s">
        <v>1673</v>
      </c>
      <c r="C660" s="3" t="s">
        <v>107</v>
      </c>
      <c r="D660" s="3" t="s">
        <v>11</v>
      </c>
      <c r="E660" s="3" t="s">
        <v>465</v>
      </c>
      <c r="F660" s="3">
        <v>20</v>
      </c>
      <c r="G660" s="3" t="s">
        <v>1659</v>
      </c>
    </row>
    <row r="661" spans="1:7" x14ac:dyDescent="0.2">
      <c r="A661" s="3" t="s">
        <v>1674</v>
      </c>
      <c r="B661" s="3" t="s">
        <v>1675</v>
      </c>
      <c r="C661" s="3" t="s">
        <v>102</v>
      </c>
      <c r="D661" s="3" t="s">
        <v>11</v>
      </c>
      <c r="E661" s="3" t="s">
        <v>151</v>
      </c>
      <c r="F661" s="3">
        <v>10</v>
      </c>
      <c r="G661" s="3" t="s">
        <v>1676</v>
      </c>
    </row>
    <row r="662" spans="1:7" x14ac:dyDescent="0.2">
      <c r="A662" s="3" t="s">
        <v>1677</v>
      </c>
      <c r="B662" s="3" t="s">
        <v>1678</v>
      </c>
      <c r="C662" s="3" t="s">
        <v>107</v>
      </c>
      <c r="D662" s="3" t="s">
        <v>11</v>
      </c>
      <c r="E662" s="3" t="s">
        <v>151</v>
      </c>
      <c r="F662" s="3">
        <v>10</v>
      </c>
      <c r="G662" s="3" t="s">
        <v>1676</v>
      </c>
    </row>
    <row r="663" spans="1:7" x14ac:dyDescent="0.2">
      <c r="A663" s="3" t="s">
        <v>1679</v>
      </c>
      <c r="B663" s="3" t="s">
        <v>1680</v>
      </c>
      <c r="C663" s="3" t="s">
        <v>102</v>
      </c>
      <c r="D663" s="3" t="s">
        <v>11</v>
      </c>
      <c r="E663" s="3" t="s">
        <v>128</v>
      </c>
      <c r="F663" s="3">
        <v>20</v>
      </c>
      <c r="G663" s="3" t="s">
        <v>1681</v>
      </c>
    </row>
    <row r="664" spans="1:7" x14ac:dyDescent="0.2">
      <c r="A664" s="3" t="s">
        <v>1682</v>
      </c>
      <c r="B664" s="3" t="s">
        <v>1683</v>
      </c>
      <c r="C664" s="3" t="s">
        <v>107</v>
      </c>
      <c r="D664" s="3" t="s">
        <v>11</v>
      </c>
      <c r="E664" s="3" t="s">
        <v>128</v>
      </c>
      <c r="F664" s="3">
        <v>20</v>
      </c>
      <c r="G664" s="3" t="s">
        <v>1681</v>
      </c>
    </row>
    <row r="665" spans="1:7" x14ac:dyDescent="0.2">
      <c r="A665" s="3" t="s">
        <v>1684</v>
      </c>
      <c r="B665" s="3" t="s">
        <v>1685</v>
      </c>
      <c r="C665" s="3" t="s">
        <v>102</v>
      </c>
      <c r="D665" s="3" t="s">
        <v>11</v>
      </c>
      <c r="E665" s="3" t="s">
        <v>133</v>
      </c>
      <c r="F665" s="3">
        <v>30</v>
      </c>
      <c r="G665" s="3" t="s">
        <v>1686</v>
      </c>
    </row>
    <row r="666" spans="1:7" x14ac:dyDescent="0.2">
      <c r="A666" s="3" t="s">
        <v>1687</v>
      </c>
      <c r="B666" s="3" t="s">
        <v>1688</v>
      </c>
      <c r="C666" s="3" t="s">
        <v>107</v>
      </c>
      <c r="D666" s="3" t="s">
        <v>11</v>
      </c>
      <c r="E666" s="3" t="s">
        <v>133</v>
      </c>
      <c r="F666" s="3">
        <v>30</v>
      </c>
      <c r="G666" s="3" t="s">
        <v>1686</v>
      </c>
    </row>
    <row r="667" spans="1:7" x14ac:dyDescent="0.2">
      <c r="A667" s="3" t="s">
        <v>1689</v>
      </c>
      <c r="B667" s="3" t="s">
        <v>1690</v>
      </c>
      <c r="C667" s="3" t="s">
        <v>102</v>
      </c>
      <c r="D667" s="3" t="s">
        <v>11</v>
      </c>
      <c r="E667" s="3" t="s">
        <v>115</v>
      </c>
      <c r="F667" s="3">
        <v>10</v>
      </c>
      <c r="G667" s="3" t="s">
        <v>1686</v>
      </c>
    </row>
    <row r="668" spans="1:7" x14ac:dyDescent="0.2">
      <c r="A668" s="3" t="s">
        <v>1691</v>
      </c>
      <c r="B668" s="3" t="s">
        <v>1692</v>
      </c>
      <c r="C668" s="3" t="s">
        <v>107</v>
      </c>
      <c r="D668" s="3" t="s">
        <v>11</v>
      </c>
      <c r="E668" s="3" t="s">
        <v>115</v>
      </c>
      <c r="F668" s="3">
        <v>10</v>
      </c>
      <c r="G668" s="3" t="s">
        <v>1686</v>
      </c>
    </row>
    <row r="669" spans="1:7" x14ac:dyDescent="0.2">
      <c r="A669" s="3" t="s">
        <v>1693</v>
      </c>
      <c r="B669" s="3" t="s">
        <v>1694</v>
      </c>
      <c r="C669" s="3" t="s">
        <v>102</v>
      </c>
      <c r="D669" s="3" t="s">
        <v>11</v>
      </c>
      <c r="E669" s="3" t="s">
        <v>465</v>
      </c>
      <c r="F669" s="3">
        <v>40</v>
      </c>
      <c r="G669" s="3" t="s">
        <v>1686</v>
      </c>
    </row>
    <row r="670" spans="1:7" x14ac:dyDescent="0.2">
      <c r="A670" s="3" t="s">
        <v>1695</v>
      </c>
      <c r="B670" s="3" t="s">
        <v>1696</v>
      </c>
      <c r="C670" s="3" t="s">
        <v>107</v>
      </c>
      <c r="D670" s="3" t="s">
        <v>11</v>
      </c>
      <c r="E670" s="3" t="s">
        <v>465</v>
      </c>
      <c r="F670" s="3">
        <v>40</v>
      </c>
      <c r="G670" s="3" t="s">
        <v>1686</v>
      </c>
    </row>
    <row r="671" spans="1:7" x14ac:dyDescent="0.2">
      <c r="A671" s="3" t="s">
        <v>1697</v>
      </c>
      <c r="B671" s="3" t="s">
        <v>1698</v>
      </c>
      <c r="C671" s="3" t="s">
        <v>102</v>
      </c>
      <c r="D671" s="3" t="s">
        <v>11</v>
      </c>
      <c r="E671" s="3" t="s">
        <v>103</v>
      </c>
      <c r="F671" s="3">
        <v>30</v>
      </c>
      <c r="G671" s="3" t="s">
        <v>1699</v>
      </c>
    </row>
    <row r="672" spans="1:7" x14ac:dyDescent="0.2">
      <c r="A672" s="3" t="s">
        <v>1700</v>
      </c>
      <c r="B672" s="3" t="s">
        <v>1701</v>
      </c>
      <c r="C672" s="3" t="s">
        <v>107</v>
      </c>
      <c r="D672" s="3" t="s">
        <v>11</v>
      </c>
      <c r="E672" s="3" t="s">
        <v>103</v>
      </c>
      <c r="F672" s="3">
        <v>30</v>
      </c>
      <c r="G672" s="3" t="s">
        <v>1699</v>
      </c>
    </row>
    <row r="673" spans="1:7" x14ac:dyDescent="0.2">
      <c r="A673" s="3" t="s">
        <v>1702</v>
      </c>
      <c r="B673" s="3" t="s">
        <v>1703</v>
      </c>
      <c r="C673" s="3" t="s">
        <v>102</v>
      </c>
      <c r="D673" s="3" t="s">
        <v>11</v>
      </c>
      <c r="E673" s="3" t="s">
        <v>133</v>
      </c>
      <c r="F673" s="3">
        <v>60</v>
      </c>
      <c r="G673" s="3" t="s">
        <v>1699</v>
      </c>
    </row>
    <row r="674" spans="1:7" x14ac:dyDescent="0.2">
      <c r="A674" s="3" t="s">
        <v>1704</v>
      </c>
      <c r="B674" s="3" t="s">
        <v>1705</v>
      </c>
      <c r="C674" s="3" t="s">
        <v>107</v>
      </c>
      <c r="D674" s="3" t="s">
        <v>11</v>
      </c>
      <c r="E674" s="3" t="s">
        <v>133</v>
      </c>
      <c r="F674" s="3">
        <v>60</v>
      </c>
      <c r="G674" s="3" t="s">
        <v>1699</v>
      </c>
    </row>
    <row r="675" spans="1:7" x14ac:dyDescent="0.2">
      <c r="A675" s="3" t="s">
        <v>1706</v>
      </c>
      <c r="B675" s="3" t="s">
        <v>1707</v>
      </c>
      <c r="C675" s="3" t="s">
        <v>102</v>
      </c>
      <c r="D675" s="3" t="s">
        <v>11</v>
      </c>
      <c r="E675" s="3" t="s">
        <v>151</v>
      </c>
      <c r="F675" s="3">
        <v>50</v>
      </c>
      <c r="G675" s="3" t="s">
        <v>1699</v>
      </c>
    </row>
    <row r="676" spans="1:7" x14ac:dyDescent="0.2">
      <c r="A676" s="3" t="s">
        <v>1708</v>
      </c>
      <c r="B676" s="3" t="s">
        <v>1709</v>
      </c>
      <c r="C676" s="3" t="s">
        <v>107</v>
      </c>
      <c r="D676" s="3" t="s">
        <v>11</v>
      </c>
      <c r="E676" s="3" t="s">
        <v>151</v>
      </c>
      <c r="F676" s="3">
        <v>50</v>
      </c>
      <c r="G676" s="3" t="s">
        <v>1699</v>
      </c>
    </row>
    <row r="677" spans="1:7" x14ac:dyDescent="0.2">
      <c r="A677" s="3" t="s">
        <v>1710</v>
      </c>
      <c r="B677" s="3" t="s">
        <v>1711</v>
      </c>
      <c r="C677" s="3" t="s">
        <v>102</v>
      </c>
      <c r="D677" s="3" t="s">
        <v>11</v>
      </c>
      <c r="E677" s="3" t="s">
        <v>120</v>
      </c>
      <c r="F677" s="3">
        <v>70</v>
      </c>
      <c r="G677" s="3" t="s">
        <v>1712</v>
      </c>
    </row>
    <row r="678" spans="1:7" x14ac:dyDescent="0.2">
      <c r="A678" s="3" t="s">
        <v>1713</v>
      </c>
      <c r="B678" s="3" t="s">
        <v>1714</v>
      </c>
      <c r="C678" s="3" t="s">
        <v>102</v>
      </c>
      <c r="D678" s="3" t="s">
        <v>11</v>
      </c>
      <c r="E678" s="3" t="s">
        <v>176</v>
      </c>
      <c r="F678" s="3">
        <v>10</v>
      </c>
      <c r="G678" s="3" t="s">
        <v>1712</v>
      </c>
    </row>
    <row r="679" spans="1:7" x14ac:dyDescent="0.2">
      <c r="A679" s="3" t="s">
        <v>1715</v>
      </c>
      <c r="B679" s="3" t="s">
        <v>1716</v>
      </c>
      <c r="C679" s="3" t="s">
        <v>102</v>
      </c>
      <c r="D679" s="3" t="s">
        <v>11</v>
      </c>
      <c r="E679" s="3" t="s">
        <v>302</v>
      </c>
      <c r="F679" s="3">
        <v>40</v>
      </c>
      <c r="G679" s="3" t="s">
        <v>1712</v>
      </c>
    </row>
    <row r="680" spans="1:7" x14ac:dyDescent="0.2">
      <c r="A680" s="3" t="s">
        <v>1717</v>
      </c>
      <c r="B680" s="3" t="s">
        <v>1718</v>
      </c>
      <c r="C680" s="3" t="s">
        <v>102</v>
      </c>
      <c r="D680" s="3" t="s">
        <v>11</v>
      </c>
      <c r="E680" s="3" t="s">
        <v>302</v>
      </c>
      <c r="F680" s="3">
        <v>40</v>
      </c>
      <c r="G680" s="3" t="s">
        <v>1719</v>
      </c>
    </row>
    <row r="681" spans="1:7" x14ac:dyDescent="0.2">
      <c r="A681" s="3" t="s">
        <v>1720</v>
      </c>
      <c r="B681" s="3" t="s">
        <v>1721</v>
      </c>
      <c r="C681" s="3" t="s">
        <v>102</v>
      </c>
      <c r="D681" s="3" t="s">
        <v>11</v>
      </c>
      <c r="E681" s="3" t="s">
        <v>260</v>
      </c>
      <c r="F681" s="3">
        <v>90</v>
      </c>
      <c r="G681" s="3" t="s">
        <v>1722</v>
      </c>
    </row>
    <row r="682" spans="1:7" x14ac:dyDescent="0.2">
      <c r="A682" s="3" t="s">
        <v>1723</v>
      </c>
      <c r="B682" s="3" t="s">
        <v>1724</v>
      </c>
      <c r="C682" s="3" t="s">
        <v>107</v>
      </c>
      <c r="D682" s="3" t="s">
        <v>11</v>
      </c>
      <c r="E682" s="3" t="s">
        <v>260</v>
      </c>
      <c r="F682" s="3">
        <v>90</v>
      </c>
      <c r="G682" s="3" t="s">
        <v>1722</v>
      </c>
    </row>
    <row r="683" spans="1:7" x14ac:dyDescent="0.2">
      <c r="A683" s="3" t="s">
        <v>1725</v>
      </c>
      <c r="B683" s="3" t="s">
        <v>1726</v>
      </c>
      <c r="C683" s="3" t="s">
        <v>102</v>
      </c>
      <c r="D683" s="3" t="s">
        <v>11</v>
      </c>
      <c r="E683" s="3" t="s">
        <v>103</v>
      </c>
      <c r="F683" s="3">
        <v>90</v>
      </c>
      <c r="G683" s="3" t="s">
        <v>1727</v>
      </c>
    </row>
    <row r="684" spans="1:7" x14ac:dyDescent="0.2">
      <c r="A684" s="3" t="s">
        <v>1728</v>
      </c>
      <c r="B684" s="3" t="s">
        <v>1729</v>
      </c>
      <c r="C684" s="3" t="s">
        <v>107</v>
      </c>
      <c r="D684" s="3" t="s">
        <v>11</v>
      </c>
      <c r="E684" s="3" t="s">
        <v>103</v>
      </c>
      <c r="F684" s="3">
        <v>90</v>
      </c>
      <c r="G684" s="3" t="s">
        <v>1727</v>
      </c>
    </row>
    <row r="685" spans="1:7" x14ac:dyDescent="0.2">
      <c r="A685" s="3" t="s">
        <v>1730</v>
      </c>
      <c r="B685" s="3" t="s">
        <v>1731</v>
      </c>
      <c r="C685" s="3" t="s">
        <v>107</v>
      </c>
      <c r="D685" s="3" t="s">
        <v>11</v>
      </c>
      <c r="E685" s="3" t="s">
        <v>138</v>
      </c>
      <c r="F685" s="3">
        <v>20</v>
      </c>
      <c r="G685" s="3" t="s">
        <v>1732</v>
      </c>
    </row>
    <row r="686" spans="1:7" x14ac:dyDescent="0.2">
      <c r="A686" s="3" t="s">
        <v>1733</v>
      </c>
      <c r="B686" s="3" t="s">
        <v>1734</v>
      </c>
      <c r="C686" s="3" t="s">
        <v>102</v>
      </c>
      <c r="D686" s="3" t="s">
        <v>11</v>
      </c>
      <c r="E686" s="3" t="s">
        <v>146</v>
      </c>
      <c r="F686" s="3">
        <v>10</v>
      </c>
      <c r="G686" s="3" t="s">
        <v>1735</v>
      </c>
    </row>
    <row r="687" spans="1:7" x14ac:dyDescent="0.2">
      <c r="A687" s="3" t="s">
        <v>1736</v>
      </c>
      <c r="B687" s="3" t="s">
        <v>1737</v>
      </c>
      <c r="C687" s="3" t="s">
        <v>102</v>
      </c>
      <c r="D687" s="3" t="s">
        <v>11</v>
      </c>
      <c r="E687" s="3" t="s">
        <v>357</v>
      </c>
      <c r="F687" s="3">
        <v>30</v>
      </c>
      <c r="G687" s="3" t="s">
        <v>1735</v>
      </c>
    </row>
    <row r="688" spans="1:7" x14ac:dyDescent="0.2">
      <c r="A688" s="3" t="s">
        <v>1738</v>
      </c>
      <c r="B688" s="3" t="s">
        <v>1739</v>
      </c>
      <c r="C688" s="3" t="s">
        <v>107</v>
      </c>
      <c r="D688" s="3" t="s">
        <v>11</v>
      </c>
      <c r="E688" s="3" t="s">
        <v>357</v>
      </c>
      <c r="F688" s="3">
        <v>30</v>
      </c>
      <c r="G688" s="3" t="s">
        <v>1735</v>
      </c>
    </row>
    <row r="689" spans="1:7" x14ac:dyDescent="0.2">
      <c r="A689" s="3" t="s">
        <v>1740</v>
      </c>
      <c r="B689" s="3" t="s">
        <v>1741</v>
      </c>
      <c r="C689" s="3" t="s">
        <v>102</v>
      </c>
      <c r="D689" s="3" t="s">
        <v>11</v>
      </c>
      <c r="E689" s="3" t="s">
        <v>357</v>
      </c>
      <c r="F689" s="3">
        <v>10</v>
      </c>
      <c r="G689" s="3" t="s">
        <v>1742</v>
      </c>
    </row>
    <row r="690" spans="1:7" x14ac:dyDescent="0.2">
      <c r="A690" s="3" t="s">
        <v>1743</v>
      </c>
      <c r="B690" s="3" t="s">
        <v>1744</v>
      </c>
      <c r="C690" s="3" t="s">
        <v>102</v>
      </c>
      <c r="D690" s="3" t="s">
        <v>11</v>
      </c>
      <c r="E690" s="3" t="s">
        <v>128</v>
      </c>
      <c r="F690" s="3">
        <v>40</v>
      </c>
      <c r="G690" s="3" t="s">
        <v>1745</v>
      </c>
    </row>
    <row r="691" spans="1:7" x14ac:dyDescent="0.2">
      <c r="A691" s="3" t="s">
        <v>1746</v>
      </c>
      <c r="B691" s="3" t="s">
        <v>1747</v>
      </c>
      <c r="C691" s="3" t="s">
        <v>107</v>
      </c>
      <c r="D691" s="3" t="s">
        <v>11</v>
      </c>
      <c r="E691" s="3" t="s">
        <v>128</v>
      </c>
      <c r="F691" s="3">
        <v>40</v>
      </c>
      <c r="G691" s="3" t="s">
        <v>1745</v>
      </c>
    </row>
    <row r="692" spans="1:7" x14ac:dyDescent="0.2">
      <c r="A692" s="3" t="s">
        <v>1748</v>
      </c>
      <c r="B692" s="3" t="s">
        <v>1749</v>
      </c>
      <c r="C692" s="3" t="s">
        <v>102</v>
      </c>
      <c r="D692" s="3" t="s">
        <v>11</v>
      </c>
      <c r="E692" s="3" t="s">
        <v>302</v>
      </c>
      <c r="F692" s="3">
        <v>81</v>
      </c>
      <c r="G692" s="3" t="s">
        <v>1745</v>
      </c>
    </row>
    <row r="693" spans="1:7" x14ac:dyDescent="0.2">
      <c r="A693" s="3" t="s">
        <v>1750</v>
      </c>
      <c r="B693" s="3" t="s">
        <v>1751</v>
      </c>
      <c r="C693" s="3" t="s">
        <v>102</v>
      </c>
      <c r="D693" s="3" t="s">
        <v>11</v>
      </c>
      <c r="E693" s="3" t="s">
        <v>141</v>
      </c>
      <c r="F693" s="3">
        <v>90</v>
      </c>
      <c r="G693" s="3" t="s">
        <v>1752</v>
      </c>
    </row>
    <row r="694" spans="1:7" x14ac:dyDescent="0.2">
      <c r="A694" s="3" t="s">
        <v>1753</v>
      </c>
      <c r="B694" s="3" t="s">
        <v>1754</v>
      </c>
      <c r="C694" s="3" t="s">
        <v>107</v>
      </c>
      <c r="D694" s="3" t="s">
        <v>11</v>
      </c>
      <c r="E694" s="3" t="s">
        <v>141</v>
      </c>
      <c r="F694" s="3">
        <v>90</v>
      </c>
      <c r="G694" s="3" t="s">
        <v>1752</v>
      </c>
    </row>
    <row r="695" spans="1:7" x14ac:dyDescent="0.2">
      <c r="A695" s="3" t="s">
        <v>1755</v>
      </c>
      <c r="B695" s="3" t="s">
        <v>1756</v>
      </c>
      <c r="C695" s="3" t="s">
        <v>102</v>
      </c>
      <c r="D695" s="3" t="s">
        <v>11</v>
      </c>
      <c r="E695" s="3" t="s">
        <v>103</v>
      </c>
      <c r="F695" s="3">
        <v>10</v>
      </c>
      <c r="G695" s="3" t="s">
        <v>1757</v>
      </c>
    </row>
    <row r="696" spans="1:7" x14ac:dyDescent="0.2">
      <c r="A696" s="3" t="s">
        <v>1758</v>
      </c>
      <c r="B696" s="3" t="s">
        <v>1759</v>
      </c>
      <c r="C696" s="3" t="s">
        <v>107</v>
      </c>
      <c r="D696" s="3" t="s">
        <v>11</v>
      </c>
      <c r="E696" s="3" t="s">
        <v>103</v>
      </c>
      <c r="F696" s="3">
        <v>10</v>
      </c>
      <c r="G696" s="3" t="s">
        <v>1757</v>
      </c>
    </row>
    <row r="697" spans="1:7" x14ac:dyDescent="0.2">
      <c r="A697" s="3" t="s">
        <v>1760</v>
      </c>
      <c r="B697" s="3" t="s">
        <v>1761</v>
      </c>
      <c r="C697" s="3" t="s">
        <v>102</v>
      </c>
      <c r="D697" s="3" t="s">
        <v>11</v>
      </c>
      <c r="E697" s="3" t="s">
        <v>207</v>
      </c>
      <c r="F697" s="3">
        <v>50</v>
      </c>
      <c r="G697" s="3" t="s">
        <v>1757</v>
      </c>
    </row>
    <row r="698" spans="1:7" x14ac:dyDescent="0.2">
      <c r="A698" s="3" t="s">
        <v>1762</v>
      </c>
      <c r="B698" s="3" t="s">
        <v>1763</v>
      </c>
      <c r="C698" s="3" t="s">
        <v>107</v>
      </c>
      <c r="D698" s="3" t="s">
        <v>11</v>
      </c>
      <c r="E698" s="3" t="s">
        <v>207</v>
      </c>
      <c r="F698" s="3">
        <v>50</v>
      </c>
      <c r="G698" s="3" t="s">
        <v>1757</v>
      </c>
    </row>
    <row r="699" spans="1:7" x14ac:dyDescent="0.2">
      <c r="A699" s="3" t="s">
        <v>1764</v>
      </c>
      <c r="B699" s="3" t="s">
        <v>1765</v>
      </c>
      <c r="C699" s="3" t="s">
        <v>102</v>
      </c>
      <c r="D699" s="3" t="s">
        <v>11</v>
      </c>
      <c r="E699" s="3" t="s">
        <v>176</v>
      </c>
      <c r="F699" s="3">
        <v>10</v>
      </c>
      <c r="G699" s="3" t="s">
        <v>1757</v>
      </c>
    </row>
    <row r="700" spans="1:7" x14ac:dyDescent="0.2">
      <c r="A700" s="3" t="s">
        <v>1766</v>
      </c>
      <c r="B700" s="3" t="s">
        <v>1767</v>
      </c>
      <c r="C700" s="3" t="s">
        <v>102</v>
      </c>
      <c r="D700" s="3" t="s">
        <v>11</v>
      </c>
      <c r="E700" s="3" t="s">
        <v>465</v>
      </c>
      <c r="F700" s="3">
        <v>30</v>
      </c>
      <c r="G700" s="3" t="s">
        <v>1768</v>
      </c>
    </row>
    <row r="701" spans="1:7" x14ac:dyDescent="0.2">
      <c r="A701" s="3" t="s">
        <v>1769</v>
      </c>
      <c r="B701" s="3" t="s">
        <v>1770</v>
      </c>
      <c r="C701" s="3" t="s">
        <v>107</v>
      </c>
      <c r="D701" s="3" t="s">
        <v>11</v>
      </c>
      <c r="E701" s="3" t="s">
        <v>465</v>
      </c>
      <c r="F701" s="3">
        <v>30</v>
      </c>
      <c r="G701" s="3" t="s">
        <v>1768</v>
      </c>
    </row>
    <row r="702" spans="1:7" x14ac:dyDescent="0.2">
      <c r="A702" s="3" t="s">
        <v>1771</v>
      </c>
      <c r="B702" s="3" t="s">
        <v>1772</v>
      </c>
      <c r="C702" s="3" t="s">
        <v>102</v>
      </c>
      <c r="D702" s="3" t="s">
        <v>11</v>
      </c>
      <c r="E702" s="3" t="s">
        <v>141</v>
      </c>
      <c r="F702" s="3">
        <v>10</v>
      </c>
      <c r="G702" s="3" t="s">
        <v>1773</v>
      </c>
    </row>
    <row r="703" spans="1:7" x14ac:dyDescent="0.2">
      <c r="A703" s="3" t="s">
        <v>1774</v>
      </c>
      <c r="B703" s="3" t="s">
        <v>1775</v>
      </c>
      <c r="C703" s="3" t="s">
        <v>107</v>
      </c>
      <c r="D703" s="3" t="s">
        <v>11</v>
      </c>
      <c r="E703" s="3" t="s">
        <v>141</v>
      </c>
      <c r="F703" s="3">
        <v>10</v>
      </c>
      <c r="G703" s="3" t="s">
        <v>1773</v>
      </c>
    </row>
    <row r="704" spans="1:7" x14ac:dyDescent="0.2">
      <c r="A704" s="3" t="s">
        <v>1776</v>
      </c>
      <c r="B704" s="3" t="s">
        <v>1777</v>
      </c>
      <c r="C704" s="3" t="s">
        <v>102</v>
      </c>
      <c r="D704" s="3" t="s">
        <v>11</v>
      </c>
      <c r="E704" s="3" t="s">
        <v>146</v>
      </c>
      <c r="F704" s="3">
        <v>30</v>
      </c>
      <c r="G704" s="3" t="s">
        <v>1778</v>
      </c>
    </row>
    <row r="705" spans="1:7" x14ac:dyDescent="0.2">
      <c r="A705" s="3" t="s">
        <v>1779</v>
      </c>
      <c r="B705" s="3" t="s">
        <v>1780</v>
      </c>
      <c r="C705" s="3" t="s">
        <v>107</v>
      </c>
      <c r="D705" s="3" t="s">
        <v>11</v>
      </c>
      <c r="E705" s="3" t="s">
        <v>146</v>
      </c>
      <c r="F705" s="3">
        <v>30</v>
      </c>
      <c r="G705" s="3" t="s">
        <v>1778</v>
      </c>
    </row>
    <row r="706" spans="1:7" x14ac:dyDescent="0.2">
      <c r="A706" s="3" t="s">
        <v>1781</v>
      </c>
      <c r="B706" s="3" t="s">
        <v>1782</v>
      </c>
      <c r="C706" s="3" t="s">
        <v>102</v>
      </c>
      <c r="D706" s="3" t="s">
        <v>11</v>
      </c>
      <c r="E706" s="3" t="s">
        <v>164</v>
      </c>
      <c r="F706" s="3">
        <v>90</v>
      </c>
      <c r="G706" s="3" t="s">
        <v>1783</v>
      </c>
    </row>
    <row r="707" spans="1:7" x14ac:dyDescent="0.2">
      <c r="A707" s="3" t="s">
        <v>1784</v>
      </c>
      <c r="B707" s="3" t="s">
        <v>1785</v>
      </c>
      <c r="C707" s="3" t="s">
        <v>107</v>
      </c>
      <c r="D707" s="3" t="s">
        <v>11</v>
      </c>
      <c r="E707" s="3" t="s">
        <v>164</v>
      </c>
      <c r="F707" s="3">
        <v>90</v>
      </c>
      <c r="G707" s="3" t="s">
        <v>1783</v>
      </c>
    </row>
    <row r="708" spans="1:7" x14ac:dyDescent="0.2">
      <c r="A708" s="3" t="s">
        <v>1786</v>
      </c>
      <c r="B708" s="3" t="s">
        <v>1787</v>
      </c>
      <c r="C708" s="3" t="s">
        <v>102</v>
      </c>
      <c r="D708" s="3" t="s">
        <v>11</v>
      </c>
      <c r="E708" s="3" t="s">
        <v>146</v>
      </c>
      <c r="F708" s="3">
        <v>60</v>
      </c>
      <c r="G708" s="3" t="s">
        <v>1783</v>
      </c>
    </row>
    <row r="709" spans="1:7" x14ac:dyDescent="0.2">
      <c r="A709" s="3" t="s">
        <v>1788</v>
      </c>
      <c r="B709" s="3" t="s">
        <v>1789</v>
      </c>
      <c r="C709" s="3" t="s">
        <v>107</v>
      </c>
      <c r="D709" s="3" t="s">
        <v>11</v>
      </c>
      <c r="E709" s="3" t="s">
        <v>146</v>
      </c>
      <c r="F709" s="3">
        <v>60</v>
      </c>
      <c r="G709" s="3" t="s">
        <v>1783</v>
      </c>
    </row>
    <row r="710" spans="1:7" x14ac:dyDescent="0.2">
      <c r="A710" s="3" t="s">
        <v>1790</v>
      </c>
      <c r="B710" s="3" t="s">
        <v>1791</v>
      </c>
      <c r="C710" s="3" t="s">
        <v>102</v>
      </c>
      <c r="D710" s="3" t="s">
        <v>11</v>
      </c>
      <c r="E710" s="3" t="s">
        <v>159</v>
      </c>
      <c r="F710" s="3">
        <v>80</v>
      </c>
      <c r="G710" s="3" t="s">
        <v>1783</v>
      </c>
    </row>
    <row r="711" spans="1:7" x14ac:dyDescent="0.2">
      <c r="A711" s="3" t="s">
        <v>1792</v>
      </c>
      <c r="B711" s="3" t="s">
        <v>1793</v>
      </c>
      <c r="C711" s="3" t="s">
        <v>107</v>
      </c>
      <c r="D711" s="3" t="s">
        <v>11</v>
      </c>
      <c r="E711" s="3" t="s">
        <v>159</v>
      </c>
      <c r="F711" s="3">
        <v>80</v>
      </c>
      <c r="G711" s="3" t="s">
        <v>1783</v>
      </c>
    </row>
    <row r="712" spans="1:7" x14ac:dyDescent="0.2">
      <c r="A712" s="3" t="s">
        <v>1794</v>
      </c>
      <c r="B712" s="3" t="s">
        <v>1795</v>
      </c>
      <c r="C712" s="3" t="s">
        <v>102</v>
      </c>
      <c r="D712" s="3" t="s">
        <v>11</v>
      </c>
      <c r="E712" s="3" t="s">
        <v>207</v>
      </c>
      <c r="F712" s="3">
        <v>70</v>
      </c>
      <c r="G712" s="3" t="s">
        <v>1796</v>
      </c>
    </row>
    <row r="713" spans="1:7" x14ac:dyDescent="0.2">
      <c r="A713" s="3" t="s">
        <v>1797</v>
      </c>
      <c r="B713" s="3" t="s">
        <v>1798</v>
      </c>
      <c r="C713" s="3" t="s">
        <v>107</v>
      </c>
      <c r="D713" s="3" t="s">
        <v>11</v>
      </c>
      <c r="E713" s="3" t="s">
        <v>207</v>
      </c>
      <c r="F713" s="3">
        <v>70</v>
      </c>
      <c r="G713" s="3" t="s">
        <v>1796</v>
      </c>
    </row>
    <row r="714" spans="1:7" x14ac:dyDescent="0.2">
      <c r="A714" s="3" t="s">
        <v>1799</v>
      </c>
      <c r="B714" s="3" t="s">
        <v>1800</v>
      </c>
      <c r="C714" s="3" t="s">
        <v>102</v>
      </c>
      <c r="D714" s="3" t="s">
        <v>11</v>
      </c>
      <c r="E714" s="3" t="s">
        <v>302</v>
      </c>
      <c r="F714" s="3">
        <v>21</v>
      </c>
      <c r="G714" s="3" t="s">
        <v>1801</v>
      </c>
    </row>
    <row r="715" spans="1:7" x14ac:dyDescent="0.2">
      <c r="A715" s="3" t="s">
        <v>1802</v>
      </c>
      <c r="B715" s="3" t="s">
        <v>1803</v>
      </c>
      <c r="C715" s="3" t="s">
        <v>102</v>
      </c>
      <c r="D715" s="3" t="s">
        <v>11</v>
      </c>
      <c r="E715" s="3" t="s">
        <v>159</v>
      </c>
      <c r="F715" s="3">
        <v>60</v>
      </c>
      <c r="G715" s="3" t="s">
        <v>1804</v>
      </c>
    </row>
    <row r="716" spans="1:7" x14ac:dyDescent="0.2">
      <c r="A716" s="3" t="s">
        <v>1805</v>
      </c>
      <c r="B716" s="3" t="s">
        <v>1806</v>
      </c>
      <c r="C716" s="3" t="s">
        <v>107</v>
      </c>
      <c r="D716" s="3" t="s">
        <v>11</v>
      </c>
      <c r="E716" s="3" t="s">
        <v>159</v>
      </c>
      <c r="F716" s="3">
        <v>60</v>
      </c>
      <c r="G716" s="3" t="s">
        <v>1804</v>
      </c>
    </row>
    <row r="717" spans="1:7" x14ac:dyDescent="0.2">
      <c r="A717" s="3" t="s">
        <v>1807</v>
      </c>
      <c r="B717" s="3" t="s">
        <v>1808</v>
      </c>
      <c r="C717" s="3" t="s">
        <v>102</v>
      </c>
      <c r="D717" s="3" t="s">
        <v>11</v>
      </c>
      <c r="E717" s="3" t="s">
        <v>128</v>
      </c>
      <c r="F717" s="3">
        <v>70</v>
      </c>
      <c r="G717" s="3" t="s">
        <v>1809</v>
      </c>
    </row>
    <row r="718" spans="1:7" x14ac:dyDescent="0.2">
      <c r="A718" s="3" t="s">
        <v>1810</v>
      </c>
      <c r="B718" s="3" t="s">
        <v>1811</v>
      </c>
      <c r="C718" s="3" t="s">
        <v>107</v>
      </c>
      <c r="D718" s="3" t="s">
        <v>11</v>
      </c>
      <c r="E718" s="3" t="s">
        <v>128</v>
      </c>
      <c r="F718" s="3">
        <v>70</v>
      </c>
      <c r="G718" s="3" t="s">
        <v>1809</v>
      </c>
    </row>
    <row r="719" spans="1:7" x14ac:dyDescent="0.2">
      <c r="A719" s="3" t="s">
        <v>1812</v>
      </c>
      <c r="B719" s="3" t="s">
        <v>1813</v>
      </c>
      <c r="C719" s="3" t="s">
        <v>102</v>
      </c>
      <c r="D719" s="3" t="s">
        <v>11</v>
      </c>
      <c r="E719" s="3" t="s">
        <v>207</v>
      </c>
      <c r="F719" s="3">
        <v>80</v>
      </c>
      <c r="G719" s="3" t="s">
        <v>1809</v>
      </c>
    </row>
    <row r="720" spans="1:7" x14ac:dyDescent="0.2">
      <c r="A720" s="3" t="s">
        <v>1814</v>
      </c>
      <c r="B720" s="3" t="s">
        <v>1815</v>
      </c>
      <c r="C720" s="3" t="s">
        <v>107</v>
      </c>
      <c r="D720" s="3" t="s">
        <v>11</v>
      </c>
      <c r="E720" s="3" t="s">
        <v>207</v>
      </c>
      <c r="F720" s="3">
        <v>80</v>
      </c>
      <c r="G720" s="3" t="s">
        <v>1809</v>
      </c>
    </row>
    <row r="721" spans="1:7" x14ac:dyDescent="0.2">
      <c r="A721" s="3" t="s">
        <v>1816</v>
      </c>
      <c r="B721" s="3" t="s">
        <v>1817</v>
      </c>
      <c r="C721" s="3" t="s">
        <v>102</v>
      </c>
      <c r="D721" s="3" t="s">
        <v>11</v>
      </c>
      <c r="E721" s="3" t="s">
        <v>164</v>
      </c>
      <c r="F721" s="3">
        <v>40</v>
      </c>
      <c r="G721" s="3" t="s">
        <v>1809</v>
      </c>
    </row>
    <row r="722" spans="1:7" x14ac:dyDescent="0.2">
      <c r="A722" s="3" t="s">
        <v>1818</v>
      </c>
      <c r="B722" s="3" t="s">
        <v>1819</v>
      </c>
      <c r="C722" s="3" t="s">
        <v>107</v>
      </c>
      <c r="D722" s="3" t="s">
        <v>11</v>
      </c>
      <c r="E722" s="3" t="s">
        <v>164</v>
      </c>
      <c r="F722" s="3">
        <v>40</v>
      </c>
      <c r="G722" s="3" t="s">
        <v>1809</v>
      </c>
    </row>
    <row r="723" spans="1:7" x14ac:dyDescent="0.2">
      <c r="A723" s="3" t="s">
        <v>1820</v>
      </c>
      <c r="B723" s="3" t="s">
        <v>1821</v>
      </c>
      <c r="C723" s="3" t="s">
        <v>102</v>
      </c>
      <c r="D723" s="3" t="s">
        <v>11</v>
      </c>
      <c r="E723" s="3" t="s">
        <v>146</v>
      </c>
      <c r="F723" s="3">
        <v>60</v>
      </c>
      <c r="G723" s="3" t="s">
        <v>1809</v>
      </c>
    </row>
    <row r="724" spans="1:7" x14ac:dyDescent="0.2">
      <c r="A724" s="3" t="s">
        <v>1822</v>
      </c>
      <c r="B724" s="3" t="s">
        <v>1823</v>
      </c>
      <c r="C724" s="3" t="s">
        <v>107</v>
      </c>
      <c r="D724" s="3" t="s">
        <v>11</v>
      </c>
      <c r="E724" s="3" t="s">
        <v>146</v>
      </c>
      <c r="F724" s="3">
        <v>60</v>
      </c>
      <c r="G724" s="3" t="s">
        <v>1809</v>
      </c>
    </row>
    <row r="725" spans="1:7" x14ac:dyDescent="0.2">
      <c r="A725" s="3" t="s">
        <v>1824</v>
      </c>
      <c r="B725" s="3" t="s">
        <v>1825</v>
      </c>
      <c r="C725" s="3" t="s">
        <v>102</v>
      </c>
      <c r="D725" s="3" t="s">
        <v>11</v>
      </c>
      <c r="E725" s="3" t="s">
        <v>357</v>
      </c>
      <c r="F725" s="3">
        <v>90</v>
      </c>
      <c r="G725" s="3" t="s">
        <v>1809</v>
      </c>
    </row>
    <row r="726" spans="1:7" x14ac:dyDescent="0.2">
      <c r="A726" s="3" t="s">
        <v>1826</v>
      </c>
      <c r="B726" s="3" t="s">
        <v>1827</v>
      </c>
      <c r="C726" s="3" t="s">
        <v>107</v>
      </c>
      <c r="D726" s="3" t="s">
        <v>11</v>
      </c>
      <c r="E726" s="3" t="s">
        <v>357</v>
      </c>
      <c r="F726" s="3">
        <v>90</v>
      </c>
      <c r="G726" s="3" t="s">
        <v>1809</v>
      </c>
    </row>
    <row r="727" spans="1:7" x14ac:dyDescent="0.2">
      <c r="A727" s="3" t="s">
        <v>1828</v>
      </c>
      <c r="B727" s="3" t="s">
        <v>1829</v>
      </c>
      <c r="C727" s="3" t="s">
        <v>102</v>
      </c>
      <c r="D727" s="3" t="s">
        <v>11</v>
      </c>
      <c r="E727" s="3" t="s">
        <v>260</v>
      </c>
      <c r="F727" s="3">
        <v>90</v>
      </c>
      <c r="G727" s="3" t="s">
        <v>1830</v>
      </c>
    </row>
    <row r="728" spans="1:7" x14ac:dyDescent="0.2">
      <c r="A728" s="3" t="s">
        <v>1831</v>
      </c>
      <c r="B728" s="3" t="s">
        <v>1832</v>
      </c>
      <c r="C728" s="3" t="s">
        <v>107</v>
      </c>
      <c r="D728" s="3" t="s">
        <v>11</v>
      </c>
      <c r="E728" s="3" t="s">
        <v>260</v>
      </c>
      <c r="F728" s="3">
        <v>90</v>
      </c>
      <c r="G728" s="3" t="s">
        <v>1830</v>
      </c>
    </row>
    <row r="729" spans="1:7" x14ac:dyDescent="0.2">
      <c r="A729" s="3" t="s">
        <v>1833</v>
      </c>
      <c r="B729" s="3" t="s">
        <v>1834</v>
      </c>
      <c r="C729" s="3" t="s">
        <v>102</v>
      </c>
      <c r="D729" s="3" t="s">
        <v>11</v>
      </c>
      <c r="E729" s="3" t="s">
        <v>133</v>
      </c>
      <c r="F729" s="3">
        <v>70</v>
      </c>
      <c r="G729" s="3" t="s">
        <v>1835</v>
      </c>
    </row>
    <row r="730" spans="1:7" x14ac:dyDescent="0.2">
      <c r="A730" s="3" t="s">
        <v>1836</v>
      </c>
      <c r="B730" s="3" t="s">
        <v>1837</v>
      </c>
      <c r="C730" s="3" t="s">
        <v>107</v>
      </c>
      <c r="D730" s="3" t="s">
        <v>11</v>
      </c>
      <c r="E730" s="3" t="s">
        <v>133</v>
      </c>
      <c r="F730" s="3">
        <v>70</v>
      </c>
      <c r="G730" s="3" t="s">
        <v>1835</v>
      </c>
    </row>
    <row r="731" spans="1:7" x14ac:dyDescent="0.2">
      <c r="A731" s="3" t="s">
        <v>1838</v>
      </c>
      <c r="B731" s="3" t="s">
        <v>1839</v>
      </c>
      <c r="C731" s="3" t="s">
        <v>102</v>
      </c>
      <c r="D731" s="3" t="s">
        <v>11</v>
      </c>
      <c r="E731" s="3" t="s">
        <v>103</v>
      </c>
      <c r="F731" s="3">
        <v>30</v>
      </c>
      <c r="G731" s="3" t="s">
        <v>1840</v>
      </c>
    </row>
    <row r="732" spans="1:7" x14ac:dyDescent="0.2">
      <c r="A732" s="3" t="s">
        <v>1841</v>
      </c>
      <c r="B732" s="3" t="s">
        <v>1842</v>
      </c>
      <c r="C732" s="3" t="s">
        <v>107</v>
      </c>
      <c r="D732" s="3" t="s">
        <v>11</v>
      </c>
      <c r="E732" s="3" t="s">
        <v>103</v>
      </c>
      <c r="F732" s="3">
        <v>30</v>
      </c>
      <c r="G732" s="3" t="s">
        <v>1840</v>
      </c>
    </row>
    <row r="733" spans="1:7" x14ac:dyDescent="0.2">
      <c r="A733" s="3" t="s">
        <v>1843</v>
      </c>
      <c r="B733" s="3" t="s">
        <v>1844</v>
      </c>
      <c r="C733" s="3" t="s">
        <v>102</v>
      </c>
      <c r="D733" s="3" t="s">
        <v>11</v>
      </c>
      <c r="E733" s="3" t="s">
        <v>146</v>
      </c>
      <c r="F733" s="3">
        <v>70</v>
      </c>
      <c r="G733" s="3" t="s">
        <v>1845</v>
      </c>
    </row>
    <row r="734" spans="1:7" x14ac:dyDescent="0.2">
      <c r="A734" s="3" t="s">
        <v>1846</v>
      </c>
      <c r="B734" s="3" t="s">
        <v>1847</v>
      </c>
      <c r="C734" s="3" t="s">
        <v>107</v>
      </c>
      <c r="D734" s="3" t="s">
        <v>11</v>
      </c>
      <c r="E734" s="3" t="s">
        <v>146</v>
      </c>
      <c r="F734" s="3">
        <v>70</v>
      </c>
      <c r="G734" s="3" t="s">
        <v>1845</v>
      </c>
    </row>
    <row r="735" spans="1:7" x14ac:dyDescent="0.2">
      <c r="A735" s="3" t="s">
        <v>1848</v>
      </c>
      <c r="B735" s="3" t="s">
        <v>1849</v>
      </c>
      <c r="C735" s="3" t="s">
        <v>102</v>
      </c>
      <c r="D735" s="3" t="s">
        <v>11</v>
      </c>
      <c r="E735" s="3" t="s">
        <v>115</v>
      </c>
      <c r="F735" s="3">
        <v>90</v>
      </c>
      <c r="G735" s="3" t="s">
        <v>1850</v>
      </c>
    </row>
    <row r="736" spans="1:7" x14ac:dyDescent="0.2">
      <c r="A736" s="3" t="s">
        <v>1851</v>
      </c>
      <c r="B736" s="3" t="s">
        <v>1852</v>
      </c>
      <c r="C736" s="3" t="s">
        <v>107</v>
      </c>
      <c r="D736" s="3" t="s">
        <v>11</v>
      </c>
      <c r="E736" s="3" t="s">
        <v>115</v>
      </c>
      <c r="F736" s="3">
        <v>90</v>
      </c>
      <c r="G736" s="3" t="s">
        <v>1850</v>
      </c>
    </row>
    <row r="737" spans="1:7" x14ac:dyDescent="0.2">
      <c r="A737" s="3" t="s">
        <v>1853</v>
      </c>
      <c r="B737" s="3" t="s">
        <v>1854</v>
      </c>
      <c r="C737" s="3" t="s">
        <v>102</v>
      </c>
      <c r="D737" s="3" t="s">
        <v>11</v>
      </c>
      <c r="E737" s="3" t="s">
        <v>141</v>
      </c>
      <c r="F737" s="3">
        <v>40</v>
      </c>
      <c r="G737" s="3" t="s">
        <v>1855</v>
      </c>
    </row>
    <row r="738" spans="1:7" x14ac:dyDescent="0.2">
      <c r="A738" s="3" t="s">
        <v>1856</v>
      </c>
      <c r="B738" s="3" t="s">
        <v>1857</v>
      </c>
      <c r="C738" s="3" t="s">
        <v>102</v>
      </c>
      <c r="D738" s="3" t="s">
        <v>11</v>
      </c>
      <c r="E738" s="3" t="s">
        <v>159</v>
      </c>
      <c r="F738" s="3">
        <v>40</v>
      </c>
      <c r="G738" s="3" t="s">
        <v>1855</v>
      </c>
    </row>
    <row r="739" spans="1:7" x14ac:dyDescent="0.2">
      <c r="A739" s="3" t="s">
        <v>1858</v>
      </c>
      <c r="B739" s="3" t="s">
        <v>1859</v>
      </c>
      <c r="C739" s="3" t="s">
        <v>107</v>
      </c>
      <c r="D739" s="3" t="s">
        <v>11</v>
      </c>
      <c r="E739" s="3" t="s">
        <v>159</v>
      </c>
      <c r="F739" s="3">
        <v>40</v>
      </c>
      <c r="G739" s="3" t="s">
        <v>1855</v>
      </c>
    </row>
    <row r="740" spans="1:7" x14ac:dyDescent="0.2">
      <c r="A740" s="3" t="s">
        <v>1860</v>
      </c>
      <c r="B740" s="3" t="s">
        <v>1861</v>
      </c>
      <c r="C740" s="3" t="s">
        <v>102</v>
      </c>
      <c r="D740" s="3" t="s">
        <v>11</v>
      </c>
      <c r="E740" s="3" t="s">
        <v>128</v>
      </c>
      <c r="F740" s="3">
        <v>20</v>
      </c>
      <c r="G740" s="3" t="s">
        <v>1862</v>
      </c>
    </row>
    <row r="741" spans="1:7" x14ac:dyDescent="0.2">
      <c r="A741" s="3" t="s">
        <v>1863</v>
      </c>
      <c r="B741" s="3" t="s">
        <v>1864</v>
      </c>
      <c r="C741" s="3" t="s">
        <v>102</v>
      </c>
      <c r="D741" s="3" t="s">
        <v>11</v>
      </c>
      <c r="E741" s="3" t="s">
        <v>170</v>
      </c>
      <c r="F741" s="3">
        <v>90</v>
      </c>
      <c r="G741" s="3" t="s">
        <v>1865</v>
      </c>
    </row>
    <row r="742" spans="1:7" x14ac:dyDescent="0.2">
      <c r="A742" s="3" t="s">
        <v>1866</v>
      </c>
      <c r="B742" s="3" t="s">
        <v>1867</v>
      </c>
      <c r="C742" s="3" t="s">
        <v>107</v>
      </c>
      <c r="D742" s="3" t="s">
        <v>11</v>
      </c>
      <c r="E742" s="3" t="s">
        <v>170</v>
      </c>
      <c r="F742" s="3">
        <v>90</v>
      </c>
      <c r="G742" s="3" t="s">
        <v>1865</v>
      </c>
    </row>
    <row r="743" spans="1:7" x14ac:dyDescent="0.2">
      <c r="A743" s="3" t="s">
        <v>1868</v>
      </c>
      <c r="B743" s="3" t="s">
        <v>1869</v>
      </c>
      <c r="C743" s="3" t="s">
        <v>102</v>
      </c>
      <c r="D743" s="3" t="s">
        <v>11</v>
      </c>
      <c r="E743" s="3" t="s">
        <v>465</v>
      </c>
      <c r="F743" s="3">
        <v>10</v>
      </c>
      <c r="G743" s="3" t="s">
        <v>1870</v>
      </c>
    </row>
    <row r="744" spans="1:7" x14ac:dyDescent="0.2">
      <c r="A744" s="3" t="s">
        <v>1871</v>
      </c>
      <c r="B744" s="3" t="s">
        <v>1872</v>
      </c>
      <c r="C744" s="3" t="s">
        <v>107</v>
      </c>
      <c r="D744" s="3" t="s">
        <v>11</v>
      </c>
      <c r="E744" s="3" t="s">
        <v>465</v>
      </c>
      <c r="F744" s="3">
        <v>10</v>
      </c>
      <c r="G744" s="3" t="s">
        <v>1870</v>
      </c>
    </row>
    <row r="745" spans="1:7" x14ac:dyDescent="0.2">
      <c r="A745" s="3" t="s">
        <v>1873</v>
      </c>
      <c r="B745" s="3" t="s">
        <v>1874</v>
      </c>
      <c r="C745" s="3" t="s">
        <v>102</v>
      </c>
      <c r="D745" s="3" t="s">
        <v>11</v>
      </c>
      <c r="E745" s="3" t="s">
        <v>176</v>
      </c>
      <c r="F745" s="3">
        <v>80</v>
      </c>
      <c r="G745" s="3" t="s">
        <v>1875</v>
      </c>
    </row>
    <row r="746" spans="1:7" x14ac:dyDescent="0.2">
      <c r="A746" s="3" t="s">
        <v>1876</v>
      </c>
      <c r="B746" s="3" t="s">
        <v>1877</v>
      </c>
      <c r="C746" s="3" t="s">
        <v>107</v>
      </c>
      <c r="D746" s="3" t="s">
        <v>11</v>
      </c>
      <c r="E746" s="3" t="s">
        <v>176</v>
      </c>
      <c r="F746" s="3">
        <v>80</v>
      </c>
      <c r="G746" s="3" t="s">
        <v>1875</v>
      </c>
    </row>
    <row r="747" spans="1:7" x14ac:dyDescent="0.2">
      <c r="A747" s="3" t="s">
        <v>1878</v>
      </c>
      <c r="B747" s="3" t="s">
        <v>1879</v>
      </c>
      <c r="C747" s="3" t="s">
        <v>102</v>
      </c>
      <c r="D747" s="3" t="s">
        <v>11</v>
      </c>
      <c r="E747" s="3" t="s">
        <v>159</v>
      </c>
      <c r="F747" s="3">
        <v>40</v>
      </c>
      <c r="G747" s="3" t="s">
        <v>1880</v>
      </c>
    </row>
    <row r="748" spans="1:7" x14ac:dyDescent="0.2">
      <c r="A748" s="3" t="s">
        <v>1881</v>
      </c>
      <c r="B748" s="3" t="s">
        <v>1882</v>
      </c>
      <c r="C748" s="3" t="s">
        <v>107</v>
      </c>
      <c r="D748" s="3" t="s">
        <v>11</v>
      </c>
      <c r="E748" s="3" t="s">
        <v>159</v>
      </c>
      <c r="F748" s="3">
        <v>40</v>
      </c>
      <c r="G748" s="3" t="s">
        <v>1880</v>
      </c>
    </row>
    <row r="749" spans="1:7" x14ac:dyDescent="0.2">
      <c r="A749" s="3" t="s">
        <v>1883</v>
      </c>
      <c r="B749" s="3" t="s">
        <v>1884</v>
      </c>
      <c r="C749" s="3" t="s">
        <v>102</v>
      </c>
      <c r="D749" s="3" t="s">
        <v>11</v>
      </c>
      <c r="E749" s="3" t="s">
        <v>141</v>
      </c>
      <c r="F749" s="3">
        <v>50</v>
      </c>
      <c r="G749" s="3" t="s">
        <v>1885</v>
      </c>
    </row>
    <row r="750" spans="1:7" x14ac:dyDescent="0.2">
      <c r="A750" s="3" t="s">
        <v>1886</v>
      </c>
      <c r="B750" s="3" t="s">
        <v>1887</v>
      </c>
      <c r="C750" s="3" t="s">
        <v>107</v>
      </c>
      <c r="D750" s="3" t="s">
        <v>11</v>
      </c>
      <c r="E750" s="3" t="s">
        <v>141</v>
      </c>
      <c r="F750" s="3">
        <v>50</v>
      </c>
      <c r="G750" s="3" t="s">
        <v>1885</v>
      </c>
    </row>
    <row r="751" spans="1:7" x14ac:dyDescent="0.2">
      <c r="A751" s="3" t="s">
        <v>1888</v>
      </c>
      <c r="B751" s="3" t="s">
        <v>1889</v>
      </c>
      <c r="C751" s="3" t="s">
        <v>102</v>
      </c>
      <c r="D751" s="3" t="s">
        <v>11</v>
      </c>
      <c r="E751" s="3" t="s">
        <v>128</v>
      </c>
      <c r="F751" s="3">
        <v>70</v>
      </c>
      <c r="G751" s="3" t="s">
        <v>1890</v>
      </c>
    </row>
    <row r="752" spans="1:7" x14ac:dyDescent="0.2">
      <c r="A752" s="3" t="s">
        <v>1891</v>
      </c>
      <c r="B752" s="3" t="s">
        <v>1892</v>
      </c>
      <c r="C752" s="3" t="s">
        <v>107</v>
      </c>
      <c r="D752" s="3" t="s">
        <v>11</v>
      </c>
      <c r="E752" s="3" t="s">
        <v>128</v>
      </c>
      <c r="F752" s="3">
        <v>70</v>
      </c>
      <c r="G752" s="3" t="s">
        <v>1890</v>
      </c>
    </row>
    <row r="753" spans="1:7" x14ac:dyDescent="0.2">
      <c r="A753" s="3" t="s">
        <v>1893</v>
      </c>
      <c r="B753" s="3" t="s">
        <v>1894</v>
      </c>
      <c r="C753" s="3" t="s">
        <v>102</v>
      </c>
      <c r="D753" s="3" t="s">
        <v>11</v>
      </c>
      <c r="E753" s="3" t="s">
        <v>170</v>
      </c>
      <c r="F753" s="3">
        <v>70</v>
      </c>
      <c r="G753" s="3" t="s">
        <v>1895</v>
      </c>
    </row>
    <row r="754" spans="1:7" x14ac:dyDescent="0.2">
      <c r="A754" s="3" t="s">
        <v>1896</v>
      </c>
      <c r="B754" s="3" t="s">
        <v>1897</v>
      </c>
      <c r="C754" s="3" t="s">
        <v>107</v>
      </c>
      <c r="D754" s="3" t="s">
        <v>11</v>
      </c>
      <c r="E754" s="3" t="s">
        <v>170</v>
      </c>
      <c r="F754" s="3">
        <v>70</v>
      </c>
      <c r="G754" s="3" t="s">
        <v>1895</v>
      </c>
    </row>
    <row r="755" spans="1:7" x14ac:dyDescent="0.2">
      <c r="A755" s="3" t="s">
        <v>1898</v>
      </c>
      <c r="B755" s="3" t="s">
        <v>1899</v>
      </c>
      <c r="C755" s="3" t="s">
        <v>102</v>
      </c>
      <c r="D755" s="3" t="s">
        <v>11</v>
      </c>
      <c r="E755" s="3" t="s">
        <v>110</v>
      </c>
      <c r="F755" s="3">
        <v>30</v>
      </c>
      <c r="G755" s="3" t="s">
        <v>1900</v>
      </c>
    </row>
    <row r="756" spans="1:7" x14ac:dyDescent="0.2">
      <c r="A756" s="3" t="s">
        <v>1901</v>
      </c>
      <c r="B756" s="3" t="s">
        <v>1902</v>
      </c>
      <c r="C756" s="3" t="s">
        <v>107</v>
      </c>
      <c r="D756" s="3" t="s">
        <v>11</v>
      </c>
      <c r="E756" s="3" t="s">
        <v>110</v>
      </c>
      <c r="F756" s="3">
        <v>30</v>
      </c>
      <c r="G756" s="3" t="s">
        <v>1900</v>
      </c>
    </row>
    <row r="757" spans="1:7" x14ac:dyDescent="0.2">
      <c r="A757" s="3" t="s">
        <v>1903</v>
      </c>
      <c r="B757" s="3" t="s">
        <v>1904</v>
      </c>
      <c r="C757" s="3" t="s">
        <v>102</v>
      </c>
      <c r="D757" s="3" t="s">
        <v>11</v>
      </c>
      <c r="E757" s="3" t="s">
        <v>357</v>
      </c>
      <c r="F757" s="3">
        <v>20</v>
      </c>
      <c r="G757" s="3" t="s">
        <v>1905</v>
      </c>
    </row>
    <row r="758" spans="1:7" x14ac:dyDescent="0.2">
      <c r="A758" s="3" t="s">
        <v>1906</v>
      </c>
      <c r="B758" s="3" t="s">
        <v>1907</v>
      </c>
      <c r="C758" s="3" t="s">
        <v>107</v>
      </c>
      <c r="D758" s="3" t="s">
        <v>11</v>
      </c>
      <c r="E758" s="3" t="s">
        <v>357</v>
      </c>
      <c r="F758" s="3">
        <v>20</v>
      </c>
      <c r="G758" s="3" t="s">
        <v>1905</v>
      </c>
    </row>
    <row r="759" spans="1:7" x14ac:dyDescent="0.2">
      <c r="A759" s="3" t="s">
        <v>1908</v>
      </c>
      <c r="B759" s="3" t="s">
        <v>1909</v>
      </c>
      <c r="C759" s="3" t="s">
        <v>102</v>
      </c>
      <c r="D759" s="3" t="s">
        <v>11</v>
      </c>
      <c r="E759" s="3" t="s">
        <v>128</v>
      </c>
      <c r="F759" s="3">
        <v>90</v>
      </c>
      <c r="G759" s="3" t="s">
        <v>1910</v>
      </c>
    </row>
    <row r="760" spans="1:7" x14ac:dyDescent="0.2">
      <c r="A760" s="3" t="s">
        <v>1911</v>
      </c>
      <c r="B760" s="3" t="s">
        <v>1912</v>
      </c>
      <c r="C760" s="3" t="s">
        <v>107</v>
      </c>
      <c r="D760" s="3" t="s">
        <v>11</v>
      </c>
      <c r="E760" s="3" t="s">
        <v>128</v>
      </c>
      <c r="F760" s="3">
        <v>90</v>
      </c>
      <c r="G760" s="3" t="s">
        <v>1910</v>
      </c>
    </row>
    <row r="761" spans="1:7" x14ac:dyDescent="0.2">
      <c r="A761" s="3" t="s">
        <v>1913</v>
      </c>
      <c r="B761" s="3" t="s">
        <v>1914</v>
      </c>
      <c r="C761" s="3" t="s">
        <v>102</v>
      </c>
      <c r="D761" s="3" t="s">
        <v>11</v>
      </c>
      <c r="E761" s="3" t="s">
        <v>207</v>
      </c>
      <c r="F761" s="3">
        <v>60</v>
      </c>
      <c r="G761" s="3" t="s">
        <v>1910</v>
      </c>
    </row>
    <row r="762" spans="1:7" x14ac:dyDescent="0.2">
      <c r="A762" s="3" t="s">
        <v>1915</v>
      </c>
      <c r="B762" s="3" t="s">
        <v>1916</v>
      </c>
      <c r="C762" s="3" t="s">
        <v>107</v>
      </c>
      <c r="D762" s="3" t="s">
        <v>11</v>
      </c>
      <c r="E762" s="3" t="s">
        <v>207</v>
      </c>
      <c r="F762" s="3">
        <v>60</v>
      </c>
      <c r="G762" s="3" t="s">
        <v>1910</v>
      </c>
    </row>
    <row r="763" spans="1:7" x14ac:dyDescent="0.2">
      <c r="A763" s="3" t="s">
        <v>1917</v>
      </c>
      <c r="B763" s="3" t="s">
        <v>1918</v>
      </c>
      <c r="C763" s="3" t="s">
        <v>102</v>
      </c>
      <c r="D763" s="3" t="s">
        <v>11</v>
      </c>
      <c r="E763" s="3" t="s">
        <v>128</v>
      </c>
      <c r="F763" s="3">
        <v>70</v>
      </c>
      <c r="G763" s="3" t="s">
        <v>1919</v>
      </c>
    </row>
    <row r="764" spans="1:7" x14ac:dyDescent="0.2">
      <c r="A764" s="3" t="s">
        <v>1920</v>
      </c>
      <c r="B764" s="3" t="s">
        <v>1921</v>
      </c>
      <c r="C764" s="3" t="s">
        <v>107</v>
      </c>
      <c r="D764" s="3" t="s">
        <v>11</v>
      </c>
      <c r="E764" s="3" t="s">
        <v>128</v>
      </c>
      <c r="F764" s="3">
        <v>70</v>
      </c>
      <c r="G764" s="3" t="s">
        <v>1919</v>
      </c>
    </row>
    <row r="765" spans="1:7" x14ac:dyDescent="0.2">
      <c r="A765" s="3" t="s">
        <v>1922</v>
      </c>
      <c r="B765" s="3" t="s">
        <v>1923</v>
      </c>
      <c r="C765" s="3" t="s">
        <v>102</v>
      </c>
      <c r="D765" s="3" t="s">
        <v>11</v>
      </c>
      <c r="E765" s="3" t="s">
        <v>120</v>
      </c>
      <c r="F765" s="3">
        <v>60</v>
      </c>
      <c r="G765" s="3" t="s">
        <v>1924</v>
      </c>
    </row>
    <row r="766" spans="1:7" x14ac:dyDescent="0.2">
      <c r="A766" s="3" t="s">
        <v>1925</v>
      </c>
      <c r="B766" s="3" t="s">
        <v>1926</v>
      </c>
      <c r="C766" s="3" t="s">
        <v>102</v>
      </c>
      <c r="D766" s="3" t="s">
        <v>11</v>
      </c>
      <c r="E766" s="3" t="s">
        <v>207</v>
      </c>
      <c r="F766" s="3">
        <v>90</v>
      </c>
      <c r="G766" s="3" t="s">
        <v>1927</v>
      </c>
    </row>
    <row r="767" spans="1:7" x14ac:dyDescent="0.2">
      <c r="A767" s="3" t="s">
        <v>1928</v>
      </c>
      <c r="B767" s="3" t="s">
        <v>1929</v>
      </c>
      <c r="C767" s="3" t="s">
        <v>107</v>
      </c>
      <c r="D767" s="3" t="s">
        <v>11</v>
      </c>
      <c r="E767" s="3" t="s">
        <v>207</v>
      </c>
      <c r="F767" s="3">
        <v>90</v>
      </c>
      <c r="G767" s="3" t="s">
        <v>1927</v>
      </c>
    </row>
    <row r="768" spans="1:7" x14ac:dyDescent="0.2">
      <c r="A768" s="3" t="s">
        <v>1930</v>
      </c>
      <c r="B768" s="3" t="s">
        <v>1931</v>
      </c>
      <c r="C768" s="3" t="s">
        <v>102</v>
      </c>
      <c r="D768" s="3" t="s">
        <v>11</v>
      </c>
      <c r="E768" s="3" t="s">
        <v>133</v>
      </c>
      <c r="F768" s="3">
        <v>20</v>
      </c>
      <c r="G768" s="3" t="s">
        <v>1932</v>
      </c>
    </row>
    <row r="769" spans="1:7" x14ac:dyDescent="0.2">
      <c r="A769" s="3" t="s">
        <v>1933</v>
      </c>
      <c r="B769" s="3" t="s">
        <v>1934</v>
      </c>
      <c r="C769" s="3" t="s">
        <v>107</v>
      </c>
      <c r="D769" s="3" t="s">
        <v>11</v>
      </c>
      <c r="E769" s="3" t="s">
        <v>133</v>
      </c>
      <c r="F769" s="3">
        <v>20</v>
      </c>
      <c r="G769" s="3" t="s">
        <v>1932</v>
      </c>
    </row>
    <row r="770" spans="1:7" x14ac:dyDescent="0.2">
      <c r="A770" s="3" t="s">
        <v>1935</v>
      </c>
      <c r="B770" s="3" t="s">
        <v>1936</v>
      </c>
      <c r="C770" s="3" t="s">
        <v>102</v>
      </c>
      <c r="D770" s="3" t="s">
        <v>11</v>
      </c>
      <c r="E770" s="3" t="s">
        <v>207</v>
      </c>
      <c r="F770" s="3">
        <v>50</v>
      </c>
      <c r="G770" s="3" t="s">
        <v>1937</v>
      </c>
    </row>
    <row r="771" spans="1:7" x14ac:dyDescent="0.2">
      <c r="A771" s="3" t="s">
        <v>1938</v>
      </c>
      <c r="B771" s="3" t="s">
        <v>1939</v>
      </c>
      <c r="C771" s="3" t="s">
        <v>107</v>
      </c>
      <c r="D771" s="3" t="s">
        <v>11</v>
      </c>
      <c r="E771" s="3" t="s">
        <v>207</v>
      </c>
      <c r="F771" s="3">
        <v>50</v>
      </c>
      <c r="G771" s="3" t="s">
        <v>1937</v>
      </c>
    </row>
    <row r="772" spans="1:7" x14ac:dyDescent="0.2">
      <c r="A772" s="3" t="s">
        <v>1940</v>
      </c>
      <c r="B772" s="3" t="s">
        <v>1941</v>
      </c>
      <c r="C772" s="3" t="s">
        <v>102</v>
      </c>
      <c r="D772" s="3" t="s">
        <v>11</v>
      </c>
      <c r="E772" s="3" t="s">
        <v>302</v>
      </c>
      <c r="F772" s="3">
        <v>40</v>
      </c>
      <c r="G772" s="3" t="s">
        <v>1937</v>
      </c>
    </row>
    <row r="773" spans="1:7" x14ac:dyDescent="0.2">
      <c r="A773" s="3" t="s">
        <v>1942</v>
      </c>
      <c r="B773" s="3" t="s">
        <v>1943</v>
      </c>
      <c r="C773" s="3" t="s">
        <v>102</v>
      </c>
      <c r="D773" s="3" t="s">
        <v>11</v>
      </c>
      <c r="E773" s="3" t="s">
        <v>207</v>
      </c>
      <c r="F773" s="3">
        <v>50</v>
      </c>
      <c r="G773" s="3" t="s">
        <v>1944</v>
      </c>
    </row>
    <row r="774" spans="1:7" x14ac:dyDescent="0.2">
      <c r="A774" s="3" t="s">
        <v>1945</v>
      </c>
      <c r="B774" s="3" t="s">
        <v>1946</v>
      </c>
      <c r="C774" s="3" t="s">
        <v>107</v>
      </c>
      <c r="D774" s="3" t="s">
        <v>11</v>
      </c>
      <c r="E774" s="3" t="s">
        <v>207</v>
      </c>
      <c r="F774" s="3">
        <v>50</v>
      </c>
      <c r="G774" s="3" t="s">
        <v>1944</v>
      </c>
    </row>
    <row r="775" spans="1:7" x14ac:dyDescent="0.2">
      <c r="A775" s="3" t="s">
        <v>1947</v>
      </c>
      <c r="B775" s="3" t="s">
        <v>1948</v>
      </c>
      <c r="C775" s="3" t="s">
        <v>102</v>
      </c>
      <c r="D775" s="3" t="s">
        <v>11</v>
      </c>
      <c r="E775" s="3" t="s">
        <v>103</v>
      </c>
      <c r="F775" s="3">
        <v>10</v>
      </c>
      <c r="G775" s="3" t="s">
        <v>1949</v>
      </c>
    </row>
    <row r="776" spans="1:7" x14ac:dyDescent="0.2">
      <c r="A776" s="3" t="s">
        <v>1950</v>
      </c>
      <c r="B776" s="3" t="s">
        <v>1951</v>
      </c>
      <c r="C776" s="3" t="s">
        <v>107</v>
      </c>
      <c r="D776" s="3" t="s">
        <v>11</v>
      </c>
      <c r="E776" s="3" t="s">
        <v>103</v>
      </c>
      <c r="F776" s="3">
        <v>10</v>
      </c>
      <c r="G776" s="3" t="s">
        <v>1949</v>
      </c>
    </row>
    <row r="777" spans="1:7" x14ac:dyDescent="0.2">
      <c r="A777" s="3" t="s">
        <v>1952</v>
      </c>
      <c r="B777" s="3" t="s">
        <v>1953</v>
      </c>
      <c r="C777" s="3" t="s">
        <v>102</v>
      </c>
      <c r="D777" s="3" t="s">
        <v>11</v>
      </c>
      <c r="E777" s="3" t="s">
        <v>176</v>
      </c>
      <c r="F777" s="3">
        <v>20</v>
      </c>
      <c r="G777" s="3" t="s">
        <v>1949</v>
      </c>
    </row>
    <row r="778" spans="1:7" x14ac:dyDescent="0.2">
      <c r="A778" s="3" t="s">
        <v>1954</v>
      </c>
      <c r="B778" s="3" t="s">
        <v>1955</v>
      </c>
      <c r="C778" s="3" t="s">
        <v>102</v>
      </c>
      <c r="D778" s="3" t="s">
        <v>11</v>
      </c>
      <c r="E778" s="3" t="s">
        <v>141</v>
      </c>
      <c r="F778" s="3">
        <v>80</v>
      </c>
      <c r="G778" s="3" t="s">
        <v>1956</v>
      </c>
    </row>
    <row r="779" spans="1:7" x14ac:dyDescent="0.2">
      <c r="A779" s="3" t="s">
        <v>1957</v>
      </c>
      <c r="B779" s="3" t="s">
        <v>1958</v>
      </c>
      <c r="C779" s="3" t="s">
        <v>107</v>
      </c>
      <c r="D779" s="3" t="s">
        <v>11</v>
      </c>
      <c r="E779" s="3" t="s">
        <v>141</v>
      </c>
      <c r="F779" s="3">
        <v>80</v>
      </c>
      <c r="G779" s="3" t="s">
        <v>1956</v>
      </c>
    </row>
    <row r="780" spans="1:7" x14ac:dyDescent="0.2">
      <c r="A780" s="3" t="s">
        <v>1959</v>
      </c>
      <c r="B780" s="3" t="s">
        <v>1960</v>
      </c>
      <c r="C780" s="3" t="s">
        <v>102</v>
      </c>
      <c r="D780" s="3" t="s">
        <v>11</v>
      </c>
      <c r="E780" s="3" t="s">
        <v>151</v>
      </c>
      <c r="F780" s="3">
        <v>20</v>
      </c>
      <c r="G780" s="3" t="s">
        <v>1961</v>
      </c>
    </row>
    <row r="781" spans="1:7" x14ac:dyDescent="0.2">
      <c r="A781" s="3" t="s">
        <v>1962</v>
      </c>
      <c r="B781" s="3" t="s">
        <v>1963</v>
      </c>
      <c r="C781" s="3" t="s">
        <v>107</v>
      </c>
      <c r="D781" s="3" t="s">
        <v>11</v>
      </c>
      <c r="E781" s="3" t="s">
        <v>151</v>
      </c>
      <c r="F781" s="3">
        <v>20</v>
      </c>
      <c r="G781" s="3" t="s">
        <v>1961</v>
      </c>
    </row>
    <row r="782" spans="1:7" x14ac:dyDescent="0.2">
      <c r="A782" s="3" t="s">
        <v>1964</v>
      </c>
      <c r="B782" s="3" t="s">
        <v>1965</v>
      </c>
      <c r="C782" s="3" t="s">
        <v>102</v>
      </c>
      <c r="D782" s="3" t="s">
        <v>11</v>
      </c>
      <c r="E782" s="3" t="s">
        <v>156</v>
      </c>
      <c r="F782" s="3">
        <v>10</v>
      </c>
      <c r="G782" s="3" t="s">
        <v>1961</v>
      </c>
    </row>
    <row r="783" spans="1:7" x14ac:dyDescent="0.2">
      <c r="A783" s="3" t="s">
        <v>1966</v>
      </c>
      <c r="B783" s="3" t="s">
        <v>1967</v>
      </c>
      <c r="C783" s="3" t="s">
        <v>102</v>
      </c>
      <c r="D783" s="3" t="s">
        <v>11</v>
      </c>
      <c r="E783" s="3" t="s">
        <v>110</v>
      </c>
      <c r="F783" s="3">
        <v>60</v>
      </c>
      <c r="G783" s="3" t="s">
        <v>1968</v>
      </c>
    </row>
    <row r="784" spans="1:7" x14ac:dyDescent="0.2">
      <c r="A784" s="3" t="s">
        <v>1969</v>
      </c>
      <c r="B784" s="3" t="s">
        <v>1970</v>
      </c>
      <c r="C784" s="3" t="s">
        <v>107</v>
      </c>
      <c r="D784" s="3" t="s">
        <v>11</v>
      </c>
      <c r="E784" s="3" t="s">
        <v>110</v>
      </c>
      <c r="F784" s="3">
        <v>60</v>
      </c>
      <c r="G784" s="3" t="s">
        <v>1968</v>
      </c>
    </row>
    <row r="785" spans="1:7" x14ac:dyDescent="0.2">
      <c r="A785" s="3" t="s">
        <v>1971</v>
      </c>
      <c r="B785" s="3" t="s">
        <v>1972</v>
      </c>
      <c r="C785" s="3" t="s">
        <v>102</v>
      </c>
      <c r="D785" s="3" t="s">
        <v>11</v>
      </c>
      <c r="E785" s="3" t="s">
        <v>151</v>
      </c>
      <c r="F785" s="3">
        <v>50</v>
      </c>
      <c r="G785" s="3" t="s">
        <v>1973</v>
      </c>
    </row>
    <row r="786" spans="1:7" x14ac:dyDescent="0.2">
      <c r="A786" s="3" t="s">
        <v>1974</v>
      </c>
      <c r="B786" s="3" t="s">
        <v>1975</v>
      </c>
      <c r="C786" s="3" t="s">
        <v>107</v>
      </c>
      <c r="D786" s="3" t="s">
        <v>11</v>
      </c>
      <c r="E786" s="3" t="s">
        <v>151</v>
      </c>
      <c r="F786" s="3">
        <v>50</v>
      </c>
      <c r="G786" s="3" t="s">
        <v>1973</v>
      </c>
    </row>
    <row r="787" spans="1:7" x14ac:dyDescent="0.2">
      <c r="A787" s="3" t="s">
        <v>1976</v>
      </c>
      <c r="B787" s="3" t="s">
        <v>1977</v>
      </c>
      <c r="C787" s="3" t="s">
        <v>102</v>
      </c>
      <c r="D787" s="3" t="s">
        <v>11</v>
      </c>
      <c r="E787" s="3" t="s">
        <v>357</v>
      </c>
      <c r="F787" s="3">
        <v>70</v>
      </c>
      <c r="G787" s="3" t="s">
        <v>1978</v>
      </c>
    </row>
    <row r="788" spans="1:7" x14ac:dyDescent="0.2">
      <c r="A788" s="3" t="s">
        <v>1979</v>
      </c>
      <c r="B788" s="3" t="s">
        <v>1980</v>
      </c>
      <c r="C788" s="3" t="s">
        <v>102</v>
      </c>
      <c r="D788" s="3" t="s">
        <v>11</v>
      </c>
      <c r="E788" s="3" t="s">
        <v>302</v>
      </c>
      <c r="F788" s="3">
        <v>40</v>
      </c>
      <c r="G788" s="3" t="s">
        <v>1981</v>
      </c>
    </row>
    <row r="789" spans="1:7" x14ac:dyDescent="0.2">
      <c r="A789" s="3" t="s">
        <v>1982</v>
      </c>
      <c r="B789" s="3" t="s">
        <v>1983</v>
      </c>
      <c r="C789" s="3" t="s">
        <v>102</v>
      </c>
      <c r="D789" s="3" t="s">
        <v>11</v>
      </c>
      <c r="E789" s="3" t="s">
        <v>302</v>
      </c>
      <c r="F789" s="3">
        <v>40</v>
      </c>
      <c r="G789" s="3" t="s">
        <v>1984</v>
      </c>
    </row>
    <row r="790" spans="1:7" x14ac:dyDescent="0.2">
      <c r="A790" s="3" t="s">
        <v>1985</v>
      </c>
      <c r="B790" s="3" t="s">
        <v>1986</v>
      </c>
      <c r="C790" s="3" t="s">
        <v>102</v>
      </c>
      <c r="D790" s="3" t="s">
        <v>11</v>
      </c>
      <c r="E790" s="3" t="s">
        <v>164</v>
      </c>
      <c r="F790" s="3">
        <v>80</v>
      </c>
      <c r="G790" s="3" t="s">
        <v>1987</v>
      </c>
    </row>
    <row r="791" spans="1:7" x14ac:dyDescent="0.2">
      <c r="A791" s="3" t="s">
        <v>1988</v>
      </c>
      <c r="B791" s="3" t="s">
        <v>1989</v>
      </c>
      <c r="C791" s="3" t="s">
        <v>107</v>
      </c>
      <c r="D791" s="3" t="s">
        <v>11</v>
      </c>
      <c r="E791" s="3" t="s">
        <v>164</v>
      </c>
      <c r="F791" s="3">
        <v>80</v>
      </c>
      <c r="G791" s="3" t="s">
        <v>1987</v>
      </c>
    </row>
    <row r="792" spans="1:7" x14ac:dyDescent="0.2">
      <c r="A792" s="3" t="s">
        <v>1990</v>
      </c>
      <c r="B792" s="3" t="s">
        <v>1991</v>
      </c>
      <c r="C792" s="3" t="s">
        <v>102</v>
      </c>
      <c r="D792" s="3" t="s">
        <v>11</v>
      </c>
      <c r="E792" s="3" t="s">
        <v>357</v>
      </c>
      <c r="F792" s="3">
        <v>20</v>
      </c>
      <c r="G792" s="3" t="s">
        <v>1992</v>
      </c>
    </row>
    <row r="793" spans="1:7" x14ac:dyDescent="0.2">
      <c r="A793" s="3" t="s">
        <v>1993</v>
      </c>
      <c r="B793" s="3" t="s">
        <v>1994</v>
      </c>
      <c r="C793" s="3" t="s">
        <v>107</v>
      </c>
      <c r="D793" s="3" t="s">
        <v>11</v>
      </c>
      <c r="E793" s="3" t="s">
        <v>357</v>
      </c>
      <c r="F793" s="3">
        <v>20</v>
      </c>
      <c r="G793" s="3" t="s">
        <v>1992</v>
      </c>
    </row>
    <row r="794" spans="1:7" x14ac:dyDescent="0.2">
      <c r="A794" s="3" t="s">
        <v>1995</v>
      </c>
      <c r="B794" s="3" t="s">
        <v>1996</v>
      </c>
      <c r="C794" s="3" t="s">
        <v>102</v>
      </c>
      <c r="D794" s="3" t="s">
        <v>11</v>
      </c>
      <c r="E794" s="3" t="s">
        <v>260</v>
      </c>
      <c r="F794" s="3">
        <v>50</v>
      </c>
      <c r="G794" s="3" t="s">
        <v>1997</v>
      </c>
    </row>
    <row r="795" spans="1:7" x14ac:dyDescent="0.2">
      <c r="A795" s="3" t="s">
        <v>1998</v>
      </c>
      <c r="B795" s="3" t="s">
        <v>1999</v>
      </c>
      <c r="C795" s="3" t="s">
        <v>107</v>
      </c>
      <c r="D795" s="3" t="s">
        <v>11</v>
      </c>
      <c r="E795" s="3" t="s">
        <v>260</v>
      </c>
      <c r="F795" s="3">
        <v>50</v>
      </c>
      <c r="G795" s="3" t="s">
        <v>1997</v>
      </c>
    </row>
    <row r="796" spans="1:7" x14ac:dyDescent="0.2">
      <c r="A796" s="3" t="s">
        <v>2000</v>
      </c>
      <c r="B796" s="3" t="s">
        <v>2001</v>
      </c>
      <c r="C796" s="3" t="s">
        <v>102</v>
      </c>
      <c r="D796" s="3" t="s">
        <v>11</v>
      </c>
      <c r="E796" s="3" t="s">
        <v>103</v>
      </c>
      <c r="F796" s="3">
        <v>30</v>
      </c>
      <c r="G796" s="3" t="s">
        <v>2002</v>
      </c>
    </row>
    <row r="797" spans="1:7" x14ac:dyDescent="0.2">
      <c r="A797" s="3" t="s">
        <v>2003</v>
      </c>
      <c r="B797" s="3" t="s">
        <v>2004</v>
      </c>
      <c r="C797" s="3" t="s">
        <v>107</v>
      </c>
      <c r="D797" s="3" t="s">
        <v>11</v>
      </c>
      <c r="E797" s="3" t="s">
        <v>103</v>
      </c>
      <c r="F797" s="3">
        <v>30</v>
      </c>
      <c r="G797" s="3" t="s">
        <v>2002</v>
      </c>
    </row>
    <row r="798" spans="1:7" x14ac:dyDescent="0.2">
      <c r="A798" s="3" t="s">
        <v>2005</v>
      </c>
      <c r="B798" s="3" t="s">
        <v>2006</v>
      </c>
      <c r="C798" s="3" t="s">
        <v>102</v>
      </c>
      <c r="D798" s="3" t="s">
        <v>11</v>
      </c>
      <c r="E798" s="3" t="s">
        <v>128</v>
      </c>
      <c r="F798" s="3">
        <v>70</v>
      </c>
      <c r="G798" s="3" t="s">
        <v>2002</v>
      </c>
    </row>
    <row r="799" spans="1:7" x14ac:dyDescent="0.2">
      <c r="A799" s="3" t="s">
        <v>2007</v>
      </c>
      <c r="B799" s="3" t="s">
        <v>2008</v>
      </c>
      <c r="C799" s="3" t="s">
        <v>107</v>
      </c>
      <c r="D799" s="3" t="s">
        <v>11</v>
      </c>
      <c r="E799" s="3" t="s">
        <v>128</v>
      </c>
      <c r="F799" s="3">
        <v>70</v>
      </c>
      <c r="G799" s="3" t="s">
        <v>2002</v>
      </c>
    </row>
    <row r="800" spans="1:7" x14ac:dyDescent="0.2">
      <c r="A800" s="3" t="s">
        <v>2009</v>
      </c>
      <c r="B800" s="3" t="s">
        <v>2010</v>
      </c>
      <c r="C800" s="3" t="s">
        <v>102</v>
      </c>
      <c r="D800" s="3" t="s">
        <v>11</v>
      </c>
      <c r="E800" s="3" t="s">
        <v>133</v>
      </c>
      <c r="F800" s="3">
        <v>60</v>
      </c>
      <c r="G800" s="3" t="s">
        <v>2002</v>
      </c>
    </row>
    <row r="801" spans="1:7" x14ac:dyDescent="0.2">
      <c r="A801" s="3" t="s">
        <v>2011</v>
      </c>
      <c r="B801" s="3" t="s">
        <v>2012</v>
      </c>
      <c r="C801" s="3" t="s">
        <v>107</v>
      </c>
      <c r="D801" s="3" t="s">
        <v>11</v>
      </c>
      <c r="E801" s="3" t="s">
        <v>133</v>
      </c>
      <c r="F801" s="3">
        <v>60</v>
      </c>
      <c r="G801" s="3" t="s">
        <v>2002</v>
      </c>
    </row>
    <row r="802" spans="1:7" x14ac:dyDescent="0.2">
      <c r="A802" s="3" t="s">
        <v>2013</v>
      </c>
      <c r="B802" s="3" t="s">
        <v>2014</v>
      </c>
      <c r="C802" s="3" t="s">
        <v>102</v>
      </c>
      <c r="D802" s="3" t="s">
        <v>11</v>
      </c>
      <c r="E802" s="3" t="s">
        <v>110</v>
      </c>
      <c r="F802" s="3">
        <v>50</v>
      </c>
      <c r="G802" s="3" t="s">
        <v>2002</v>
      </c>
    </row>
    <row r="803" spans="1:7" x14ac:dyDescent="0.2">
      <c r="A803" s="3" t="s">
        <v>2015</v>
      </c>
      <c r="B803" s="3" t="s">
        <v>2016</v>
      </c>
      <c r="C803" s="3" t="s">
        <v>107</v>
      </c>
      <c r="D803" s="3" t="s">
        <v>11</v>
      </c>
      <c r="E803" s="3" t="s">
        <v>110</v>
      </c>
      <c r="F803" s="3">
        <v>50</v>
      </c>
      <c r="G803" s="3" t="s">
        <v>2002</v>
      </c>
    </row>
    <row r="804" spans="1:7" x14ac:dyDescent="0.2">
      <c r="A804" s="3" t="s">
        <v>2017</v>
      </c>
      <c r="B804" s="3" t="s">
        <v>2018</v>
      </c>
      <c r="C804" s="3" t="s">
        <v>102</v>
      </c>
      <c r="D804" s="3" t="s">
        <v>11</v>
      </c>
      <c r="E804" s="3" t="s">
        <v>151</v>
      </c>
      <c r="F804" s="3">
        <v>50</v>
      </c>
      <c r="G804" s="3" t="s">
        <v>2002</v>
      </c>
    </row>
    <row r="805" spans="1:7" x14ac:dyDescent="0.2">
      <c r="A805" s="3" t="s">
        <v>2019</v>
      </c>
      <c r="B805" s="3" t="s">
        <v>2020</v>
      </c>
      <c r="C805" s="3" t="s">
        <v>107</v>
      </c>
      <c r="D805" s="3" t="s">
        <v>11</v>
      </c>
      <c r="E805" s="3" t="s">
        <v>151</v>
      </c>
      <c r="F805" s="3">
        <v>50</v>
      </c>
      <c r="G805" s="3" t="s">
        <v>2002</v>
      </c>
    </row>
    <row r="806" spans="1:7" x14ac:dyDescent="0.2">
      <c r="A806" s="3" t="s">
        <v>2021</v>
      </c>
      <c r="B806" s="3" t="s">
        <v>2022</v>
      </c>
      <c r="C806" s="3" t="s">
        <v>102</v>
      </c>
      <c r="D806" s="3" t="s">
        <v>11</v>
      </c>
      <c r="E806" s="3" t="s">
        <v>156</v>
      </c>
      <c r="F806" s="3">
        <v>70</v>
      </c>
      <c r="G806" s="3" t="s">
        <v>2002</v>
      </c>
    </row>
    <row r="807" spans="1:7" x14ac:dyDescent="0.2">
      <c r="A807" s="3" t="s">
        <v>2023</v>
      </c>
      <c r="B807" s="3" t="s">
        <v>2024</v>
      </c>
      <c r="C807" s="3" t="s">
        <v>102</v>
      </c>
      <c r="D807" s="3" t="s">
        <v>11</v>
      </c>
      <c r="E807" s="3" t="s">
        <v>465</v>
      </c>
      <c r="F807" s="3">
        <v>20</v>
      </c>
      <c r="G807" s="3" t="s">
        <v>2002</v>
      </c>
    </row>
    <row r="808" spans="1:7" x14ac:dyDescent="0.2">
      <c r="A808" s="3" t="s">
        <v>2025</v>
      </c>
      <c r="B808" s="3" t="s">
        <v>2026</v>
      </c>
      <c r="C808" s="3" t="s">
        <v>107</v>
      </c>
      <c r="D808" s="3" t="s">
        <v>11</v>
      </c>
      <c r="E808" s="3" t="s">
        <v>465</v>
      </c>
      <c r="F808" s="3">
        <v>20</v>
      </c>
      <c r="G808" s="3" t="s">
        <v>2002</v>
      </c>
    </row>
    <row r="809" spans="1:7" x14ac:dyDescent="0.2">
      <c r="A809" s="3" t="s">
        <v>2027</v>
      </c>
      <c r="B809" s="3" t="s">
        <v>2028</v>
      </c>
      <c r="C809" s="3" t="s">
        <v>102</v>
      </c>
      <c r="D809" s="3" t="s">
        <v>11</v>
      </c>
      <c r="E809" s="3" t="s">
        <v>302</v>
      </c>
      <c r="F809" s="3">
        <v>81</v>
      </c>
      <c r="G809" s="3" t="s">
        <v>2002</v>
      </c>
    </row>
    <row r="810" spans="1:7" x14ac:dyDescent="0.2">
      <c r="A810" s="3" t="s">
        <v>2029</v>
      </c>
      <c r="B810" s="3" t="s">
        <v>2030</v>
      </c>
      <c r="C810" s="3" t="s">
        <v>102</v>
      </c>
      <c r="D810" s="3" t="s">
        <v>11</v>
      </c>
      <c r="E810" s="3" t="s">
        <v>465</v>
      </c>
      <c r="F810" s="3">
        <v>50</v>
      </c>
      <c r="G810" s="3" t="s">
        <v>2031</v>
      </c>
    </row>
    <row r="811" spans="1:7" x14ac:dyDescent="0.2">
      <c r="A811" s="3" t="s">
        <v>2032</v>
      </c>
      <c r="B811" s="3" t="s">
        <v>2033</v>
      </c>
      <c r="C811" s="3" t="s">
        <v>107</v>
      </c>
      <c r="D811" s="3" t="s">
        <v>11</v>
      </c>
      <c r="E811" s="3" t="s">
        <v>465</v>
      </c>
      <c r="F811" s="3">
        <v>50</v>
      </c>
      <c r="G811" s="3" t="s">
        <v>2031</v>
      </c>
    </row>
    <row r="812" spans="1:7" x14ac:dyDescent="0.2">
      <c r="A812" s="3" t="s">
        <v>2034</v>
      </c>
      <c r="B812" s="3" t="s">
        <v>2035</v>
      </c>
      <c r="C812" s="3" t="s">
        <v>102</v>
      </c>
      <c r="D812" s="3" t="s">
        <v>11</v>
      </c>
      <c r="E812" s="3" t="s">
        <v>164</v>
      </c>
      <c r="F812" s="3">
        <v>90</v>
      </c>
      <c r="G812" s="3" t="s">
        <v>2036</v>
      </c>
    </row>
    <row r="813" spans="1:7" x14ac:dyDescent="0.2">
      <c r="A813" s="3" t="s">
        <v>2037</v>
      </c>
      <c r="B813" s="3" t="s">
        <v>2038</v>
      </c>
      <c r="C813" s="3" t="s">
        <v>107</v>
      </c>
      <c r="D813" s="3" t="s">
        <v>11</v>
      </c>
      <c r="E813" s="3" t="s">
        <v>164</v>
      </c>
      <c r="F813" s="3">
        <v>90</v>
      </c>
      <c r="G813" s="3" t="s">
        <v>2036</v>
      </c>
    </row>
    <row r="814" spans="1:7" x14ac:dyDescent="0.2">
      <c r="A814" s="3" t="s">
        <v>2039</v>
      </c>
      <c r="B814" s="3" t="s">
        <v>2040</v>
      </c>
      <c r="C814" s="3" t="s">
        <v>102</v>
      </c>
      <c r="D814" s="3" t="s">
        <v>11</v>
      </c>
      <c r="E814" s="3" t="s">
        <v>146</v>
      </c>
      <c r="F814" s="3">
        <v>90</v>
      </c>
      <c r="G814" s="3" t="s">
        <v>2036</v>
      </c>
    </row>
    <row r="815" spans="1:7" x14ac:dyDescent="0.2">
      <c r="A815" s="3" t="s">
        <v>2041</v>
      </c>
      <c r="B815" s="3" t="s">
        <v>2042</v>
      </c>
      <c r="C815" s="3" t="s">
        <v>107</v>
      </c>
      <c r="D815" s="3" t="s">
        <v>11</v>
      </c>
      <c r="E815" s="3" t="s">
        <v>146</v>
      </c>
      <c r="F815" s="3">
        <v>90</v>
      </c>
      <c r="G815" s="3" t="s">
        <v>2036</v>
      </c>
    </row>
    <row r="816" spans="1:7" x14ac:dyDescent="0.2">
      <c r="A816" s="3" t="s">
        <v>2043</v>
      </c>
      <c r="B816" s="3" t="s">
        <v>2044</v>
      </c>
      <c r="C816" s="3" t="s">
        <v>102</v>
      </c>
      <c r="D816" s="3" t="s">
        <v>11</v>
      </c>
      <c r="E816" s="3" t="s">
        <v>207</v>
      </c>
      <c r="F816" s="3">
        <v>30</v>
      </c>
      <c r="G816" s="3" t="s">
        <v>2045</v>
      </c>
    </row>
    <row r="817" spans="1:7" x14ac:dyDescent="0.2">
      <c r="A817" s="3" t="s">
        <v>2046</v>
      </c>
      <c r="B817" s="3" t="s">
        <v>2047</v>
      </c>
      <c r="C817" s="3" t="s">
        <v>107</v>
      </c>
      <c r="D817" s="3" t="s">
        <v>11</v>
      </c>
      <c r="E817" s="3" t="s">
        <v>207</v>
      </c>
      <c r="F817" s="3">
        <v>30</v>
      </c>
      <c r="G817" s="3" t="s">
        <v>2045</v>
      </c>
    </row>
    <row r="818" spans="1:7" x14ac:dyDescent="0.2">
      <c r="A818" s="3" t="s">
        <v>2048</v>
      </c>
      <c r="B818" s="3" t="s">
        <v>2049</v>
      </c>
      <c r="C818" s="3" t="s">
        <v>102</v>
      </c>
      <c r="D818" s="3" t="s">
        <v>11</v>
      </c>
      <c r="E818" s="3" t="s">
        <v>110</v>
      </c>
      <c r="F818" s="3">
        <v>50</v>
      </c>
      <c r="G818" s="3" t="s">
        <v>2050</v>
      </c>
    </row>
    <row r="819" spans="1:7" x14ac:dyDescent="0.2">
      <c r="A819" s="3" t="s">
        <v>2051</v>
      </c>
      <c r="B819" s="3" t="s">
        <v>2052</v>
      </c>
      <c r="C819" s="3" t="s">
        <v>107</v>
      </c>
      <c r="D819" s="3" t="s">
        <v>11</v>
      </c>
      <c r="E819" s="3" t="s">
        <v>110</v>
      </c>
      <c r="F819" s="3">
        <v>50</v>
      </c>
      <c r="G819" s="3" t="s">
        <v>2050</v>
      </c>
    </row>
    <row r="820" spans="1:7" x14ac:dyDescent="0.2">
      <c r="A820" s="3" t="s">
        <v>2053</v>
      </c>
      <c r="B820" s="3" t="s">
        <v>2054</v>
      </c>
      <c r="C820" s="3" t="s">
        <v>102</v>
      </c>
      <c r="D820" s="3" t="s">
        <v>11</v>
      </c>
      <c r="E820" s="3" t="s">
        <v>103</v>
      </c>
      <c r="F820" s="3">
        <v>20</v>
      </c>
      <c r="G820" s="3" t="s">
        <v>2055</v>
      </c>
    </row>
    <row r="821" spans="1:7" x14ac:dyDescent="0.2">
      <c r="A821" s="3" t="s">
        <v>2056</v>
      </c>
      <c r="B821" s="3" t="s">
        <v>2057</v>
      </c>
      <c r="C821" s="3" t="s">
        <v>107</v>
      </c>
      <c r="D821" s="3" t="s">
        <v>11</v>
      </c>
      <c r="E821" s="3" t="s">
        <v>103</v>
      </c>
      <c r="F821" s="3">
        <v>20</v>
      </c>
      <c r="G821" s="3" t="s">
        <v>2055</v>
      </c>
    </row>
    <row r="822" spans="1:7" x14ac:dyDescent="0.2">
      <c r="A822" s="3" t="s">
        <v>2058</v>
      </c>
      <c r="B822" s="3" t="s">
        <v>2059</v>
      </c>
      <c r="C822" s="3" t="s">
        <v>102</v>
      </c>
      <c r="D822" s="3" t="s">
        <v>11</v>
      </c>
      <c r="E822" s="3" t="s">
        <v>133</v>
      </c>
      <c r="F822" s="3">
        <v>80</v>
      </c>
      <c r="G822" s="3" t="s">
        <v>2055</v>
      </c>
    </row>
    <row r="823" spans="1:7" x14ac:dyDescent="0.2">
      <c r="A823" s="3" t="s">
        <v>2060</v>
      </c>
      <c r="B823" s="3" t="s">
        <v>2061</v>
      </c>
      <c r="C823" s="3" t="s">
        <v>107</v>
      </c>
      <c r="D823" s="3" t="s">
        <v>11</v>
      </c>
      <c r="E823" s="3" t="s">
        <v>133</v>
      </c>
      <c r="F823" s="3">
        <v>80</v>
      </c>
      <c r="G823" s="3" t="s">
        <v>2055</v>
      </c>
    </row>
    <row r="824" spans="1:7" x14ac:dyDescent="0.2">
      <c r="A824" s="3" t="s">
        <v>2062</v>
      </c>
      <c r="B824" s="3" t="s">
        <v>2063</v>
      </c>
      <c r="C824" s="3" t="s">
        <v>102</v>
      </c>
      <c r="D824" s="3" t="s">
        <v>11</v>
      </c>
      <c r="E824" s="3" t="s">
        <v>302</v>
      </c>
      <c r="F824" s="3">
        <v>11</v>
      </c>
      <c r="G824" s="3" t="s">
        <v>2055</v>
      </c>
    </row>
    <row r="825" spans="1:7" x14ac:dyDescent="0.2">
      <c r="A825" s="3" t="s">
        <v>2064</v>
      </c>
      <c r="B825" s="3" t="s">
        <v>2065</v>
      </c>
      <c r="C825" s="3" t="s">
        <v>102</v>
      </c>
      <c r="D825" s="3" t="s">
        <v>11</v>
      </c>
      <c r="E825" s="3" t="s">
        <v>159</v>
      </c>
      <c r="F825" s="3">
        <v>60</v>
      </c>
      <c r="G825" s="3" t="s">
        <v>2066</v>
      </c>
    </row>
    <row r="826" spans="1:7" x14ac:dyDescent="0.2">
      <c r="A826" s="3" t="s">
        <v>2067</v>
      </c>
      <c r="B826" s="3" t="s">
        <v>2068</v>
      </c>
      <c r="C826" s="3" t="s">
        <v>107</v>
      </c>
      <c r="D826" s="3" t="s">
        <v>11</v>
      </c>
      <c r="E826" s="3" t="s">
        <v>159</v>
      </c>
      <c r="F826" s="3">
        <v>60</v>
      </c>
      <c r="G826" s="3" t="s">
        <v>2066</v>
      </c>
    </row>
    <row r="827" spans="1:7" x14ac:dyDescent="0.2">
      <c r="A827" s="3" t="s">
        <v>2069</v>
      </c>
      <c r="B827" s="3" t="s">
        <v>2070</v>
      </c>
      <c r="C827" s="3" t="s">
        <v>102</v>
      </c>
      <c r="D827" s="3" t="s">
        <v>11</v>
      </c>
      <c r="E827" s="3" t="s">
        <v>128</v>
      </c>
      <c r="F827" s="3">
        <v>50</v>
      </c>
      <c r="G827" s="3" t="s">
        <v>2071</v>
      </c>
    </row>
    <row r="828" spans="1:7" x14ac:dyDescent="0.2">
      <c r="A828" s="3" t="s">
        <v>2072</v>
      </c>
      <c r="B828" s="3" t="s">
        <v>2073</v>
      </c>
      <c r="C828" s="3" t="s">
        <v>107</v>
      </c>
      <c r="D828" s="3" t="s">
        <v>11</v>
      </c>
      <c r="E828" s="3" t="s">
        <v>128</v>
      </c>
      <c r="F828" s="3">
        <v>50</v>
      </c>
      <c r="G828" s="3" t="s">
        <v>2071</v>
      </c>
    </row>
    <row r="829" spans="1:7" x14ac:dyDescent="0.2">
      <c r="A829" s="3" t="s">
        <v>2074</v>
      </c>
      <c r="B829" s="3" t="s">
        <v>2075</v>
      </c>
      <c r="C829" s="3" t="s">
        <v>102</v>
      </c>
      <c r="D829" s="3" t="s">
        <v>11</v>
      </c>
      <c r="E829" s="3" t="s">
        <v>207</v>
      </c>
      <c r="F829" s="3">
        <v>30</v>
      </c>
      <c r="G829" s="3" t="s">
        <v>2071</v>
      </c>
    </row>
    <row r="830" spans="1:7" x14ac:dyDescent="0.2">
      <c r="A830" s="3" t="s">
        <v>2076</v>
      </c>
      <c r="B830" s="3" t="s">
        <v>2077</v>
      </c>
      <c r="C830" s="3" t="s">
        <v>107</v>
      </c>
      <c r="D830" s="3" t="s">
        <v>11</v>
      </c>
      <c r="E830" s="3" t="s">
        <v>207</v>
      </c>
      <c r="F830" s="3">
        <v>30</v>
      </c>
      <c r="G830" s="3" t="s">
        <v>2071</v>
      </c>
    </row>
    <row r="831" spans="1:7" x14ac:dyDescent="0.2">
      <c r="A831" s="3" t="s">
        <v>2078</v>
      </c>
      <c r="B831" s="3" t="s">
        <v>2079</v>
      </c>
      <c r="C831" s="3" t="s">
        <v>102</v>
      </c>
      <c r="D831" s="3" t="s">
        <v>11</v>
      </c>
      <c r="E831" s="3" t="s">
        <v>170</v>
      </c>
      <c r="F831" s="3">
        <v>40</v>
      </c>
      <c r="G831" s="3" t="s">
        <v>2080</v>
      </c>
    </row>
    <row r="832" spans="1:7" x14ac:dyDescent="0.2">
      <c r="A832" s="3" t="s">
        <v>2081</v>
      </c>
      <c r="B832" s="3" t="s">
        <v>2082</v>
      </c>
      <c r="C832" s="3" t="s">
        <v>107</v>
      </c>
      <c r="D832" s="3" t="s">
        <v>11</v>
      </c>
      <c r="E832" s="3" t="s">
        <v>170</v>
      </c>
      <c r="F832" s="3">
        <v>40</v>
      </c>
      <c r="G832" s="3" t="s">
        <v>2080</v>
      </c>
    </row>
    <row r="833" spans="1:7" x14ac:dyDescent="0.2">
      <c r="A833" s="3" t="s">
        <v>2083</v>
      </c>
      <c r="B833" s="3" t="s">
        <v>2084</v>
      </c>
      <c r="C833" s="3" t="s">
        <v>102</v>
      </c>
      <c r="D833" s="3" t="s">
        <v>11</v>
      </c>
      <c r="E833" s="3" t="s">
        <v>302</v>
      </c>
      <c r="F833" s="3">
        <v>90</v>
      </c>
      <c r="G833" s="3" t="s">
        <v>2085</v>
      </c>
    </row>
    <row r="834" spans="1:7" x14ac:dyDescent="0.2">
      <c r="A834" s="3" t="s">
        <v>2086</v>
      </c>
      <c r="B834" s="3" t="s">
        <v>2087</v>
      </c>
      <c r="C834" s="3" t="s">
        <v>102</v>
      </c>
      <c r="D834" s="3" t="s">
        <v>11</v>
      </c>
      <c r="E834" s="3" t="s">
        <v>141</v>
      </c>
      <c r="F834" s="3">
        <v>50</v>
      </c>
      <c r="G834" s="3" t="s">
        <v>2088</v>
      </c>
    </row>
    <row r="835" spans="1:7" x14ac:dyDescent="0.2">
      <c r="A835" s="3" t="s">
        <v>2089</v>
      </c>
      <c r="B835" s="3" t="s">
        <v>2090</v>
      </c>
      <c r="C835" s="3" t="s">
        <v>107</v>
      </c>
      <c r="D835" s="3" t="s">
        <v>11</v>
      </c>
      <c r="E835" s="3" t="s">
        <v>141</v>
      </c>
      <c r="F835" s="3">
        <v>50</v>
      </c>
      <c r="G835" s="3" t="s">
        <v>2088</v>
      </c>
    </row>
    <row r="836" spans="1:7" x14ac:dyDescent="0.2">
      <c r="A836" s="3" t="s">
        <v>2091</v>
      </c>
      <c r="B836" s="3" t="s">
        <v>2092</v>
      </c>
      <c r="C836" s="3" t="s">
        <v>102</v>
      </c>
      <c r="D836" s="3" t="s">
        <v>11</v>
      </c>
      <c r="E836" s="3" t="s">
        <v>133</v>
      </c>
      <c r="F836" s="3">
        <v>40</v>
      </c>
      <c r="G836" s="3" t="s">
        <v>2093</v>
      </c>
    </row>
    <row r="837" spans="1:7" x14ac:dyDescent="0.2">
      <c r="A837" s="3" t="s">
        <v>2094</v>
      </c>
      <c r="B837" s="3" t="s">
        <v>2095</v>
      </c>
      <c r="C837" s="3" t="s">
        <v>107</v>
      </c>
      <c r="D837" s="3" t="s">
        <v>11</v>
      </c>
      <c r="E837" s="3" t="s">
        <v>133</v>
      </c>
      <c r="F837" s="3">
        <v>40</v>
      </c>
      <c r="G837" s="3" t="s">
        <v>2093</v>
      </c>
    </row>
    <row r="838" spans="1:7" x14ac:dyDescent="0.2">
      <c r="A838" s="3" t="s">
        <v>2096</v>
      </c>
      <c r="B838" s="3" t="s">
        <v>2097</v>
      </c>
      <c r="C838" s="3" t="s">
        <v>102</v>
      </c>
      <c r="D838" s="3" t="s">
        <v>11</v>
      </c>
      <c r="E838" s="3" t="s">
        <v>260</v>
      </c>
      <c r="F838" s="3">
        <v>40</v>
      </c>
      <c r="G838" s="3" t="s">
        <v>2098</v>
      </c>
    </row>
    <row r="839" spans="1:7" x14ac:dyDescent="0.2">
      <c r="A839" s="3" t="s">
        <v>2099</v>
      </c>
      <c r="B839" s="3" t="s">
        <v>2100</v>
      </c>
      <c r="C839" s="3" t="s">
        <v>107</v>
      </c>
      <c r="D839" s="3" t="s">
        <v>11</v>
      </c>
      <c r="E839" s="3" t="s">
        <v>260</v>
      </c>
      <c r="F839" s="3">
        <v>40</v>
      </c>
      <c r="G839" s="3" t="s">
        <v>2098</v>
      </c>
    </row>
    <row r="840" spans="1:7" x14ac:dyDescent="0.2">
      <c r="A840" s="3" t="s">
        <v>2101</v>
      </c>
      <c r="B840" s="3" t="s">
        <v>2102</v>
      </c>
      <c r="C840" s="3" t="s">
        <v>102</v>
      </c>
      <c r="D840" s="3" t="s">
        <v>11</v>
      </c>
      <c r="E840" s="3" t="s">
        <v>103</v>
      </c>
      <c r="F840" s="3">
        <v>20</v>
      </c>
      <c r="G840" s="3" t="s">
        <v>2098</v>
      </c>
    </row>
    <row r="841" spans="1:7" x14ac:dyDescent="0.2">
      <c r="A841" s="3" t="s">
        <v>2103</v>
      </c>
      <c r="B841" s="3" t="s">
        <v>2104</v>
      </c>
      <c r="C841" s="3" t="s">
        <v>107</v>
      </c>
      <c r="D841" s="3" t="s">
        <v>11</v>
      </c>
      <c r="E841" s="3" t="s">
        <v>103</v>
      </c>
      <c r="F841" s="3">
        <v>20</v>
      </c>
      <c r="G841" s="3" t="s">
        <v>2098</v>
      </c>
    </row>
    <row r="842" spans="1:7" x14ac:dyDescent="0.2">
      <c r="A842" s="3" t="s">
        <v>2105</v>
      </c>
      <c r="B842" s="3" t="s">
        <v>2106</v>
      </c>
      <c r="C842" s="3" t="s">
        <v>102</v>
      </c>
      <c r="D842" s="3" t="s">
        <v>11</v>
      </c>
      <c r="E842" s="3" t="s">
        <v>128</v>
      </c>
      <c r="F842" s="3">
        <v>90</v>
      </c>
      <c r="G842" s="3" t="s">
        <v>2098</v>
      </c>
    </row>
    <row r="843" spans="1:7" x14ac:dyDescent="0.2">
      <c r="A843" s="3" t="s">
        <v>2107</v>
      </c>
      <c r="B843" s="3" t="s">
        <v>2108</v>
      </c>
      <c r="C843" s="3" t="s">
        <v>107</v>
      </c>
      <c r="D843" s="3" t="s">
        <v>11</v>
      </c>
      <c r="E843" s="3" t="s">
        <v>128</v>
      </c>
      <c r="F843" s="3">
        <v>90</v>
      </c>
      <c r="G843" s="3" t="s">
        <v>2098</v>
      </c>
    </row>
    <row r="844" spans="1:7" x14ac:dyDescent="0.2">
      <c r="A844" s="3" t="s">
        <v>2109</v>
      </c>
      <c r="B844" s="3" t="s">
        <v>2110</v>
      </c>
      <c r="C844" s="3" t="s">
        <v>102</v>
      </c>
      <c r="D844" s="3" t="s">
        <v>11</v>
      </c>
      <c r="E844" s="3" t="s">
        <v>133</v>
      </c>
      <c r="F844" s="3">
        <v>90</v>
      </c>
      <c r="G844" s="3" t="s">
        <v>2098</v>
      </c>
    </row>
    <row r="845" spans="1:7" x14ac:dyDescent="0.2">
      <c r="A845" s="3" t="s">
        <v>2111</v>
      </c>
      <c r="B845" s="3" t="s">
        <v>2112</v>
      </c>
      <c r="C845" s="3" t="s">
        <v>107</v>
      </c>
      <c r="D845" s="3" t="s">
        <v>11</v>
      </c>
      <c r="E845" s="3" t="s">
        <v>133</v>
      </c>
      <c r="F845" s="3">
        <v>90</v>
      </c>
      <c r="G845" s="3" t="s">
        <v>2098</v>
      </c>
    </row>
    <row r="846" spans="1:7" x14ac:dyDescent="0.2">
      <c r="A846" s="3" t="s">
        <v>2113</v>
      </c>
      <c r="B846" s="3" t="s">
        <v>2114</v>
      </c>
      <c r="C846" s="3" t="s">
        <v>102</v>
      </c>
      <c r="D846" s="3" t="s">
        <v>11</v>
      </c>
      <c r="E846" s="3" t="s">
        <v>207</v>
      </c>
      <c r="F846" s="3">
        <v>80</v>
      </c>
      <c r="G846" s="3" t="s">
        <v>2098</v>
      </c>
    </row>
    <row r="847" spans="1:7" x14ac:dyDescent="0.2">
      <c r="A847" s="3" t="s">
        <v>2115</v>
      </c>
      <c r="B847" s="3" t="s">
        <v>2116</v>
      </c>
      <c r="C847" s="3" t="s">
        <v>107</v>
      </c>
      <c r="D847" s="3" t="s">
        <v>11</v>
      </c>
      <c r="E847" s="3" t="s">
        <v>207</v>
      </c>
      <c r="F847" s="3">
        <v>80</v>
      </c>
      <c r="G847" s="3" t="s">
        <v>2098</v>
      </c>
    </row>
    <row r="848" spans="1:7" x14ac:dyDescent="0.2">
      <c r="A848" s="3" t="s">
        <v>2117</v>
      </c>
      <c r="B848" s="3" t="s">
        <v>2118</v>
      </c>
      <c r="C848" s="3" t="s">
        <v>102</v>
      </c>
      <c r="D848" s="3" t="s">
        <v>11</v>
      </c>
      <c r="E848" s="3" t="s">
        <v>110</v>
      </c>
      <c r="F848" s="3">
        <v>50</v>
      </c>
      <c r="G848" s="3" t="s">
        <v>2098</v>
      </c>
    </row>
    <row r="849" spans="1:7" x14ac:dyDescent="0.2">
      <c r="A849" s="3" t="s">
        <v>2119</v>
      </c>
      <c r="B849" s="3" t="s">
        <v>2120</v>
      </c>
      <c r="C849" s="3" t="s">
        <v>107</v>
      </c>
      <c r="D849" s="3" t="s">
        <v>11</v>
      </c>
      <c r="E849" s="3" t="s">
        <v>110</v>
      </c>
      <c r="F849" s="3">
        <v>50</v>
      </c>
      <c r="G849" s="3" t="s">
        <v>2098</v>
      </c>
    </row>
    <row r="850" spans="1:7" x14ac:dyDescent="0.2">
      <c r="A850" s="3" t="s">
        <v>2121</v>
      </c>
      <c r="B850" s="3" t="s">
        <v>2122</v>
      </c>
      <c r="C850" s="3" t="s">
        <v>102</v>
      </c>
      <c r="D850" s="3" t="s">
        <v>11</v>
      </c>
      <c r="E850" s="3" t="s">
        <v>115</v>
      </c>
      <c r="F850" s="3">
        <v>60</v>
      </c>
      <c r="G850" s="3" t="s">
        <v>2098</v>
      </c>
    </row>
    <row r="851" spans="1:7" x14ac:dyDescent="0.2">
      <c r="A851" s="3" t="s">
        <v>2123</v>
      </c>
      <c r="B851" s="3" t="s">
        <v>2124</v>
      </c>
      <c r="C851" s="3" t="s">
        <v>107</v>
      </c>
      <c r="D851" s="3" t="s">
        <v>11</v>
      </c>
      <c r="E851" s="3" t="s">
        <v>115</v>
      </c>
      <c r="F851" s="3">
        <v>60</v>
      </c>
      <c r="G851" s="3" t="s">
        <v>2098</v>
      </c>
    </row>
    <row r="852" spans="1:7" x14ac:dyDescent="0.2">
      <c r="A852" s="3" t="s">
        <v>2125</v>
      </c>
      <c r="B852" s="3" t="s">
        <v>2126</v>
      </c>
      <c r="C852" s="3" t="s">
        <v>102</v>
      </c>
      <c r="D852" s="3" t="s">
        <v>11</v>
      </c>
      <c r="E852" s="3" t="s">
        <v>170</v>
      </c>
      <c r="F852" s="3">
        <v>40</v>
      </c>
      <c r="G852" s="3" t="s">
        <v>2098</v>
      </c>
    </row>
    <row r="853" spans="1:7" x14ac:dyDescent="0.2">
      <c r="A853" s="3" t="s">
        <v>2127</v>
      </c>
      <c r="B853" s="3" t="s">
        <v>2128</v>
      </c>
      <c r="C853" s="3" t="s">
        <v>107</v>
      </c>
      <c r="D853" s="3" t="s">
        <v>11</v>
      </c>
      <c r="E853" s="3" t="s">
        <v>170</v>
      </c>
      <c r="F853" s="3">
        <v>40</v>
      </c>
      <c r="G853" s="3" t="s">
        <v>2098</v>
      </c>
    </row>
    <row r="854" spans="1:7" x14ac:dyDescent="0.2">
      <c r="A854" s="3" t="s">
        <v>2129</v>
      </c>
      <c r="B854" s="3" t="s">
        <v>2130</v>
      </c>
      <c r="C854" s="3" t="s">
        <v>102</v>
      </c>
      <c r="D854" s="3" t="s">
        <v>11</v>
      </c>
      <c r="E854" s="3" t="s">
        <v>146</v>
      </c>
      <c r="F854" s="3">
        <v>80</v>
      </c>
      <c r="G854" s="3" t="s">
        <v>2098</v>
      </c>
    </row>
    <row r="855" spans="1:7" x14ac:dyDescent="0.2">
      <c r="A855" s="3" t="s">
        <v>2131</v>
      </c>
      <c r="B855" s="3" t="s">
        <v>2132</v>
      </c>
      <c r="C855" s="3" t="s">
        <v>107</v>
      </c>
      <c r="D855" s="3" t="s">
        <v>11</v>
      </c>
      <c r="E855" s="3" t="s">
        <v>146</v>
      </c>
      <c r="F855" s="3">
        <v>80</v>
      </c>
      <c r="G855" s="3" t="s">
        <v>2098</v>
      </c>
    </row>
    <row r="856" spans="1:7" x14ac:dyDescent="0.2">
      <c r="A856" s="3" t="s">
        <v>2133</v>
      </c>
      <c r="B856" s="3" t="s">
        <v>2134</v>
      </c>
      <c r="C856" s="3" t="s">
        <v>102</v>
      </c>
      <c r="D856" s="3" t="s">
        <v>11</v>
      </c>
      <c r="E856" s="3" t="s">
        <v>151</v>
      </c>
      <c r="F856" s="3">
        <v>50</v>
      </c>
      <c r="G856" s="3" t="s">
        <v>2098</v>
      </c>
    </row>
    <row r="857" spans="1:7" x14ac:dyDescent="0.2">
      <c r="A857" s="3" t="s">
        <v>2135</v>
      </c>
      <c r="B857" s="3" t="s">
        <v>2136</v>
      </c>
      <c r="C857" s="3" t="s">
        <v>107</v>
      </c>
      <c r="D857" s="3" t="s">
        <v>11</v>
      </c>
      <c r="E857" s="3" t="s">
        <v>151</v>
      </c>
      <c r="F857" s="3">
        <v>50</v>
      </c>
      <c r="G857" s="3" t="s">
        <v>2098</v>
      </c>
    </row>
    <row r="858" spans="1:7" x14ac:dyDescent="0.2">
      <c r="A858" s="3" t="s">
        <v>2137</v>
      </c>
      <c r="B858" s="3" t="s">
        <v>2138</v>
      </c>
      <c r="C858" s="3" t="s">
        <v>102</v>
      </c>
      <c r="D858" s="3" t="s">
        <v>11</v>
      </c>
      <c r="E858" s="3" t="s">
        <v>156</v>
      </c>
      <c r="F858" s="3">
        <v>80</v>
      </c>
      <c r="G858" s="3" t="s">
        <v>2098</v>
      </c>
    </row>
    <row r="859" spans="1:7" x14ac:dyDescent="0.2">
      <c r="A859" s="3" t="s">
        <v>2139</v>
      </c>
      <c r="B859" s="3" t="s">
        <v>2140</v>
      </c>
      <c r="C859" s="3" t="s">
        <v>102</v>
      </c>
      <c r="D859" s="3" t="s">
        <v>11</v>
      </c>
      <c r="E859" s="3" t="s">
        <v>465</v>
      </c>
      <c r="F859" s="3">
        <v>50</v>
      </c>
      <c r="G859" s="3" t="s">
        <v>2098</v>
      </c>
    </row>
    <row r="860" spans="1:7" x14ac:dyDescent="0.2">
      <c r="A860" s="3" t="s">
        <v>2141</v>
      </c>
      <c r="B860" s="3" t="s">
        <v>2142</v>
      </c>
      <c r="C860" s="3" t="s">
        <v>107</v>
      </c>
      <c r="D860" s="3" t="s">
        <v>11</v>
      </c>
      <c r="E860" s="3" t="s">
        <v>465</v>
      </c>
      <c r="F860" s="3">
        <v>50</v>
      </c>
      <c r="G860" s="3" t="s">
        <v>2098</v>
      </c>
    </row>
    <row r="861" spans="1:7" x14ac:dyDescent="0.2">
      <c r="A861" s="3" t="s">
        <v>2143</v>
      </c>
      <c r="B861" s="3" t="s">
        <v>2144</v>
      </c>
      <c r="C861" s="3" t="s">
        <v>102</v>
      </c>
      <c r="D861" s="3" t="s">
        <v>11</v>
      </c>
      <c r="E861" s="3" t="s">
        <v>164</v>
      </c>
      <c r="F861" s="3">
        <v>80</v>
      </c>
      <c r="G861" s="3" t="s">
        <v>2145</v>
      </c>
    </row>
    <row r="862" spans="1:7" x14ac:dyDescent="0.2">
      <c r="A862" s="3" t="s">
        <v>2146</v>
      </c>
      <c r="B862" s="3" t="s">
        <v>2147</v>
      </c>
      <c r="C862" s="3" t="s">
        <v>107</v>
      </c>
      <c r="D862" s="3" t="s">
        <v>11</v>
      </c>
      <c r="E862" s="3" t="s">
        <v>164</v>
      </c>
      <c r="F862" s="3">
        <v>80</v>
      </c>
      <c r="G862" s="3" t="s">
        <v>2145</v>
      </c>
    </row>
    <row r="863" spans="1:7" x14ac:dyDescent="0.2">
      <c r="A863" s="3" t="s">
        <v>2148</v>
      </c>
      <c r="B863" s="3" t="s">
        <v>2149</v>
      </c>
      <c r="C863" s="3" t="s">
        <v>102</v>
      </c>
      <c r="D863" s="3" t="s">
        <v>11</v>
      </c>
      <c r="E863" s="3" t="s">
        <v>103</v>
      </c>
      <c r="F863" s="3">
        <v>70</v>
      </c>
      <c r="G863" s="3" t="s">
        <v>2150</v>
      </c>
    </row>
    <row r="864" spans="1:7" x14ac:dyDescent="0.2">
      <c r="A864" s="3" t="s">
        <v>2151</v>
      </c>
      <c r="B864" s="3" t="s">
        <v>2152</v>
      </c>
      <c r="C864" s="3" t="s">
        <v>107</v>
      </c>
      <c r="D864" s="3" t="s">
        <v>11</v>
      </c>
      <c r="E864" s="3" t="s">
        <v>103</v>
      </c>
      <c r="F864" s="3">
        <v>70</v>
      </c>
      <c r="G864" s="3" t="s">
        <v>2150</v>
      </c>
    </row>
    <row r="865" spans="1:7" x14ac:dyDescent="0.2">
      <c r="A865" s="3" t="s">
        <v>2153</v>
      </c>
      <c r="B865" s="3" t="s">
        <v>2154</v>
      </c>
      <c r="C865" s="3" t="s">
        <v>102</v>
      </c>
      <c r="D865" s="3" t="s">
        <v>11</v>
      </c>
      <c r="E865" s="3" t="s">
        <v>302</v>
      </c>
      <c r="F865" s="3">
        <v>96</v>
      </c>
      <c r="G865" s="3" t="s">
        <v>2155</v>
      </c>
    </row>
    <row r="866" spans="1:7" x14ac:dyDescent="0.2">
      <c r="A866" s="3" t="s">
        <v>2156</v>
      </c>
      <c r="B866" s="3" t="s">
        <v>2157</v>
      </c>
      <c r="C866" s="3" t="s">
        <v>102</v>
      </c>
      <c r="D866" s="3" t="s">
        <v>11</v>
      </c>
      <c r="E866" s="3" t="s">
        <v>146</v>
      </c>
      <c r="F866" s="3">
        <v>70</v>
      </c>
      <c r="G866" s="3" t="s">
        <v>2158</v>
      </c>
    </row>
    <row r="867" spans="1:7" x14ac:dyDescent="0.2">
      <c r="A867" s="3" t="s">
        <v>2159</v>
      </c>
      <c r="B867" s="3" t="s">
        <v>2160</v>
      </c>
      <c r="C867" s="3" t="s">
        <v>107</v>
      </c>
      <c r="D867" s="3" t="s">
        <v>11</v>
      </c>
      <c r="E867" s="3" t="s">
        <v>146</v>
      </c>
      <c r="F867" s="3">
        <v>70</v>
      </c>
      <c r="G867" s="3" t="s">
        <v>2158</v>
      </c>
    </row>
    <row r="868" spans="1:7" x14ac:dyDescent="0.2">
      <c r="A868" s="3" t="s">
        <v>2161</v>
      </c>
      <c r="B868" s="3" t="s">
        <v>2162</v>
      </c>
      <c r="C868" s="3" t="s">
        <v>102</v>
      </c>
      <c r="D868" s="3" t="s">
        <v>11</v>
      </c>
      <c r="E868" s="3" t="s">
        <v>128</v>
      </c>
      <c r="F868" s="3">
        <v>30</v>
      </c>
      <c r="G868" s="3" t="s">
        <v>2163</v>
      </c>
    </row>
    <row r="869" spans="1:7" x14ac:dyDescent="0.2">
      <c r="A869" s="3" t="s">
        <v>2164</v>
      </c>
      <c r="B869" s="3" t="s">
        <v>2165</v>
      </c>
      <c r="C869" s="3" t="s">
        <v>107</v>
      </c>
      <c r="D869" s="3" t="s">
        <v>11</v>
      </c>
      <c r="E869" s="3" t="s">
        <v>128</v>
      </c>
      <c r="F869" s="3">
        <v>30</v>
      </c>
      <c r="G869" s="3" t="s">
        <v>2163</v>
      </c>
    </row>
    <row r="870" spans="1:7" x14ac:dyDescent="0.2">
      <c r="A870" s="3" t="s">
        <v>2166</v>
      </c>
      <c r="B870" s="3" t="s">
        <v>2167</v>
      </c>
      <c r="C870" s="3" t="s">
        <v>102</v>
      </c>
      <c r="D870" s="3" t="s">
        <v>11</v>
      </c>
      <c r="E870" s="3" t="s">
        <v>133</v>
      </c>
      <c r="F870" s="3">
        <v>20</v>
      </c>
      <c r="G870" s="3" t="s">
        <v>2163</v>
      </c>
    </row>
    <row r="871" spans="1:7" x14ac:dyDescent="0.2">
      <c r="A871" s="3" t="s">
        <v>2168</v>
      </c>
      <c r="B871" s="3" t="s">
        <v>2169</v>
      </c>
      <c r="C871" s="3" t="s">
        <v>107</v>
      </c>
      <c r="D871" s="3" t="s">
        <v>11</v>
      </c>
      <c r="E871" s="3" t="s">
        <v>133</v>
      </c>
      <c r="F871" s="3">
        <v>20</v>
      </c>
      <c r="G871" s="3" t="s">
        <v>2163</v>
      </c>
    </row>
    <row r="872" spans="1:7" x14ac:dyDescent="0.2">
      <c r="A872" s="3" t="s">
        <v>2170</v>
      </c>
      <c r="B872" s="3" t="s">
        <v>2171</v>
      </c>
      <c r="C872" s="3" t="s">
        <v>102</v>
      </c>
      <c r="D872" s="3" t="s">
        <v>11</v>
      </c>
      <c r="E872" s="3" t="s">
        <v>110</v>
      </c>
      <c r="F872" s="3">
        <v>10</v>
      </c>
      <c r="G872" s="3" t="s">
        <v>2163</v>
      </c>
    </row>
    <row r="873" spans="1:7" x14ac:dyDescent="0.2">
      <c r="A873" s="3" t="s">
        <v>2172</v>
      </c>
      <c r="B873" s="3" t="s">
        <v>2173</v>
      </c>
      <c r="C873" s="3" t="s">
        <v>107</v>
      </c>
      <c r="D873" s="3" t="s">
        <v>11</v>
      </c>
      <c r="E873" s="3" t="s">
        <v>110</v>
      </c>
      <c r="F873" s="3">
        <v>10</v>
      </c>
      <c r="G873" s="3" t="s">
        <v>2163</v>
      </c>
    </row>
    <row r="874" spans="1:7" x14ac:dyDescent="0.2">
      <c r="A874" s="3" t="s">
        <v>2174</v>
      </c>
      <c r="B874" s="3" t="s">
        <v>2175</v>
      </c>
      <c r="C874" s="3" t="s">
        <v>102</v>
      </c>
      <c r="D874" s="3" t="s">
        <v>11</v>
      </c>
      <c r="E874" s="3" t="s">
        <v>151</v>
      </c>
      <c r="F874" s="3">
        <v>10</v>
      </c>
      <c r="G874" s="3" t="s">
        <v>2163</v>
      </c>
    </row>
    <row r="875" spans="1:7" x14ac:dyDescent="0.2">
      <c r="A875" s="3" t="s">
        <v>2176</v>
      </c>
      <c r="B875" s="3" t="s">
        <v>2177</v>
      </c>
      <c r="C875" s="3" t="s">
        <v>107</v>
      </c>
      <c r="D875" s="3" t="s">
        <v>11</v>
      </c>
      <c r="E875" s="3" t="s">
        <v>151</v>
      </c>
      <c r="F875" s="3">
        <v>10</v>
      </c>
      <c r="G875" s="3" t="s">
        <v>2163</v>
      </c>
    </row>
    <row r="876" spans="1:7" x14ac:dyDescent="0.2">
      <c r="A876" s="3" t="s">
        <v>2178</v>
      </c>
      <c r="B876" s="3" t="s">
        <v>2179</v>
      </c>
      <c r="C876" s="3" t="s">
        <v>102</v>
      </c>
      <c r="D876" s="3" t="s">
        <v>11</v>
      </c>
      <c r="E876" s="3" t="s">
        <v>156</v>
      </c>
      <c r="F876" s="3">
        <v>80</v>
      </c>
      <c r="G876" s="3" t="s">
        <v>2163</v>
      </c>
    </row>
    <row r="877" spans="1:7" x14ac:dyDescent="0.2">
      <c r="A877" s="3" t="s">
        <v>2180</v>
      </c>
      <c r="B877" s="3" t="s">
        <v>2181</v>
      </c>
      <c r="C877" s="3" t="s">
        <v>102</v>
      </c>
      <c r="D877" s="3" t="s">
        <v>11</v>
      </c>
      <c r="E877" s="3" t="s">
        <v>146</v>
      </c>
      <c r="F877" s="3">
        <v>80</v>
      </c>
      <c r="G877" s="3" t="s">
        <v>2182</v>
      </c>
    </row>
    <row r="878" spans="1:7" x14ac:dyDescent="0.2">
      <c r="A878" s="3" t="s">
        <v>2183</v>
      </c>
      <c r="B878" s="3" t="s">
        <v>2184</v>
      </c>
      <c r="C878" s="3" t="s">
        <v>107</v>
      </c>
      <c r="D878" s="3" t="s">
        <v>11</v>
      </c>
      <c r="E878" s="3" t="s">
        <v>146</v>
      </c>
      <c r="F878" s="3">
        <v>80</v>
      </c>
      <c r="G878" s="3" t="s">
        <v>2182</v>
      </c>
    </row>
    <row r="879" spans="1:7" x14ac:dyDescent="0.2">
      <c r="A879" s="3" t="s">
        <v>2185</v>
      </c>
      <c r="B879" s="3" t="s">
        <v>2186</v>
      </c>
      <c r="C879" s="3" t="s">
        <v>102</v>
      </c>
      <c r="D879" s="3" t="s">
        <v>11</v>
      </c>
      <c r="E879" s="3" t="s">
        <v>146</v>
      </c>
      <c r="F879" s="3">
        <v>90</v>
      </c>
      <c r="G879" s="3" t="s">
        <v>2187</v>
      </c>
    </row>
    <row r="880" spans="1:7" x14ac:dyDescent="0.2">
      <c r="A880" s="3" t="s">
        <v>2188</v>
      </c>
      <c r="B880" s="3" t="s">
        <v>2189</v>
      </c>
      <c r="C880" s="3" t="s">
        <v>107</v>
      </c>
      <c r="D880" s="3" t="s">
        <v>11</v>
      </c>
      <c r="E880" s="3" t="s">
        <v>146</v>
      </c>
      <c r="F880" s="3">
        <v>90</v>
      </c>
      <c r="G880" s="3" t="s">
        <v>2187</v>
      </c>
    </row>
    <row r="881" spans="1:7" x14ac:dyDescent="0.2">
      <c r="A881" s="3" t="s">
        <v>2190</v>
      </c>
      <c r="B881" s="3" t="s">
        <v>2191</v>
      </c>
      <c r="C881" s="3" t="s">
        <v>102</v>
      </c>
      <c r="D881" s="3" t="s">
        <v>11</v>
      </c>
      <c r="E881" s="3" t="s">
        <v>128</v>
      </c>
      <c r="F881" s="3">
        <v>90</v>
      </c>
      <c r="G881" s="3" t="s">
        <v>2192</v>
      </c>
    </row>
    <row r="882" spans="1:7" x14ac:dyDescent="0.2">
      <c r="A882" s="3" t="s">
        <v>2193</v>
      </c>
      <c r="B882" s="3" t="s">
        <v>2194</v>
      </c>
      <c r="C882" s="3" t="s">
        <v>107</v>
      </c>
      <c r="D882" s="3" t="s">
        <v>11</v>
      </c>
      <c r="E882" s="3" t="s">
        <v>128</v>
      </c>
      <c r="F882" s="3">
        <v>90</v>
      </c>
      <c r="G882" s="3" t="s">
        <v>2192</v>
      </c>
    </row>
    <row r="883" spans="1:7" x14ac:dyDescent="0.2">
      <c r="A883" s="3" t="s">
        <v>2195</v>
      </c>
      <c r="B883" s="3" t="s">
        <v>2196</v>
      </c>
      <c r="C883" s="3" t="s">
        <v>102</v>
      </c>
      <c r="D883" s="3" t="s">
        <v>11</v>
      </c>
      <c r="E883" s="3" t="s">
        <v>110</v>
      </c>
      <c r="F883" s="3">
        <v>40</v>
      </c>
      <c r="G883" s="3" t="s">
        <v>2192</v>
      </c>
    </row>
    <row r="884" spans="1:7" x14ac:dyDescent="0.2">
      <c r="A884" s="3" t="s">
        <v>2197</v>
      </c>
      <c r="B884" s="3" t="s">
        <v>2198</v>
      </c>
      <c r="C884" s="3" t="s">
        <v>107</v>
      </c>
      <c r="D884" s="3" t="s">
        <v>11</v>
      </c>
      <c r="E884" s="3" t="s">
        <v>110</v>
      </c>
      <c r="F884" s="3">
        <v>40</v>
      </c>
      <c r="G884" s="3" t="s">
        <v>2192</v>
      </c>
    </row>
    <row r="885" spans="1:7" x14ac:dyDescent="0.2">
      <c r="A885" s="3" t="s">
        <v>2199</v>
      </c>
      <c r="B885" s="3" t="s">
        <v>2200</v>
      </c>
      <c r="C885" s="3" t="s">
        <v>102</v>
      </c>
      <c r="D885" s="3" t="s">
        <v>11</v>
      </c>
      <c r="E885" s="3" t="s">
        <v>151</v>
      </c>
      <c r="F885" s="3">
        <v>80</v>
      </c>
      <c r="G885" s="3" t="s">
        <v>2201</v>
      </c>
    </row>
    <row r="886" spans="1:7" x14ac:dyDescent="0.2">
      <c r="A886" s="3" t="s">
        <v>2202</v>
      </c>
      <c r="B886" s="3" t="s">
        <v>2203</v>
      </c>
      <c r="C886" s="3" t="s">
        <v>107</v>
      </c>
      <c r="D886" s="3" t="s">
        <v>11</v>
      </c>
      <c r="E886" s="3" t="s">
        <v>151</v>
      </c>
      <c r="F886" s="3">
        <v>80</v>
      </c>
      <c r="G886" s="3" t="s">
        <v>2201</v>
      </c>
    </row>
    <row r="887" spans="1:7" x14ac:dyDescent="0.2">
      <c r="A887" s="3" t="s">
        <v>2204</v>
      </c>
      <c r="B887" s="3" t="s">
        <v>2205</v>
      </c>
      <c r="C887" s="3" t="s">
        <v>102</v>
      </c>
      <c r="D887" s="3" t="s">
        <v>11</v>
      </c>
      <c r="E887" s="3" t="s">
        <v>146</v>
      </c>
      <c r="F887" s="3">
        <v>10</v>
      </c>
      <c r="G887" s="3" t="s">
        <v>2206</v>
      </c>
    </row>
    <row r="888" spans="1:7" x14ac:dyDescent="0.2">
      <c r="A888" s="3" t="s">
        <v>2207</v>
      </c>
      <c r="B888" s="3" t="s">
        <v>2208</v>
      </c>
      <c r="C888" s="3" t="s">
        <v>107</v>
      </c>
      <c r="D888" s="3" t="s">
        <v>11</v>
      </c>
      <c r="E888" s="3" t="s">
        <v>146</v>
      </c>
      <c r="F888" s="3">
        <v>10</v>
      </c>
      <c r="G888" s="3" t="s">
        <v>2206</v>
      </c>
    </row>
    <row r="889" spans="1:7" x14ac:dyDescent="0.2">
      <c r="A889" s="3" t="s">
        <v>2209</v>
      </c>
      <c r="B889" s="3" t="s">
        <v>2210</v>
      </c>
      <c r="C889" s="3" t="s">
        <v>102</v>
      </c>
      <c r="D889" s="3" t="s">
        <v>11</v>
      </c>
      <c r="E889" s="3" t="s">
        <v>146</v>
      </c>
      <c r="F889" s="3">
        <v>20</v>
      </c>
      <c r="G889" s="3" t="s">
        <v>2211</v>
      </c>
    </row>
    <row r="890" spans="1:7" x14ac:dyDescent="0.2">
      <c r="A890" s="3" t="s">
        <v>2212</v>
      </c>
      <c r="B890" s="3" t="s">
        <v>2213</v>
      </c>
      <c r="C890" s="3" t="s">
        <v>107</v>
      </c>
      <c r="D890" s="3" t="s">
        <v>11</v>
      </c>
      <c r="E890" s="3" t="s">
        <v>146</v>
      </c>
      <c r="F890" s="3">
        <v>20</v>
      </c>
      <c r="G890" s="3" t="s">
        <v>2211</v>
      </c>
    </row>
    <row r="891" spans="1:7" x14ac:dyDescent="0.2">
      <c r="A891" s="3" t="s">
        <v>2214</v>
      </c>
      <c r="B891" s="3" t="s">
        <v>2215</v>
      </c>
      <c r="C891" s="3" t="s">
        <v>102</v>
      </c>
      <c r="D891" s="3" t="s">
        <v>11</v>
      </c>
      <c r="E891" s="3" t="s">
        <v>110</v>
      </c>
      <c r="F891" s="3">
        <v>50</v>
      </c>
      <c r="G891" s="3" t="s">
        <v>2216</v>
      </c>
    </row>
    <row r="892" spans="1:7" x14ac:dyDescent="0.2">
      <c r="A892" s="3" t="s">
        <v>2217</v>
      </c>
      <c r="B892" s="3" t="s">
        <v>2218</v>
      </c>
      <c r="C892" s="3" t="s">
        <v>107</v>
      </c>
      <c r="D892" s="3" t="s">
        <v>11</v>
      </c>
      <c r="E892" s="3" t="s">
        <v>110</v>
      </c>
      <c r="F892" s="3">
        <v>50</v>
      </c>
      <c r="G892" s="3" t="s">
        <v>2216</v>
      </c>
    </row>
    <row r="893" spans="1:7" x14ac:dyDescent="0.2">
      <c r="A893" s="3" t="s">
        <v>2219</v>
      </c>
      <c r="B893" s="3" t="s">
        <v>2220</v>
      </c>
      <c r="C893" s="3" t="s">
        <v>102</v>
      </c>
      <c r="D893" s="3" t="s">
        <v>11</v>
      </c>
      <c r="E893" s="3" t="s">
        <v>115</v>
      </c>
      <c r="F893" s="3">
        <v>60</v>
      </c>
      <c r="G893" s="3" t="s">
        <v>2221</v>
      </c>
    </row>
    <row r="894" spans="1:7" x14ac:dyDescent="0.2">
      <c r="A894" s="3" t="s">
        <v>2222</v>
      </c>
      <c r="B894" s="3" t="s">
        <v>2223</v>
      </c>
      <c r="C894" s="3" t="s">
        <v>107</v>
      </c>
      <c r="D894" s="3" t="s">
        <v>11</v>
      </c>
      <c r="E894" s="3" t="s">
        <v>115</v>
      </c>
      <c r="F894" s="3">
        <v>60</v>
      </c>
      <c r="G894" s="3" t="s">
        <v>2221</v>
      </c>
    </row>
    <row r="895" spans="1:7" x14ac:dyDescent="0.2">
      <c r="A895" s="3" t="s">
        <v>2224</v>
      </c>
      <c r="B895" s="3" t="s">
        <v>2225</v>
      </c>
      <c r="C895" s="3" t="s">
        <v>102</v>
      </c>
      <c r="D895" s="3" t="s">
        <v>11</v>
      </c>
      <c r="E895" s="3" t="s">
        <v>170</v>
      </c>
      <c r="F895" s="3">
        <v>60</v>
      </c>
      <c r="G895" s="3" t="s">
        <v>2226</v>
      </c>
    </row>
    <row r="896" spans="1:7" x14ac:dyDescent="0.2">
      <c r="A896" s="3" t="s">
        <v>2227</v>
      </c>
      <c r="B896" s="3" t="s">
        <v>2228</v>
      </c>
      <c r="C896" s="3" t="s">
        <v>107</v>
      </c>
      <c r="D896" s="3" t="s">
        <v>11</v>
      </c>
      <c r="E896" s="3" t="s">
        <v>170</v>
      </c>
      <c r="F896" s="3">
        <v>60</v>
      </c>
      <c r="G896" s="3" t="s">
        <v>2226</v>
      </c>
    </row>
    <row r="897" spans="1:7" x14ac:dyDescent="0.2">
      <c r="A897" s="3" t="s">
        <v>2229</v>
      </c>
      <c r="B897" s="3" t="s">
        <v>2230</v>
      </c>
      <c r="C897" s="3" t="s">
        <v>102</v>
      </c>
      <c r="D897" s="3" t="s">
        <v>11</v>
      </c>
      <c r="E897" s="3" t="s">
        <v>170</v>
      </c>
      <c r="F897" s="3">
        <v>70</v>
      </c>
      <c r="G897" s="3" t="s">
        <v>2231</v>
      </c>
    </row>
    <row r="898" spans="1:7" x14ac:dyDescent="0.2">
      <c r="A898" s="3" t="s">
        <v>2232</v>
      </c>
      <c r="B898" s="3" t="s">
        <v>2233</v>
      </c>
      <c r="C898" s="3" t="s">
        <v>107</v>
      </c>
      <c r="D898" s="3" t="s">
        <v>11</v>
      </c>
      <c r="E898" s="3" t="s">
        <v>170</v>
      </c>
      <c r="F898" s="3">
        <v>70</v>
      </c>
      <c r="G898" s="3" t="s">
        <v>2231</v>
      </c>
    </row>
    <row r="899" spans="1:7" x14ac:dyDescent="0.2">
      <c r="A899" s="3" t="s">
        <v>2234</v>
      </c>
      <c r="B899" s="3" t="s">
        <v>2235</v>
      </c>
      <c r="C899" s="3" t="s">
        <v>102</v>
      </c>
      <c r="D899" s="3" t="s">
        <v>11</v>
      </c>
      <c r="E899" s="3" t="s">
        <v>207</v>
      </c>
      <c r="F899" s="3">
        <v>80</v>
      </c>
      <c r="G899" s="3" t="s">
        <v>2236</v>
      </c>
    </row>
    <row r="900" spans="1:7" x14ac:dyDescent="0.2">
      <c r="A900" s="3" t="s">
        <v>2237</v>
      </c>
      <c r="B900" s="3" t="s">
        <v>2238</v>
      </c>
      <c r="C900" s="3" t="s">
        <v>107</v>
      </c>
      <c r="D900" s="3" t="s">
        <v>11</v>
      </c>
      <c r="E900" s="3" t="s">
        <v>207</v>
      </c>
      <c r="F900" s="3">
        <v>80</v>
      </c>
      <c r="G900" s="3" t="s">
        <v>2236</v>
      </c>
    </row>
    <row r="901" spans="1:7" x14ac:dyDescent="0.2">
      <c r="A901" s="3" t="s">
        <v>2239</v>
      </c>
      <c r="B901" s="3" t="s">
        <v>2240</v>
      </c>
      <c r="C901" s="3" t="s">
        <v>102</v>
      </c>
      <c r="D901" s="3" t="s">
        <v>11</v>
      </c>
      <c r="E901" s="3" t="s">
        <v>151</v>
      </c>
      <c r="F901" s="3">
        <v>30</v>
      </c>
      <c r="G901" s="3" t="s">
        <v>2241</v>
      </c>
    </row>
    <row r="902" spans="1:7" x14ac:dyDescent="0.2">
      <c r="A902" s="3" t="s">
        <v>2242</v>
      </c>
      <c r="B902" s="3" t="s">
        <v>2243</v>
      </c>
      <c r="C902" s="3" t="s">
        <v>107</v>
      </c>
      <c r="D902" s="3" t="s">
        <v>11</v>
      </c>
      <c r="E902" s="3" t="s">
        <v>151</v>
      </c>
      <c r="F902" s="3">
        <v>30</v>
      </c>
      <c r="G902" s="3" t="s">
        <v>2241</v>
      </c>
    </row>
    <row r="903" spans="1:7" x14ac:dyDescent="0.2">
      <c r="A903" s="3" t="s">
        <v>2244</v>
      </c>
      <c r="B903" s="3" t="s">
        <v>2245</v>
      </c>
      <c r="C903" s="3" t="s">
        <v>102</v>
      </c>
      <c r="D903" s="3" t="s">
        <v>11</v>
      </c>
      <c r="E903" s="3" t="s">
        <v>176</v>
      </c>
      <c r="F903" s="3">
        <v>90</v>
      </c>
      <c r="G903" s="3" t="s">
        <v>2246</v>
      </c>
    </row>
    <row r="904" spans="1:7" x14ac:dyDescent="0.2">
      <c r="A904" s="3" t="s">
        <v>2247</v>
      </c>
      <c r="B904" s="3" t="s">
        <v>2248</v>
      </c>
      <c r="C904" s="3" t="s">
        <v>107</v>
      </c>
      <c r="D904" s="3" t="s">
        <v>11</v>
      </c>
      <c r="E904" s="3" t="s">
        <v>176</v>
      </c>
      <c r="F904" s="3">
        <v>90</v>
      </c>
      <c r="G904" s="3" t="s">
        <v>2246</v>
      </c>
    </row>
    <row r="905" spans="1:7" x14ac:dyDescent="0.2">
      <c r="A905" s="3" t="s">
        <v>2249</v>
      </c>
      <c r="B905" s="3" t="s">
        <v>2250</v>
      </c>
      <c r="C905" s="3" t="s">
        <v>102</v>
      </c>
      <c r="D905" s="3" t="s">
        <v>11</v>
      </c>
      <c r="E905" s="3" t="s">
        <v>115</v>
      </c>
      <c r="F905" s="3">
        <v>10</v>
      </c>
      <c r="G905" s="3" t="s">
        <v>2251</v>
      </c>
    </row>
    <row r="906" spans="1:7" x14ac:dyDescent="0.2">
      <c r="A906" s="3" t="s">
        <v>2252</v>
      </c>
      <c r="B906" s="3" t="s">
        <v>2253</v>
      </c>
      <c r="C906" s="3" t="s">
        <v>107</v>
      </c>
      <c r="D906" s="3" t="s">
        <v>11</v>
      </c>
      <c r="E906" s="3" t="s">
        <v>115</v>
      </c>
      <c r="F906" s="3">
        <v>10</v>
      </c>
      <c r="G906" s="3" t="s">
        <v>2251</v>
      </c>
    </row>
    <row r="907" spans="1:7" x14ac:dyDescent="0.2">
      <c r="A907" s="3" t="s">
        <v>2254</v>
      </c>
      <c r="B907" s="3" t="s">
        <v>2255</v>
      </c>
      <c r="C907" s="3" t="s">
        <v>107</v>
      </c>
      <c r="D907" s="3" t="s">
        <v>11</v>
      </c>
      <c r="E907" s="3" t="s">
        <v>138</v>
      </c>
      <c r="F907" s="3">
        <v>90</v>
      </c>
      <c r="G907" s="3" t="s">
        <v>2256</v>
      </c>
    </row>
    <row r="908" spans="1:7" x14ac:dyDescent="0.2">
      <c r="A908" s="3" t="s">
        <v>2257</v>
      </c>
      <c r="B908" s="3" t="s">
        <v>2258</v>
      </c>
      <c r="C908" s="3" t="s">
        <v>102</v>
      </c>
      <c r="D908" s="3" t="s">
        <v>11</v>
      </c>
      <c r="E908" s="3" t="s">
        <v>133</v>
      </c>
      <c r="F908" s="3">
        <v>70</v>
      </c>
      <c r="G908" s="3" t="s">
        <v>2259</v>
      </c>
    </row>
    <row r="909" spans="1:7" x14ac:dyDescent="0.2">
      <c r="A909" s="3" t="s">
        <v>2260</v>
      </c>
      <c r="B909" s="3" t="s">
        <v>2261</v>
      </c>
      <c r="C909" s="3" t="s">
        <v>107</v>
      </c>
      <c r="D909" s="3" t="s">
        <v>11</v>
      </c>
      <c r="E909" s="3" t="s">
        <v>133</v>
      </c>
      <c r="F909" s="3">
        <v>70</v>
      </c>
      <c r="G909" s="3" t="s">
        <v>2259</v>
      </c>
    </row>
    <row r="910" spans="1:7" x14ac:dyDescent="0.2">
      <c r="A910" s="3" t="s">
        <v>2262</v>
      </c>
      <c r="B910" s="3" t="s">
        <v>2263</v>
      </c>
      <c r="C910" s="3" t="s">
        <v>102</v>
      </c>
      <c r="D910" s="3" t="s">
        <v>11</v>
      </c>
      <c r="E910" s="3" t="s">
        <v>465</v>
      </c>
      <c r="F910" s="3">
        <v>20</v>
      </c>
      <c r="G910" s="3" t="s">
        <v>2259</v>
      </c>
    </row>
    <row r="911" spans="1:7" x14ac:dyDescent="0.2">
      <c r="A911" s="3" t="s">
        <v>2264</v>
      </c>
      <c r="B911" s="3" t="s">
        <v>2265</v>
      </c>
      <c r="C911" s="3" t="s">
        <v>107</v>
      </c>
      <c r="D911" s="3" t="s">
        <v>11</v>
      </c>
      <c r="E911" s="3" t="s">
        <v>465</v>
      </c>
      <c r="F911" s="3">
        <v>20</v>
      </c>
      <c r="G911" s="3" t="s">
        <v>2259</v>
      </c>
    </row>
    <row r="912" spans="1:7" x14ac:dyDescent="0.2">
      <c r="A912" s="3" t="s">
        <v>2266</v>
      </c>
      <c r="B912" s="3" t="s">
        <v>2267</v>
      </c>
      <c r="C912" s="3" t="s">
        <v>102</v>
      </c>
      <c r="D912" s="3" t="s">
        <v>11</v>
      </c>
      <c r="E912" s="3" t="s">
        <v>465</v>
      </c>
      <c r="F912" s="3">
        <v>40</v>
      </c>
      <c r="G912" s="3" t="s">
        <v>2268</v>
      </c>
    </row>
    <row r="913" spans="1:7" x14ac:dyDescent="0.2">
      <c r="A913" s="3" t="s">
        <v>2269</v>
      </c>
      <c r="B913" s="3" t="s">
        <v>2270</v>
      </c>
      <c r="C913" s="3" t="s">
        <v>107</v>
      </c>
      <c r="D913" s="3" t="s">
        <v>11</v>
      </c>
      <c r="E913" s="3" t="s">
        <v>465</v>
      </c>
      <c r="F913" s="3">
        <v>40</v>
      </c>
      <c r="G913" s="3" t="s">
        <v>2268</v>
      </c>
    </row>
    <row r="914" spans="1:7" x14ac:dyDescent="0.2">
      <c r="A914" s="3" t="s">
        <v>2271</v>
      </c>
      <c r="B914" s="3" t="s">
        <v>2272</v>
      </c>
      <c r="C914" s="3" t="s">
        <v>102</v>
      </c>
      <c r="D914" s="3" t="s">
        <v>11</v>
      </c>
      <c r="E914" s="3" t="s">
        <v>302</v>
      </c>
      <c r="F914" s="3">
        <v>70</v>
      </c>
      <c r="G914" s="3" t="s">
        <v>2273</v>
      </c>
    </row>
    <row r="915" spans="1:7" x14ac:dyDescent="0.2">
      <c r="A915" s="3" t="s">
        <v>2274</v>
      </c>
      <c r="B915" s="3" t="s">
        <v>2275</v>
      </c>
      <c r="C915" s="3" t="s">
        <v>102</v>
      </c>
      <c r="D915" s="3" t="s">
        <v>11</v>
      </c>
      <c r="E915" s="3" t="s">
        <v>176</v>
      </c>
      <c r="F915" s="3">
        <v>50</v>
      </c>
      <c r="G915" s="3" t="s">
        <v>2276</v>
      </c>
    </row>
    <row r="916" spans="1:7" x14ac:dyDescent="0.2">
      <c r="A916" s="3" t="s">
        <v>2277</v>
      </c>
      <c r="B916" s="3" t="s">
        <v>2278</v>
      </c>
      <c r="C916" s="3" t="s">
        <v>107</v>
      </c>
      <c r="D916" s="3" t="s">
        <v>11</v>
      </c>
      <c r="E916" s="3" t="s">
        <v>176</v>
      </c>
      <c r="F916" s="3">
        <v>50</v>
      </c>
      <c r="G916" s="3" t="s">
        <v>2276</v>
      </c>
    </row>
    <row r="917" spans="1:7" x14ac:dyDescent="0.2">
      <c r="A917" s="3" t="s">
        <v>2279</v>
      </c>
      <c r="B917" s="3" t="s">
        <v>2280</v>
      </c>
      <c r="C917" s="3" t="s">
        <v>102</v>
      </c>
      <c r="D917" s="3" t="s">
        <v>11</v>
      </c>
      <c r="E917" s="3" t="s">
        <v>141</v>
      </c>
      <c r="F917" s="3">
        <v>70</v>
      </c>
      <c r="G917" s="3" t="s">
        <v>2281</v>
      </c>
    </row>
    <row r="918" spans="1:7" x14ac:dyDescent="0.2">
      <c r="A918" s="3" t="s">
        <v>2282</v>
      </c>
      <c r="B918" s="3" t="s">
        <v>2283</v>
      </c>
      <c r="C918" s="3" t="s">
        <v>102</v>
      </c>
      <c r="D918" s="3" t="s">
        <v>11</v>
      </c>
      <c r="E918" s="3" t="s">
        <v>302</v>
      </c>
      <c r="F918" s="3">
        <v>81</v>
      </c>
      <c r="G918" s="3" t="s">
        <v>2284</v>
      </c>
    </row>
    <row r="919" spans="1:7" x14ac:dyDescent="0.2">
      <c r="A919" s="3" t="s">
        <v>2285</v>
      </c>
      <c r="B919" s="3" t="s">
        <v>2286</v>
      </c>
      <c r="C919" s="3" t="s">
        <v>102</v>
      </c>
      <c r="D919" s="3" t="s">
        <v>11</v>
      </c>
      <c r="E919" s="3" t="s">
        <v>302</v>
      </c>
      <c r="F919" s="3">
        <v>81</v>
      </c>
      <c r="G919" s="3" t="s">
        <v>2287</v>
      </c>
    </row>
    <row r="920" spans="1:7" x14ac:dyDescent="0.2">
      <c r="A920" s="3" t="s">
        <v>2288</v>
      </c>
      <c r="B920" s="3" t="s">
        <v>2289</v>
      </c>
      <c r="C920" s="3" t="s">
        <v>102</v>
      </c>
      <c r="D920" s="3" t="s">
        <v>11</v>
      </c>
      <c r="E920" s="3" t="s">
        <v>164</v>
      </c>
      <c r="F920" s="3">
        <v>90</v>
      </c>
      <c r="G920" s="3" t="s">
        <v>2290</v>
      </c>
    </row>
    <row r="921" spans="1:7" x14ac:dyDescent="0.2">
      <c r="A921" s="3" t="s">
        <v>2291</v>
      </c>
      <c r="B921" s="3" t="s">
        <v>2292</v>
      </c>
      <c r="C921" s="3" t="s">
        <v>107</v>
      </c>
      <c r="D921" s="3" t="s">
        <v>11</v>
      </c>
      <c r="E921" s="3" t="s">
        <v>164</v>
      </c>
      <c r="F921" s="3">
        <v>90</v>
      </c>
      <c r="G921" s="3" t="s">
        <v>2290</v>
      </c>
    </row>
    <row r="922" spans="1:7" x14ac:dyDescent="0.2">
      <c r="A922" s="3" t="s">
        <v>2293</v>
      </c>
      <c r="B922" s="3" t="s">
        <v>2294</v>
      </c>
      <c r="C922" s="3" t="s">
        <v>102</v>
      </c>
      <c r="D922" s="3" t="s">
        <v>11</v>
      </c>
      <c r="E922" s="3" t="s">
        <v>146</v>
      </c>
      <c r="F922" s="3">
        <v>80</v>
      </c>
      <c r="G922" s="3" t="s">
        <v>2295</v>
      </c>
    </row>
    <row r="923" spans="1:7" x14ac:dyDescent="0.2">
      <c r="A923" s="3" t="s">
        <v>2296</v>
      </c>
      <c r="B923" s="3" t="s">
        <v>2297</v>
      </c>
      <c r="C923" s="3" t="s">
        <v>107</v>
      </c>
      <c r="D923" s="3" t="s">
        <v>11</v>
      </c>
      <c r="E923" s="3" t="s">
        <v>146</v>
      </c>
      <c r="F923" s="3">
        <v>80</v>
      </c>
      <c r="G923" s="3" t="s">
        <v>2295</v>
      </c>
    </row>
    <row r="924" spans="1:7" x14ac:dyDescent="0.2">
      <c r="A924" s="3" t="s">
        <v>2298</v>
      </c>
      <c r="B924" s="3" t="s">
        <v>2299</v>
      </c>
      <c r="C924" s="3" t="s">
        <v>102</v>
      </c>
      <c r="D924" s="3" t="s">
        <v>11</v>
      </c>
      <c r="E924" s="3" t="s">
        <v>207</v>
      </c>
      <c r="F924" s="3">
        <v>20</v>
      </c>
      <c r="G924" s="3" t="s">
        <v>2300</v>
      </c>
    </row>
    <row r="925" spans="1:7" x14ac:dyDescent="0.2">
      <c r="A925" s="3" t="s">
        <v>2301</v>
      </c>
      <c r="B925" s="3" t="s">
        <v>2302</v>
      </c>
      <c r="C925" s="3" t="s">
        <v>107</v>
      </c>
      <c r="D925" s="3" t="s">
        <v>11</v>
      </c>
      <c r="E925" s="3" t="s">
        <v>207</v>
      </c>
      <c r="F925" s="3">
        <v>20</v>
      </c>
      <c r="G925" s="3" t="s">
        <v>2300</v>
      </c>
    </row>
    <row r="926" spans="1:7" x14ac:dyDescent="0.2">
      <c r="A926" s="3" t="s">
        <v>2303</v>
      </c>
      <c r="B926" s="3" t="s">
        <v>2304</v>
      </c>
      <c r="C926" s="3" t="s">
        <v>102</v>
      </c>
      <c r="D926" s="3" t="s">
        <v>11</v>
      </c>
      <c r="E926" s="3" t="s">
        <v>207</v>
      </c>
      <c r="F926" s="3">
        <v>10</v>
      </c>
      <c r="G926" s="3" t="s">
        <v>2305</v>
      </c>
    </row>
    <row r="927" spans="1:7" x14ac:dyDescent="0.2">
      <c r="A927" s="3" t="s">
        <v>2306</v>
      </c>
      <c r="B927" s="3" t="s">
        <v>2307</v>
      </c>
      <c r="C927" s="3" t="s">
        <v>107</v>
      </c>
      <c r="D927" s="3" t="s">
        <v>11</v>
      </c>
      <c r="E927" s="3" t="s">
        <v>207</v>
      </c>
      <c r="F927" s="3">
        <v>10</v>
      </c>
      <c r="G927" s="3" t="s">
        <v>2305</v>
      </c>
    </row>
    <row r="928" spans="1:7" x14ac:dyDescent="0.2">
      <c r="A928" s="3" t="s">
        <v>2308</v>
      </c>
      <c r="B928" s="3" t="s">
        <v>2309</v>
      </c>
      <c r="C928" s="3" t="s">
        <v>102</v>
      </c>
      <c r="D928" s="3" t="s">
        <v>11</v>
      </c>
      <c r="E928" s="3" t="s">
        <v>465</v>
      </c>
      <c r="F928" s="3">
        <v>60</v>
      </c>
      <c r="G928" s="3" t="s">
        <v>2310</v>
      </c>
    </row>
    <row r="929" spans="1:7" x14ac:dyDescent="0.2">
      <c r="A929" s="3" t="s">
        <v>2311</v>
      </c>
      <c r="B929" s="3" t="s">
        <v>2312</v>
      </c>
      <c r="C929" s="3" t="s">
        <v>102</v>
      </c>
      <c r="D929" s="3" t="s">
        <v>11</v>
      </c>
      <c r="E929" s="3" t="s">
        <v>141</v>
      </c>
      <c r="F929" s="3">
        <v>30</v>
      </c>
      <c r="G929" s="3" t="s">
        <v>2313</v>
      </c>
    </row>
    <row r="930" spans="1:7" x14ac:dyDescent="0.2">
      <c r="A930" s="3" t="s">
        <v>2314</v>
      </c>
      <c r="B930" s="3" t="s">
        <v>2315</v>
      </c>
      <c r="C930" s="3" t="s">
        <v>107</v>
      </c>
      <c r="D930" s="3" t="s">
        <v>11</v>
      </c>
      <c r="E930" s="3" t="s">
        <v>141</v>
      </c>
      <c r="F930" s="3">
        <v>30</v>
      </c>
      <c r="G930" s="3" t="s">
        <v>2313</v>
      </c>
    </row>
    <row r="931" spans="1:7" x14ac:dyDescent="0.2">
      <c r="A931" s="3" t="s">
        <v>2316</v>
      </c>
      <c r="B931" s="3" t="s">
        <v>2317</v>
      </c>
      <c r="C931" s="3" t="s">
        <v>102</v>
      </c>
      <c r="D931" s="3" t="s">
        <v>11</v>
      </c>
      <c r="E931" s="3" t="s">
        <v>176</v>
      </c>
      <c r="F931" s="3">
        <v>20</v>
      </c>
      <c r="G931" s="3" t="s">
        <v>2318</v>
      </c>
    </row>
    <row r="932" spans="1:7" x14ac:dyDescent="0.2">
      <c r="A932" s="3" t="s">
        <v>2319</v>
      </c>
      <c r="B932" s="3" t="s">
        <v>2320</v>
      </c>
      <c r="C932" s="3" t="s">
        <v>107</v>
      </c>
      <c r="D932" s="3" t="s">
        <v>11</v>
      </c>
      <c r="E932" s="3" t="s">
        <v>176</v>
      </c>
      <c r="F932" s="3">
        <v>20</v>
      </c>
      <c r="G932" s="3" t="s">
        <v>2318</v>
      </c>
    </row>
    <row r="933" spans="1:7" x14ac:dyDescent="0.2">
      <c r="A933" s="3" t="s">
        <v>2321</v>
      </c>
      <c r="B933" s="3" t="s">
        <v>2322</v>
      </c>
      <c r="C933" s="3" t="s">
        <v>102</v>
      </c>
      <c r="D933" s="3" t="s">
        <v>11</v>
      </c>
      <c r="E933" s="3" t="s">
        <v>133</v>
      </c>
      <c r="F933" s="3">
        <v>50</v>
      </c>
      <c r="G933" s="3" t="s">
        <v>2323</v>
      </c>
    </row>
    <row r="934" spans="1:7" x14ac:dyDescent="0.2">
      <c r="A934" s="3" t="s">
        <v>2324</v>
      </c>
      <c r="B934" s="3" t="s">
        <v>2325</v>
      </c>
      <c r="C934" s="3" t="s">
        <v>107</v>
      </c>
      <c r="D934" s="3" t="s">
        <v>11</v>
      </c>
      <c r="E934" s="3" t="s">
        <v>133</v>
      </c>
      <c r="F934" s="3">
        <v>50</v>
      </c>
      <c r="G934" s="3" t="s">
        <v>2323</v>
      </c>
    </row>
    <row r="935" spans="1:7" x14ac:dyDescent="0.2">
      <c r="A935" s="3" t="s">
        <v>2326</v>
      </c>
      <c r="B935" s="3" t="s">
        <v>2327</v>
      </c>
      <c r="C935" s="3" t="s">
        <v>102</v>
      </c>
      <c r="D935" s="3" t="s">
        <v>11</v>
      </c>
      <c r="E935" s="3" t="s">
        <v>207</v>
      </c>
      <c r="F935" s="3">
        <v>30</v>
      </c>
      <c r="G935" s="3" t="s">
        <v>2323</v>
      </c>
    </row>
    <row r="936" spans="1:7" x14ac:dyDescent="0.2">
      <c r="A936" s="3" t="s">
        <v>2328</v>
      </c>
      <c r="B936" s="3" t="s">
        <v>2329</v>
      </c>
      <c r="C936" s="3" t="s">
        <v>102</v>
      </c>
      <c r="D936" s="3" t="s">
        <v>11</v>
      </c>
      <c r="E936" s="3" t="s">
        <v>164</v>
      </c>
      <c r="F936" s="3">
        <v>40</v>
      </c>
      <c r="G936" s="3" t="s">
        <v>2323</v>
      </c>
    </row>
    <row r="937" spans="1:7" x14ac:dyDescent="0.2">
      <c r="A937" s="3" t="s">
        <v>2330</v>
      </c>
      <c r="B937" s="3" t="s">
        <v>2331</v>
      </c>
      <c r="C937" s="3" t="s">
        <v>107</v>
      </c>
      <c r="D937" s="3" t="s">
        <v>11</v>
      </c>
      <c r="E937" s="3" t="s">
        <v>164</v>
      </c>
      <c r="F937" s="3">
        <v>40</v>
      </c>
      <c r="G937" s="3" t="s">
        <v>2323</v>
      </c>
    </row>
    <row r="938" spans="1:7" x14ac:dyDescent="0.2">
      <c r="A938" s="3" t="s">
        <v>2332</v>
      </c>
      <c r="B938" s="3" t="s">
        <v>2333</v>
      </c>
      <c r="C938" s="3" t="s">
        <v>102</v>
      </c>
      <c r="D938" s="3" t="s">
        <v>11</v>
      </c>
      <c r="E938" s="3" t="s">
        <v>141</v>
      </c>
      <c r="F938" s="3">
        <v>80</v>
      </c>
      <c r="G938" s="3" t="s">
        <v>2323</v>
      </c>
    </row>
    <row r="939" spans="1:7" x14ac:dyDescent="0.2">
      <c r="A939" s="3" t="s">
        <v>2334</v>
      </c>
      <c r="B939" s="3" t="s">
        <v>2335</v>
      </c>
      <c r="C939" s="3" t="s">
        <v>107</v>
      </c>
      <c r="D939" s="3" t="s">
        <v>11</v>
      </c>
      <c r="E939" s="3" t="s">
        <v>141</v>
      </c>
      <c r="F939" s="3">
        <v>80</v>
      </c>
      <c r="G939" s="3" t="s">
        <v>2323</v>
      </c>
    </row>
    <row r="940" spans="1:7" x14ac:dyDescent="0.2">
      <c r="A940" s="3" t="s">
        <v>2336</v>
      </c>
      <c r="B940" s="3" t="s">
        <v>2337</v>
      </c>
      <c r="C940" s="3" t="s">
        <v>102</v>
      </c>
      <c r="D940" s="3" t="s">
        <v>11</v>
      </c>
      <c r="E940" s="3" t="s">
        <v>357</v>
      </c>
      <c r="F940" s="3">
        <v>30</v>
      </c>
      <c r="G940" s="3" t="s">
        <v>2323</v>
      </c>
    </row>
    <row r="941" spans="1:7" x14ac:dyDescent="0.2">
      <c r="A941" s="3" t="s">
        <v>2338</v>
      </c>
      <c r="B941" s="3" t="s">
        <v>2339</v>
      </c>
      <c r="C941" s="3" t="s">
        <v>107</v>
      </c>
      <c r="D941" s="3" t="s">
        <v>11</v>
      </c>
      <c r="E941" s="3" t="s">
        <v>357</v>
      </c>
      <c r="F941" s="3">
        <v>30</v>
      </c>
      <c r="G941" s="3" t="s">
        <v>2323</v>
      </c>
    </row>
    <row r="942" spans="1:7" x14ac:dyDescent="0.2">
      <c r="A942" s="3" t="s">
        <v>2340</v>
      </c>
      <c r="B942" s="3" t="s">
        <v>2341</v>
      </c>
      <c r="C942" s="3" t="s">
        <v>102</v>
      </c>
      <c r="D942" s="3" t="s">
        <v>11</v>
      </c>
      <c r="E942" s="3" t="s">
        <v>159</v>
      </c>
      <c r="F942" s="3">
        <v>70</v>
      </c>
      <c r="G942" s="3" t="s">
        <v>2323</v>
      </c>
    </row>
    <row r="943" spans="1:7" x14ac:dyDescent="0.2">
      <c r="A943" s="3" t="s">
        <v>2342</v>
      </c>
      <c r="B943" s="3" t="s">
        <v>2343</v>
      </c>
      <c r="C943" s="3" t="s">
        <v>107</v>
      </c>
      <c r="D943" s="3" t="s">
        <v>11</v>
      </c>
      <c r="E943" s="3" t="s">
        <v>159</v>
      </c>
      <c r="F943" s="3">
        <v>70</v>
      </c>
      <c r="G943" s="3" t="s">
        <v>2323</v>
      </c>
    </row>
    <row r="944" spans="1:7" x14ac:dyDescent="0.2">
      <c r="A944" s="3" t="s">
        <v>2344</v>
      </c>
      <c r="B944" s="3" t="s">
        <v>2345</v>
      </c>
      <c r="C944" s="3" t="s">
        <v>102</v>
      </c>
      <c r="D944" s="3" t="s">
        <v>11</v>
      </c>
      <c r="E944" s="3" t="s">
        <v>170</v>
      </c>
      <c r="F944" s="3">
        <v>40</v>
      </c>
      <c r="G944" s="3" t="s">
        <v>2346</v>
      </c>
    </row>
    <row r="945" spans="1:7" x14ac:dyDescent="0.2">
      <c r="A945" s="3" t="s">
        <v>2347</v>
      </c>
      <c r="B945" s="3" t="s">
        <v>2348</v>
      </c>
      <c r="C945" s="3" t="s">
        <v>107</v>
      </c>
      <c r="D945" s="3" t="s">
        <v>11</v>
      </c>
      <c r="E945" s="3" t="s">
        <v>170</v>
      </c>
      <c r="F945" s="3">
        <v>40</v>
      </c>
      <c r="G945" s="3" t="s">
        <v>2346</v>
      </c>
    </row>
    <row r="946" spans="1:7" x14ac:dyDescent="0.2">
      <c r="A946" s="3" t="s">
        <v>2349</v>
      </c>
      <c r="B946" s="3" t="s">
        <v>2350</v>
      </c>
      <c r="C946" s="3" t="s">
        <v>102</v>
      </c>
      <c r="D946" s="3" t="s">
        <v>11</v>
      </c>
      <c r="E946" s="3" t="s">
        <v>176</v>
      </c>
      <c r="F946" s="3">
        <v>50</v>
      </c>
      <c r="G946" s="3" t="s">
        <v>2351</v>
      </c>
    </row>
    <row r="947" spans="1:7" x14ac:dyDescent="0.2">
      <c r="A947" s="3" t="s">
        <v>2352</v>
      </c>
      <c r="B947" s="3" t="s">
        <v>2353</v>
      </c>
      <c r="C947" s="3" t="s">
        <v>107</v>
      </c>
      <c r="D947" s="3" t="s">
        <v>11</v>
      </c>
      <c r="E947" s="3" t="s">
        <v>176</v>
      </c>
      <c r="F947" s="3">
        <v>50</v>
      </c>
      <c r="G947" s="3" t="s">
        <v>2351</v>
      </c>
    </row>
    <row r="948" spans="1:7" x14ac:dyDescent="0.2">
      <c r="A948" s="3" t="s">
        <v>2354</v>
      </c>
      <c r="B948" s="3" t="s">
        <v>2355</v>
      </c>
      <c r="C948" s="3" t="s">
        <v>102</v>
      </c>
      <c r="D948" s="3" t="s">
        <v>11</v>
      </c>
      <c r="E948" s="3" t="s">
        <v>110</v>
      </c>
      <c r="F948" s="3">
        <v>10</v>
      </c>
      <c r="G948" s="3" t="s">
        <v>2356</v>
      </c>
    </row>
    <row r="949" spans="1:7" x14ac:dyDescent="0.2">
      <c r="A949" s="3" t="s">
        <v>2357</v>
      </c>
      <c r="B949" s="3" t="s">
        <v>2358</v>
      </c>
      <c r="C949" s="3" t="s">
        <v>107</v>
      </c>
      <c r="D949" s="3" t="s">
        <v>11</v>
      </c>
      <c r="E949" s="3" t="s">
        <v>110</v>
      </c>
      <c r="F949" s="3">
        <v>10</v>
      </c>
      <c r="G949" s="3" t="s">
        <v>2356</v>
      </c>
    </row>
    <row r="950" spans="1:7" x14ac:dyDescent="0.2">
      <c r="A950" s="3" t="s">
        <v>2359</v>
      </c>
      <c r="B950" s="3" t="s">
        <v>2360</v>
      </c>
      <c r="C950" s="3" t="s">
        <v>102</v>
      </c>
      <c r="D950" s="3" t="s">
        <v>11</v>
      </c>
      <c r="E950" s="3" t="s">
        <v>207</v>
      </c>
      <c r="F950" s="3">
        <v>30</v>
      </c>
      <c r="G950" s="3" t="s">
        <v>2361</v>
      </c>
    </row>
    <row r="951" spans="1:7" x14ac:dyDescent="0.2">
      <c r="A951" s="3" t="s">
        <v>2362</v>
      </c>
      <c r="B951" s="3" t="s">
        <v>2363</v>
      </c>
      <c r="C951" s="3" t="s">
        <v>107</v>
      </c>
      <c r="D951" s="3" t="s">
        <v>11</v>
      </c>
      <c r="E951" s="3" t="s">
        <v>207</v>
      </c>
      <c r="F951" s="3">
        <v>30</v>
      </c>
      <c r="G951" s="3" t="s">
        <v>2361</v>
      </c>
    </row>
    <row r="952" spans="1:7" x14ac:dyDescent="0.2">
      <c r="A952" s="3" t="s">
        <v>2364</v>
      </c>
      <c r="B952" s="3" t="s">
        <v>2365</v>
      </c>
      <c r="C952" s="3" t="s">
        <v>102</v>
      </c>
      <c r="D952" s="3" t="s">
        <v>11</v>
      </c>
      <c r="E952" s="3" t="s">
        <v>302</v>
      </c>
      <c r="F952" s="3">
        <v>11</v>
      </c>
      <c r="G952" s="3" t="s">
        <v>2361</v>
      </c>
    </row>
    <row r="953" spans="1:7" x14ac:dyDescent="0.2">
      <c r="A953" s="3" t="s">
        <v>2366</v>
      </c>
      <c r="B953" s="3" t="s">
        <v>2367</v>
      </c>
      <c r="C953" s="3" t="s">
        <v>102</v>
      </c>
      <c r="D953" s="3" t="s">
        <v>11</v>
      </c>
      <c r="E953" s="3" t="s">
        <v>110</v>
      </c>
      <c r="F953" s="3">
        <v>30</v>
      </c>
      <c r="G953" s="3" t="s">
        <v>2368</v>
      </c>
    </row>
    <row r="954" spans="1:7" x14ac:dyDescent="0.2">
      <c r="A954" s="3" t="s">
        <v>2369</v>
      </c>
      <c r="B954" s="3" t="s">
        <v>2370</v>
      </c>
      <c r="C954" s="3" t="s">
        <v>107</v>
      </c>
      <c r="D954" s="3" t="s">
        <v>11</v>
      </c>
      <c r="E954" s="3" t="s">
        <v>110</v>
      </c>
      <c r="F954" s="3">
        <v>30</v>
      </c>
      <c r="G954" s="3" t="s">
        <v>2368</v>
      </c>
    </row>
    <row r="955" spans="1:7" x14ac:dyDescent="0.2">
      <c r="A955" s="3" t="s">
        <v>2371</v>
      </c>
      <c r="B955" s="3" t="s">
        <v>2372</v>
      </c>
      <c r="C955" s="3" t="s">
        <v>102</v>
      </c>
      <c r="D955" s="3" t="s">
        <v>11</v>
      </c>
      <c r="E955" s="3" t="s">
        <v>302</v>
      </c>
      <c r="F955" s="3">
        <v>40</v>
      </c>
      <c r="G955" s="3" t="s">
        <v>2368</v>
      </c>
    </row>
    <row r="956" spans="1:7" x14ac:dyDescent="0.2">
      <c r="A956" s="3" t="s">
        <v>2373</v>
      </c>
      <c r="B956" s="3" t="s">
        <v>2374</v>
      </c>
      <c r="C956" s="3" t="s">
        <v>102</v>
      </c>
      <c r="D956" s="3" t="s">
        <v>11</v>
      </c>
      <c r="E956" s="3" t="s">
        <v>207</v>
      </c>
      <c r="F956" s="3">
        <v>20</v>
      </c>
      <c r="G956" s="3" t="s">
        <v>2375</v>
      </c>
    </row>
    <row r="957" spans="1:7" x14ac:dyDescent="0.2">
      <c r="A957" s="3" t="s">
        <v>2376</v>
      </c>
      <c r="B957" s="3" t="s">
        <v>2377</v>
      </c>
      <c r="C957" s="3" t="s">
        <v>102</v>
      </c>
      <c r="D957" s="3" t="s">
        <v>11</v>
      </c>
      <c r="E957" s="3" t="s">
        <v>146</v>
      </c>
      <c r="F957" s="3">
        <v>50</v>
      </c>
      <c r="G957" s="3" t="s">
        <v>2375</v>
      </c>
    </row>
    <row r="958" spans="1:7" x14ac:dyDescent="0.2">
      <c r="A958" s="3" t="s">
        <v>2378</v>
      </c>
      <c r="B958" s="3" t="s">
        <v>2379</v>
      </c>
      <c r="C958" s="3" t="s">
        <v>107</v>
      </c>
      <c r="D958" s="3" t="s">
        <v>11</v>
      </c>
      <c r="E958" s="3" t="s">
        <v>146</v>
      </c>
      <c r="F958" s="3">
        <v>50</v>
      </c>
      <c r="G958" s="3" t="s">
        <v>2375</v>
      </c>
    </row>
    <row r="959" spans="1:7" x14ac:dyDescent="0.2">
      <c r="A959" s="3" t="s">
        <v>2380</v>
      </c>
      <c r="B959" s="3" t="s">
        <v>2381</v>
      </c>
      <c r="C959" s="3" t="s">
        <v>102</v>
      </c>
      <c r="D959" s="3" t="s">
        <v>11</v>
      </c>
      <c r="E959" s="3" t="s">
        <v>110</v>
      </c>
      <c r="F959" s="3">
        <v>30</v>
      </c>
      <c r="G959" s="3" t="s">
        <v>2382</v>
      </c>
    </row>
    <row r="960" spans="1:7" x14ac:dyDescent="0.2">
      <c r="A960" s="3" t="s">
        <v>2383</v>
      </c>
      <c r="B960" s="3" t="s">
        <v>2384</v>
      </c>
      <c r="C960" s="3" t="s">
        <v>107</v>
      </c>
      <c r="D960" s="3" t="s">
        <v>11</v>
      </c>
      <c r="E960" s="3" t="s">
        <v>110</v>
      </c>
      <c r="F960" s="3">
        <v>30</v>
      </c>
      <c r="G960" s="3" t="s">
        <v>2382</v>
      </c>
    </row>
    <row r="961" spans="1:7" x14ac:dyDescent="0.2">
      <c r="A961" s="3" t="s">
        <v>2385</v>
      </c>
      <c r="B961" s="3" t="s">
        <v>2386</v>
      </c>
      <c r="C961" s="3" t="s">
        <v>102</v>
      </c>
      <c r="D961" s="3" t="s">
        <v>11</v>
      </c>
      <c r="E961" s="3" t="s">
        <v>159</v>
      </c>
      <c r="F961" s="3">
        <v>80</v>
      </c>
      <c r="G961" s="3" t="s">
        <v>2382</v>
      </c>
    </row>
    <row r="962" spans="1:7" x14ac:dyDescent="0.2">
      <c r="A962" s="3" t="s">
        <v>2387</v>
      </c>
      <c r="B962" s="3" t="s">
        <v>2388</v>
      </c>
      <c r="C962" s="3" t="s">
        <v>107</v>
      </c>
      <c r="D962" s="3" t="s">
        <v>11</v>
      </c>
      <c r="E962" s="3" t="s">
        <v>159</v>
      </c>
      <c r="F962" s="3">
        <v>80</v>
      </c>
      <c r="G962" s="3" t="s">
        <v>2382</v>
      </c>
    </row>
    <row r="963" spans="1:7" x14ac:dyDescent="0.2">
      <c r="A963" s="3" t="s">
        <v>2389</v>
      </c>
      <c r="B963" s="3" t="s">
        <v>2390</v>
      </c>
      <c r="C963" s="3" t="s">
        <v>102</v>
      </c>
      <c r="D963" s="3" t="s">
        <v>11</v>
      </c>
      <c r="E963" s="3" t="s">
        <v>260</v>
      </c>
      <c r="F963" s="3">
        <v>30</v>
      </c>
      <c r="G963" s="3" t="s">
        <v>2391</v>
      </c>
    </row>
    <row r="964" spans="1:7" x14ac:dyDescent="0.2">
      <c r="A964" s="3" t="s">
        <v>2392</v>
      </c>
      <c r="B964" s="3" t="s">
        <v>2393</v>
      </c>
      <c r="C964" s="3" t="s">
        <v>107</v>
      </c>
      <c r="D964" s="3" t="s">
        <v>11</v>
      </c>
      <c r="E964" s="3" t="s">
        <v>260</v>
      </c>
      <c r="F964" s="3">
        <v>30</v>
      </c>
      <c r="G964" s="3" t="s">
        <v>2391</v>
      </c>
    </row>
    <row r="965" spans="1:7" x14ac:dyDescent="0.2">
      <c r="A965" s="3" t="s">
        <v>2394</v>
      </c>
      <c r="B965" s="3" t="s">
        <v>2395</v>
      </c>
      <c r="C965" s="3" t="s">
        <v>102</v>
      </c>
      <c r="D965" s="3" t="s">
        <v>11</v>
      </c>
      <c r="E965" s="3" t="s">
        <v>103</v>
      </c>
      <c r="F965" s="3">
        <v>40</v>
      </c>
      <c r="G965" s="3" t="s">
        <v>2391</v>
      </c>
    </row>
    <row r="966" spans="1:7" x14ac:dyDescent="0.2">
      <c r="A966" s="3" t="s">
        <v>2396</v>
      </c>
      <c r="B966" s="3" t="s">
        <v>2397</v>
      </c>
      <c r="C966" s="3" t="s">
        <v>107</v>
      </c>
      <c r="D966" s="3" t="s">
        <v>11</v>
      </c>
      <c r="E966" s="3" t="s">
        <v>103</v>
      </c>
      <c r="F966" s="3">
        <v>40</v>
      </c>
      <c r="G966" s="3" t="s">
        <v>2391</v>
      </c>
    </row>
    <row r="967" spans="1:7" x14ac:dyDescent="0.2">
      <c r="A967" s="3" t="s">
        <v>2398</v>
      </c>
      <c r="B967" s="3" t="s">
        <v>2399</v>
      </c>
      <c r="C967" s="3" t="s">
        <v>102</v>
      </c>
      <c r="D967" s="3" t="s">
        <v>11</v>
      </c>
      <c r="E967" s="3" t="s">
        <v>128</v>
      </c>
      <c r="F967" s="3">
        <v>60</v>
      </c>
      <c r="G967" s="3" t="s">
        <v>2391</v>
      </c>
    </row>
    <row r="968" spans="1:7" x14ac:dyDescent="0.2">
      <c r="A968" s="3" t="s">
        <v>2400</v>
      </c>
      <c r="B968" s="3" t="s">
        <v>2401</v>
      </c>
      <c r="C968" s="3" t="s">
        <v>107</v>
      </c>
      <c r="D968" s="3" t="s">
        <v>11</v>
      </c>
      <c r="E968" s="3" t="s">
        <v>128</v>
      </c>
      <c r="F968" s="3">
        <v>60</v>
      </c>
      <c r="G968" s="3" t="s">
        <v>2391</v>
      </c>
    </row>
    <row r="969" spans="1:7" x14ac:dyDescent="0.2">
      <c r="A969" s="3" t="s">
        <v>2402</v>
      </c>
      <c r="B969" s="3" t="s">
        <v>2403</v>
      </c>
      <c r="C969" s="3" t="s">
        <v>102</v>
      </c>
      <c r="D969" s="3" t="s">
        <v>11</v>
      </c>
      <c r="E969" s="3" t="s">
        <v>133</v>
      </c>
      <c r="F969" s="3">
        <v>70</v>
      </c>
      <c r="G969" s="3" t="s">
        <v>2391</v>
      </c>
    </row>
    <row r="970" spans="1:7" x14ac:dyDescent="0.2">
      <c r="A970" s="3" t="s">
        <v>2404</v>
      </c>
      <c r="B970" s="3" t="s">
        <v>2405</v>
      </c>
      <c r="C970" s="3" t="s">
        <v>107</v>
      </c>
      <c r="D970" s="3" t="s">
        <v>11</v>
      </c>
      <c r="E970" s="3" t="s">
        <v>133</v>
      </c>
      <c r="F970" s="3">
        <v>70</v>
      </c>
      <c r="G970" s="3" t="s">
        <v>2391</v>
      </c>
    </row>
    <row r="971" spans="1:7" x14ac:dyDescent="0.2">
      <c r="A971" s="3" t="s">
        <v>2406</v>
      </c>
      <c r="B971" s="3" t="s">
        <v>2407</v>
      </c>
      <c r="C971" s="3" t="s">
        <v>102</v>
      </c>
      <c r="D971" s="3" t="s">
        <v>11</v>
      </c>
      <c r="E971" s="3" t="s">
        <v>115</v>
      </c>
      <c r="F971" s="3">
        <v>70</v>
      </c>
      <c r="G971" s="3" t="s">
        <v>2391</v>
      </c>
    </row>
    <row r="972" spans="1:7" x14ac:dyDescent="0.2">
      <c r="A972" s="3" t="s">
        <v>2408</v>
      </c>
      <c r="B972" s="3" t="s">
        <v>2409</v>
      </c>
      <c r="C972" s="3" t="s">
        <v>107</v>
      </c>
      <c r="D972" s="3" t="s">
        <v>11</v>
      </c>
      <c r="E972" s="3" t="s">
        <v>115</v>
      </c>
      <c r="F972" s="3">
        <v>70</v>
      </c>
      <c r="G972" s="3" t="s">
        <v>2391</v>
      </c>
    </row>
    <row r="973" spans="1:7" x14ac:dyDescent="0.2">
      <c r="A973" s="3" t="s">
        <v>2410</v>
      </c>
      <c r="B973" s="3" t="s">
        <v>2411</v>
      </c>
      <c r="C973" s="3" t="s">
        <v>102</v>
      </c>
      <c r="D973" s="3" t="s">
        <v>11</v>
      </c>
      <c r="E973" s="3" t="s">
        <v>170</v>
      </c>
      <c r="F973" s="3">
        <v>80</v>
      </c>
      <c r="G973" s="3" t="s">
        <v>2391</v>
      </c>
    </row>
    <row r="974" spans="1:7" x14ac:dyDescent="0.2">
      <c r="A974" s="3" t="s">
        <v>2412</v>
      </c>
      <c r="B974" s="3" t="s">
        <v>2413</v>
      </c>
      <c r="C974" s="3" t="s">
        <v>107</v>
      </c>
      <c r="D974" s="3" t="s">
        <v>11</v>
      </c>
      <c r="E974" s="3" t="s">
        <v>170</v>
      </c>
      <c r="F974" s="3">
        <v>80</v>
      </c>
      <c r="G974" s="3" t="s">
        <v>2391</v>
      </c>
    </row>
    <row r="975" spans="1:7" x14ac:dyDescent="0.2">
      <c r="A975" s="3" t="s">
        <v>2414</v>
      </c>
      <c r="B975" s="3" t="s">
        <v>2415</v>
      </c>
      <c r="C975" s="3" t="s">
        <v>102</v>
      </c>
      <c r="D975" s="3" t="s">
        <v>11</v>
      </c>
      <c r="E975" s="3" t="s">
        <v>151</v>
      </c>
      <c r="F975" s="3">
        <v>70</v>
      </c>
      <c r="G975" s="3" t="s">
        <v>2391</v>
      </c>
    </row>
    <row r="976" spans="1:7" x14ac:dyDescent="0.2">
      <c r="A976" s="3" t="s">
        <v>2416</v>
      </c>
      <c r="B976" s="3" t="s">
        <v>2417</v>
      </c>
      <c r="C976" s="3" t="s">
        <v>107</v>
      </c>
      <c r="D976" s="3" t="s">
        <v>11</v>
      </c>
      <c r="E976" s="3" t="s">
        <v>151</v>
      </c>
      <c r="F976" s="3">
        <v>70</v>
      </c>
      <c r="G976" s="3" t="s">
        <v>2391</v>
      </c>
    </row>
    <row r="977" spans="1:7" x14ac:dyDescent="0.2">
      <c r="A977" s="3" t="s">
        <v>2418</v>
      </c>
      <c r="B977" s="3" t="s">
        <v>2419</v>
      </c>
      <c r="C977" s="3" t="s">
        <v>102</v>
      </c>
      <c r="D977" s="3" t="s">
        <v>11</v>
      </c>
      <c r="E977" s="3" t="s">
        <v>465</v>
      </c>
      <c r="F977" s="3">
        <v>60</v>
      </c>
      <c r="G977" s="3" t="s">
        <v>2391</v>
      </c>
    </row>
    <row r="978" spans="1:7" x14ac:dyDescent="0.2">
      <c r="A978" s="3" t="s">
        <v>2420</v>
      </c>
      <c r="B978" s="3" t="s">
        <v>2421</v>
      </c>
      <c r="C978" s="3" t="s">
        <v>107</v>
      </c>
      <c r="D978" s="3" t="s">
        <v>11</v>
      </c>
      <c r="E978" s="3" t="s">
        <v>465</v>
      </c>
      <c r="F978" s="3">
        <v>60</v>
      </c>
      <c r="G978" s="3" t="s">
        <v>2391</v>
      </c>
    </row>
    <row r="979" spans="1:7" x14ac:dyDescent="0.2">
      <c r="A979" s="3" t="s">
        <v>2422</v>
      </c>
      <c r="B979" s="3" t="s">
        <v>2423</v>
      </c>
      <c r="C979" s="3" t="s">
        <v>102</v>
      </c>
      <c r="D979" s="3" t="s">
        <v>11</v>
      </c>
      <c r="E979" s="3" t="s">
        <v>159</v>
      </c>
      <c r="F979" s="3">
        <v>50</v>
      </c>
      <c r="G979" s="3" t="s">
        <v>2424</v>
      </c>
    </row>
    <row r="980" spans="1:7" x14ac:dyDescent="0.2">
      <c r="A980" s="3" t="s">
        <v>2425</v>
      </c>
      <c r="B980" s="3" t="s">
        <v>2426</v>
      </c>
      <c r="C980" s="3" t="s">
        <v>107</v>
      </c>
      <c r="D980" s="3" t="s">
        <v>11</v>
      </c>
      <c r="E980" s="3" t="s">
        <v>159</v>
      </c>
      <c r="F980" s="3">
        <v>50</v>
      </c>
      <c r="G980" s="3" t="s">
        <v>2424</v>
      </c>
    </row>
    <row r="981" spans="1:7" x14ac:dyDescent="0.2">
      <c r="A981" s="3" t="s">
        <v>2427</v>
      </c>
      <c r="B981" s="3" t="s">
        <v>2428</v>
      </c>
      <c r="C981" s="3" t="s">
        <v>102</v>
      </c>
      <c r="D981" s="3" t="s">
        <v>11</v>
      </c>
      <c r="E981" s="3" t="s">
        <v>110</v>
      </c>
      <c r="F981" s="3">
        <v>60</v>
      </c>
      <c r="G981" s="3" t="s">
        <v>2429</v>
      </c>
    </row>
    <row r="982" spans="1:7" x14ac:dyDescent="0.2">
      <c r="A982" s="3" t="s">
        <v>2430</v>
      </c>
      <c r="B982" s="3" t="s">
        <v>2431</v>
      </c>
      <c r="C982" s="3" t="s">
        <v>107</v>
      </c>
      <c r="D982" s="3" t="s">
        <v>11</v>
      </c>
      <c r="E982" s="3" t="s">
        <v>110</v>
      </c>
      <c r="F982" s="3">
        <v>60</v>
      </c>
      <c r="G982" s="3" t="s">
        <v>2429</v>
      </c>
    </row>
    <row r="983" spans="1:7" x14ac:dyDescent="0.2">
      <c r="A983" s="3" t="s">
        <v>2432</v>
      </c>
      <c r="B983" s="3" t="s">
        <v>2433</v>
      </c>
      <c r="C983" s="3" t="s">
        <v>102</v>
      </c>
      <c r="D983" s="3" t="s">
        <v>11</v>
      </c>
      <c r="E983" s="3" t="s">
        <v>207</v>
      </c>
      <c r="F983" s="3">
        <v>90</v>
      </c>
      <c r="G983" s="3" t="s">
        <v>2434</v>
      </c>
    </row>
    <row r="984" spans="1:7" x14ac:dyDescent="0.2">
      <c r="A984" s="3" t="s">
        <v>2435</v>
      </c>
      <c r="B984" s="3" t="s">
        <v>2436</v>
      </c>
      <c r="C984" s="3" t="s">
        <v>107</v>
      </c>
      <c r="D984" s="3" t="s">
        <v>11</v>
      </c>
      <c r="E984" s="3" t="s">
        <v>207</v>
      </c>
      <c r="F984" s="3">
        <v>90</v>
      </c>
      <c r="G984" s="3" t="s">
        <v>2434</v>
      </c>
    </row>
    <row r="985" spans="1:7" x14ac:dyDescent="0.2">
      <c r="A985" s="3" t="s">
        <v>2437</v>
      </c>
      <c r="B985" s="3" t="s">
        <v>2438</v>
      </c>
      <c r="C985" s="3" t="s">
        <v>102</v>
      </c>
      <c r="D985" s="3" t="s">
        <v>11</v>
      </c>
      <c r="E985" s="3" t="s">
        <v>357</v>
      </c>
      <c r="F985" s="3">
        <v>80</v>
      </c>
      <c r="G985" s="3" t="s">
        <v>2439</v>
      </c>
    </row>
    <row r="986" spans="1:7" x14ac:dyDescent="0.2">
      <c r="A986" s="3" t="s">
        <v>2440</v>
      </c>
      <c r="B986" s="3" t="s">
        <v>2441</v>
      </c>
      <c r="C986" s="3" t="s">
        <v>107</v>
      </c>
      <c r="D986" s="3" t="s">
        <v>11</v>
      </c>
      <c r="E986" s="3" t="s">
        <v>357</v>
      </c>
      <c r="F986" s="3">
        <v>80</v>
      </c>
      <c r="G986" s="3" t="s">
        <v>2439</v>
      </c>
    </row>
    <row r="987" spans="1:7" x14ac:dyDescent="0.2">
      <c r="A987" s="3" t="s">
        <v>2442</v>
      </c>
      <c r="B987" s="3" t="s">
        <v>2443</v>
      </c>
      <c r="C987" s="3" t="s">
        <v>107</v>
      </c>
      <c r="D987" s="3" t="s">
        <v>11</v>
      </c>
      <c r="E987" s="3" t="s">
        <v>138</v>
      </c>
      <c r="F987" s="3">
        <v>20</v>
      </c>
      <c r="G987" s="3" t="s">
        <v>2444</v>
      </c>
    </row>
    <row r="988" spans="1:7" x14ac:dyDescent="0.2">
      <c r="A988" s="3" t="s">
        <v>2445</v>
      </c>
      <c r="B988" s="3" t="s">
        <v>2446</v>
      </c>
      <c r="C988" s="3" t="s">
        <v>102</v>
      </c>
      <c r="D988" s="3" t="s">
        <v>11</v>
      </c>
      <c r="E988" s="3" t="s">
        <v>141</v>
      </c>
      <c r="F988" s="3">
        <v>60</v>
      </c>
      <c r="G988" s="3" t="s">
        <v>2447</v>
      </c>
    </row>
    <row r="989" spans="1:7" x14ac:dyDescent="0.2">
      <c r="A989" s="3" t="s">
        <v>2448</v>
      </c>
      <c r="B989" s="3" t="s">
        <v>2449</v>
      </c>
      <c r="C989" s="3" t="s">
        <v>107</v>
      </c>
      <c r="D989" s="3" t="s">
        <v>11</v>
      </c>
      <c r="E989" s="3" t="s">
        <v>141</v>
      </c>
      <c r="F989" s="3">
        <v>60</v>
      </c>
      <c r="G989" s="3" t="s">
        <v>2447</v>
      </c>
    </row>
    <row r="990" spans="1:7" x14ac:dyDescent="0.2">
      <c r="A990" s="3" t="s">
        <v>2450</v>
      </c>
      <c r="B990" s="3" t="s">
        <v>2451</v>
      </c>
      <c r="C990" s="3" t="s">
        <v>102</v>
      </c>
      <c r="D990" s="3" t="s">
        <v>11</v>
      </c>
      <c r="E990" s="3" t="s">
        <v>103</v>
      </c>
      <c r="F990" s="3">
        <v>50</v>
      </c>
      <c r="G990" s="3" t="s">
        <v>2452</v>
      </c>
    </row>
    <row r="991" spans="1:7" x14ac:dyDescent="0.2">
      <c r="A991" s="3" t="s">
        <v>2453</v>
      </c>
      <c r="B991" s="3" t="s">
        <v>2454</v>
      </c>
      <c r="C991" s="3" t="s">
        <v>107</v>
      </c>
      <c r="D991" s="3" t="s">
        <v>11</v>
      </c>
      <c r="E991" s="3" t="s">
        <v>103</v>
      </c>
      <c r="F991" s="3">
        <v>50</v>
      </c>
      <c r="G991" s="3" t="s">
        <v>2452</v>
      </c>
    </row>
    <row r="992" spans="1:7" x14ac:dyDescent="0.2">
      <c r="A992" s="3" t="s">
        <v>2455</v>
      </c>
      <c r="B992" s="3" t="s">
        <v>2456</v>
      </c>
      <c r="C992" s="3" t="s">
        <v>102</v>
      </c>
      <c r="D992" s="3" t="s">
        <v>11</v>
      </c>
      <c r="E992" s="3" t="s">
        <v>128</v>
      </c>
      <c r="F992" s="3">
        <v>20</v>
      </c>
      <c r="G992" s="3" t="s">
        <v>2452</v>
      </c>
    </row>
    <row r="993" spans="1:7" x14ac:dyDescent="0.2">
      <c r="A993" s="3" t="s">
        <v>2457</v>
      </c>
      <c r="B993" s="3" t="s">
        <v>2458</v>
      </c>
      <c r="C993" s="3" t="s">
        <v>107</v>
      </c>
      <c r="D993" s="3" t="s">
        <v>11</v>
      </c>
      <c r="E993" s="3" t="s">
        <v>128</v>
      </c>
      <c r="F993" s="3">
        <v>20</v>
      </c>
      <c r="G993" s="3" t="s">
        <v>2452</v>
      </c>
    </row>
    <row r="994" spans="1:7" x14ac:dyDescent="0.2">
      <c r="A994" s="3" t="s">
        <v>2459</v>
      </c>
      <c r="B994" s="3" t="s">
        <v>2460</v>
      </c>
      <c r="C994" s="3" t="s">
        <v>102</v>
      </c>
      <c r="D994" s="3" t="s">
        <v>11</v>
      </c>
      <c r="E994" s="3" t="s">
        <v>115</v>
      </c>
      <c r="F994" s="3">
        <v>20</v>
      </c>
      <c r="G994" s="3" t="s">
        <v>2452</v>
      </c>
    </row>
    <row r="995" spans="1:7" x14ac:dyDescent="0.2">
      <c r="A995" s="3" t="s">
        <v>2461</v>
      </c>
      <c r="B995" s="3" t="s">
        <v>2462</v>
      </c>
      <c r="C995" s="3" t="s">
        <v>107</v>
      </c>
      <c r="D995" s="3" t="s">
        <v>11</v>
      </c>
      <c r="E995" s="3" t="s">
        <v>115</v>
      </c>
      <c r="F995" s="3">
        <v>20</v>
      </c>
      <c r="G995" s="3" t="s">
        <v>2452</v>
      </c>
    </row>
    <row r="996" spans="1:7" x14ac:dyDescent="0.2">
      <c r="A996" s="3" t="s">
        <v>2463</v>
      </c>
      <c r="B996" s="3" t="s">
        <v>2464</v>
      </c>
      <c r="C996" s="3" t="s">
        <v>102</v>
      </c>
      <c r="D996" s="3" t="s">
        <v>11</v>
      </c>
      <c r="E996" s="3" t="s">
        <v>465</v>
      </c>
      <c r="F996" s="3">
        <v>50</v>
      </c>
      <c r="G996" s="3" t="s">
        <v>2452</v>
      </c>
    </row>
    <row r="997" spans="1:7" x14ac:dyDescent="0.2">
      <c r="A997" s="3" t="s">
        <v>2465</v>
      </c>
      <c r="B997" s="3" t="s">
        <v>2466</v>
      </c>
      <c r="C997" s="3" t="s">
        <v>107</v>
      </c>
      <c r="D997" s="3" t="s">
        <v>11</v>
      </c>
      <c r="E997" s="3" t="s">
        <v>465</v>
      </c>
      <c r="F997" s="3">
        <v>50</v>
      </c>
      <c r="G997" s="3" t="s">
        <v>2452</v>
      </c>
    </row>
    <row r="998" spans="1:7" x14ac:dyDescent="0.2">
      <c r="A998" s="3" t="s">
        <v>2467</v>
      </c>
      <c r="B998" s="3" t="s">
        <v>2468</v>
      </c>
      <c r="C998" s="3" t="s">
        <v>102</v>
      </c>
      <c r="D998" s="3" t="s">
        <v>11</v>
      </c>
      <c r="E998" s="3" t="s">
        <v>302</v>
      </c>
      <c r="F998" s="3">
        <v>81</v>
      </c>
      <c r="G998" s="3" t="s">
        <v>2469</v>
      </c>
    </row>
    <row r="999" spans="1:7" x14ac:dyDescent="0.2">
      <c r="A999" s="3" t="s">
        <v>2470</v>
      </c>
      <c r="B999" s="3" t="s">
        <v>2471</v>
      </c>
      <c r="C999" s="3" t="s">
        <v>102</v>
      </c>
      <c r="D999" s="3" t="s">
        <v>11</v>
      </c>
      <c r="E999" s="3" t="s">
        <v>151</v>
      </c>
      <c r="F999" s="3">
        <v>90</v>
      </c>
      <c r="G999" s="3" t="s">
        <v>2472</v>
      </c>
    </row>
    <row r="1000" spans="1:7" x14ac:dyDescent="0.2">
      <c r="A1000" s="3" t="s">
        <v>2473</v>
      </c>
      <c r="B1000" s="3" t="s">
        <v>2474</v>
      </c>
      <c r="C1000" s="3" t="s">
        <v>107</v>
      </c>
      <c r="D1000" s="3" t="s">
        <v>11</v>
      </c>
      <c r="E1000" s="3" t="s">
        <v>151</v>
      </c>
      <c r="F1000" s="3">
        <v>90</v>
      </c>
      <c r="G1000" s="3" t="s">
        <v>2472</v>
      </c>
    </row>
    <row r="1001" spans="1:7" x14ac:dyDescent="0.2">
      <c r="A1001" s="3" t="s">
        <v>2475</v>
      </c>
      <c r="B1001" s="3" t="s">
        <v>2476</v>
      </c>
      <c r="C1001" s="3" t="s">
        <v>102</v>
      </c>
      <c r="D1001" s="3" t="s">
        <v>11</v>
      </c>
      <c r="E1001" s="3" t="s">
        <v>170</v>
      </c>
      <c r="F1001" s="3">
        <v>40</v>
      </c>
      <c r="G1001" s="3" t="s">
        <v>2477</v>
      </c>
    </row>
    <row r="1002" spans="1:7" x14ac:dyDescent="0.2">
      <c r="A1002" s="3" t="s">
        <v>2478</v>
      </c>
      <c r="B1002" s="3" t="s">
        <v>2479</v>
      </c>
      <c r="C1002" s="3" t="s">
        <v>107</v>
      </c>
      <c r="D1002" s="3" t="s">
        <v>11</v>
      </c>
      <c r="E1002" s="3" t="s">
        <v>170</v>
      </c>
      <c r="F1002" s="3">
        <v>40</v>
      </c>
      <c r="G1002" s="3" t="s">
        <v>2477</v>
      </c>
    </row>
    <row r="1003" spans="1:7" x14ac:dyDescent="0.2">
      <c r="A1003" s="3" t="s">
        <v>2480</v>
      </c>
      <c r="B1003" s="3" t="s">
        <v>2481</v>
      </c>
      <c r="C1003" s="3" t="s">
        <v>102</v>
      </c>
      <c r="D1003" s="3" t="s">
        <v>11</v>
      </c>
      <c r="E1003" s="3" t="s">
        <v>103</v>
      </c>
      <c r="F1003" s="3">
        <v>40</v>
      </c>
      <c r="G1003" s="3" t="s">
        <v>2482</v>
      </c>
    </row>
    <row r="1004" spans="1:7" x14ac:dyDescent="0.2">
      <c r="A1004" s="3" t="s">
        <v>2483</v>
      </c>
      <c r="B1004" s="3" t="s">
        <v>2484</v>
      </c>
      <c r="C1004" s="3" t="s">
        <v>107</v>
      </c>
      <c r="D1004" s="3" t="s">
        <v>11</v>
      </c>
      <c r="E1004" s="3" t="s">
        <v>103</v>
      </c>
      <c r="F1004" s="3">
        <v>40</v>
      </c>
      <c r="G1004" s="3" t="s">
        <v>2482</v>
      </c>
    </row>
    <row r="1005" spans="1:7" x14ac:dyDescent="0.2">
      <c r="A1005" s="3" t="s">
        <v>2485</v>
      </c>
      <c r="B1005" s="3" t="s">
        <v>2486</v>
      </c>
      <c r="C1005" s="3" t="s">
        <v>102</v>
      </c>
      <c r="D1005" s="3" t="s">
        <v>11</v>
      </c>
      <c r="E1005" s="3" t="s">
        <v>357</v>
      </c>
      <c r="F1005" s="3">
        <v>40</v>
      </c>
      <c r="G1005" s="3" t="s">
        <v>2487</v>
      </c>
    </row>
    <row r="1006" spans="1:7" x14ac:dyDescent="0.2">
      <c r="A1006" s="3" t="s">
        <v>2488</v>
      </c>
      <c r="B1006" s="3" t="s">
        <v>2489</v>
      </c>
      <c r="C1006" s="3" t="s">
        <v>102</v>
      </c>
      <c r="D1006" s="3" t="s">
        <v>11</v>
      </c>
      <c r="E1006" s="3" t="s">
        <v>302</v>
      </c>
      <c r="F1006" s="3">
        <v>11</v>
      </c>
      <c r="G1006" s="3" t="s">
        <v>2490</v>
      </c>
    </row>
    <row r="1007" spans="1:7" x14ac:dyDescent="0.2">
      <c r="A1007" s="3" t="s">
        <v>2491</v>
      </c>
      <c r="B1007" s="3" t="s">
        <v>2492</v>
      </c>
      <c r="C1007" s="3" t="s">
        <v>102</v>
      </c>
      <c r="D1007" s="3" t="s">
        <v>11</v>
      </c>
      <c r="E1007" s="3" t="s">
        <v>170</v>
      </c>
      <c r="F1007" s="3">
        <v>70</v>
      </c>
      <c r="G1007" s="3" t="s">
        <v>2493</v>
      </c>
    </row>
    <row r="1008" spans="1:7" x14ac:dyDescent="0.2">
      <c r="A1008" s="3" t="s">
        <v>2494</v>
      </c>
      <c r="B1008" s="3" t="s">
        <v>2495</v>
      </c>
      <c r="C1008" s="3" t="s">
        <v>107</v>
      </c>
      <c r="D1008" s="3" t="s">
        <v>11</v>
      </c>
      <c r="E1008" s="3" t="s">
        <v>170</v>
      </c>
      <c r="F1008" s="3">
        <v>70</v>
      </c>
      <c r="G1008" s="3" t="s">
        <v>2493</v>
      </c>
    </row>
    <row r="1009" spans="1:7" x14ac:dyDescent="0.2">
      <c r="A1009" s="3" t="s">
        <v>2496</v>
      </c>
      <c r="B1009" s="3" t="s">
        <v>2497</v>
      </c>
      <c r="C1009" s="3" t="s">
        <v>102</v>
      </c>
      <c r="D1009" s="3" t="s">
        <v>11</v>
      </c>
      <c r="E1009" s="3" t="s">
        <v>146</v>
      </c>
      <c r="F1009" s="3">
        <v>50</v>
      </c>
      <c r="G1009" s="3" t="s">
        <v>2498</v>
      </c>
    </row>
    <row r="1010" spans="1:7" x14ac:dyDescent="0.2">
      <c r="A1010" s="3" t="s">
        <v>2499</v>
      </c>
      <c r="B1010" s="3" t="s">
        <v>2500</v>
      </c>
      <c r="C1010" s="3" t="s">
        <v>107</v>
      </c>
      <c r="D1010" s="3" t="s">
        <v>11</v>
      </c>
      <c r="E1010" s="3" t="s">
        <v>146</v>
      </c>
      <c r="F1010" s="3">
        <v>50</v>
      </c>
      <c r="G1010" s="3" t="s">
        <v>2498</v>
      </c>
    </row>
    <row r="1011" spans="1:7" x14ac:dyDescent="0.2">
      <c r="A1011" s="3" t="s">
        <v>2501</v>
      </c>
      <c r="B1011" s="3" t="s">
        <v>2502</v>
      </c>
      <c r="C1011" s="3" t="s">
        <v>102</v>
      </c>
      <c r="D1011" s="3" t="s">
        <v>11</v>
      </c>
      <c r="E1011" s="3" t="s">
        <v>465</v>
      </c>
      <c r="F1011" s="3">
        <v>60</v>
      </c>
      <c r="G1011" s="3" t="s">
        <v>2503</v>
      </c>
    </row>
    <row r="1012" spans="1:7" x14ac:dyDescent="0.2">
      <c r="A1012" s="3" t="s">
        <v>2504</v>
      </c>
      <c r="B1012" s="3" t="s">
        <v>2505</v>
      </c>
      <c r="C1012" s="3" t="s">
        <v>107</v>
      </c>
      <c r="D1012" s="3" t="s">
        <v>11</v>
      </c>
      <c r="E1012" s="3" t="s">
        <v>465</v>
      </c>
      <c r="F1012" s="3">
        <v>60</v>
      </c>
      <c r="G1012" s="3" t="s">
        <v>2503</v>
      </c>
    </row>
    <row r="1013" spans="1:7" x14ac:dyDescent="0.2">
      <c r="A1013" s="3" t="s">
        <v>2506</v>
      </c>
      <c r="B1013" s="3" t="s">
        <v>2507</v>
      </c>
      <c r="C1013" s="3" t="s">
        <v>102</v>
      </c>
      <c r="D1013" s="3" t="s">
        <v>11</v>
      </c>
      <c r="E1013" s="3" t="s">
        <v>103</v>
      </c>
      <c r="F1013" s="3">
        <v>50</v>
      </c>
      <c r="G1013" s="3" t="s">
        <v>2508</v>
      </c>
    </row>
    <row r="1014" spans="1:7" x14ac:dyDescent="0.2">
      <c r="A1014" s="3" t="s">
        <v>2509</v>
      </c>
      <c r="B1014" s="3" t="s">
        <v>2510</v>
      </c>
      <c r="C1014" s="3" t="s">
        <v>107</v>
      </c>
      <c r="D1014" s="3" t="s">
        <v>11</v>
      </c>
      <c r="E1014" s="3" t="s">
        <v>103</v>
      </c>
      <c r="F1014" s="3">
        <v>50</v>
      </c>
      <c r="G1014" s="3" t="s">
        <v>2508</v>
      </c>
    </row>
    <row r="1015" spans="1:7" x14ac:dyDescent="0.2">
      <c r="A1015" s="3" t="s">
        <v>2511</v>
      </c>
      <c r="B1015" s="3" t="s">
        <v>2512</v>
      </c>
      <c r="C1015" s="3" t="s">
        <v>102</v>
      </c>
      <c r="D1015" s="3" t="s">
        <v>11</v>
      </c>
      <c r="E1015" s="3" t="s">
        <v>128</v>
      </c>
      <c r="F1015" s="3">
        <v>90</v>
      </c>
      <c r="G1015" s="3" t="s">
        <v>2508</v>
      </c>
    </row>
    <row r="1016" spans="1:7" x14ac:dyDescent="0.2">
      <c r="A1016" s="3" t="s">
        <v>2513</v>
      </c>
      <c r="B1016" s="3" t="s">
        <v>2514</v>
      </c>
      <c r="C1016" s="3" t="s">
        <v>107</v>
      </c>
      <c r="D1016" s="3" t="s">
        <v>11</v>
      </c>
      <c r="E1016" s="3" t="s">
        <v>128</v>
      </c>
      <c r="F1016" s="3">
        <v>90</v>
      </c>
      <c r="G1016" s="3" t="s">
        <v>2508</v>
      </c>
    </row>
    <row r="1017" spans="1:7" x14ac:dyDescent="0.2">
      <c r="A1017" s="3" t="s">
        <v>2515</v>
      </c>
      <c r="B1017" s="3" t="s">
        <v>2516</v>
      </c>
      <c r="C1017" s="3" t="s">
        <v>102</v>
      </c>
      <c r="D1017" s="3" t="s">
        <v>11</v>
      </c>
      <c r="E1017" s="3" t="s">
        <v>133</v>
      </c>
      <c r="F1017" s="3">
        <v>50</v>
      </c>
      <c r="G1017" s="3" t="s">
        <v>2508</v>
      </c>
    </row>
    <row r="1018" spans="1:7" x14ac:dyDescent="0.2">
      <c r="A1018" s="3" t="s">
        <v>2517</v>
      </c>
      <c r="B1018" s="3" t="s">
        <v>2518</v>
      </c>
      <c r="C1018" s="3" t="s">
        <v>107</v>
      </c>
      <c r="D1018" s="3" t="s">
        <v>11</v>
      </c>
      <c r="E1018" s="3" t="s">
        <v>133</v>
      </c>
      <c r="F1018" s="3">
        <v>50</v>
      </c>
      <c r="G1018" s="3" t="s">
        <v>2508</v>
      </c>
    </row>
    <row r="1019" spans="1:7" x14ac:dyDescent="0.2">
      <c r="A1019" s="3" t="s">
        <v>2519</v>
      </c>
      <c r="B1019" s="3" t="s">
        <v>2520</v>
      </c>
      <c r="C1019" s="3" t="s">
        <v>102</v>
      </c>
      <c r="D1019" s="3" t="s">
        <v>11</v>
      </c>
      <c r="E1019" s="3" t="s">
        <v>207</v>
      </c>
      <c r="F1019" s="3">
        <v>30</v>
      </c>
      <c r="G1019" s="3" t="s">
        <v>2508</v>
      </c>
    </row>
    <row r="1020" spans="1:7" x14ac:dyDescent="0.2">
      <c r="A1020" s="3" t="s">
        <v>2521</v>
      </c>
      <c r="B1020" s="3" t="s">
        <v>2522</v>
      </c>
      <c r="C1020" s="3" t="s">
        <v>102</v>
      </c>
      <c r="D1020" s="3" t="s">
        <v>11</v>
      </c>
      <c r="E1020" s="3" t="s">
        <v>146</v>
      </c>
      <c r="F1020" s="3">
        <v>60</v>
      </c>
      <c r="G1020" s="3" t="s">
        <v>2508</v>
      </c>
    </row>
    <row r="1021" spans="1:7" x14ac:dyDescent="0.2">
      <c r="A1021" s="3" t="s">
        <v>2523</v>
      </c>
      <c r="B1021" s="3" t="s">
        <v>2524</v>
      </c>
      <c r="C1021" s="3" t="s">
        <v>107</v>
      </c>
      <c r="D1021" s="3" t="s">
        <v>11</v>
      </c>
      <c r="E1021" s="3" t="s">
        <v>146</v>
      </c>
      <c r="F1021" s="3">
        <v>60</v>
      </c>
      <c r="G1021" s="3" t="s">
        <v>2508</v>
      </c>
    </row>
    <row r="1022" spans="1:7" x14ac:dyDescent="0.2">
      <c r="A1022" s="3" t="s">
        <v>2525</v>
      </c>
      <c r="B1022" s="3" t="s">
        <v>2526</v>
      </c>
      <c r="C1022" s="3" t="s">
        <v>102</v>
      </c>
      <c r="D1022" s="3" t="s">
        <v>11</v>
      </c>
      <c r="E1022" s="3" t="s">
        <v>151</v>
      </c>
      <c r="F1022" s="3">
        <v>70</v>
      </c>
      <c r="G1022" s="3" t="s">
        <v>2508</v>
      </c>
    </row>
    <row r="1023" spans="1:7" x14ac:dyDescent="0.2">
      <c r="A1023" s="3" t="s">
        <v>2527</v>
      </c>
      <c r="B1023" s="3" t="s">
        <v>2528</v>
      </c>
      <c r="C1023" s="3" t="s">
        <v>107</v>
      </c>
      <c r="D1023" s="3" t="s">
        <v>11</v>
      </c>
      <c r="E1023" s="3" t="s">
        <v>151</v>
      </c>
      <c r="F1023" s="3">
        <v>70</v>
      </c>
      <c r="G1023" s="3" t="s">
        <v>2508</v>
      </c>
    </row>
    <row r="1024" spans="1:7" x14ac:dyDescent="0.2">
      <c r="A1024" s="3" t="s">
        <v>2529</v>
      </c>
      <c r="B1024" s="3" t="s">
        <v>2530</v>
      </c>
      <c r="C1024" s="3" t="s">
        <v>102</v>
      </c>
      <c r="D1024" s="3" t="s">
        <v>11</v>
      </c>
      <c r="E1024" s="3" t="s">
        <v>302</v>
      </c>
      <c r="F1024" s="3">
        <v>40</v>
      </c>
      <c r="G1024" s="3" t="s">
        <v>2508</v>
      </c>
    </row>
    <row r="1025" spans="1:7" x14ac:dyDescent="0.2">
      <c r="A1025" s="3" t="s">
        <v>2531</v>
      </c>
      <c r="B1025" s="3" t="s">
        <v>2532</v>
      </c>
      <c r="C1025" s="3" t="s">
        <v>102</v>
      </c>
      <c r="D1025" s="3" t="s">
        <v>11</v>
      </c>
      <c r="E1025" s="3" t="s">
        <v>357</v>
      </c>
      <c r="F1025" s="3">
        <v>30</v>
      </c>
      <c r="G1025" s="3" t="s">
        <v>2533</v>
      </c>
    </row>
    <row r="1026" spans="1:7" x14ac:dyDescent="0.2">
      <c r="A1026" s="3" t="s">
        <v>2534</v>
      </c>
      <c r="B1026" s="3" t="s">
        <v>2535</v>
      </c>
      <c r="C1026" s="3" t="s">
        <v>107</v>
      </c>
      <c r="D1026" s="3" t="s">
        <v>11</v>
      </c>
      <c r="E1026" s="3" t="s">
        <v>357</v>
      </c>
      <c r="F1026" s="3">
        <v>30</v>
      </c>
      <c r="G1026" s="3" t="s">
        <v>2533</v>
      </c>
    </row>
    <row r="1027" spans="1:7" x14ac:dyDescent="0.2">
      <c r="A1027" s="3" t="s">
        <v>2536</v>
      </c>
      <c r="B1027" s="3" t="s">
        <v>2537</v>
      </c>
      <c r="C1027" s="3" t="s">
        <v>102</v>
      </c>
      <c r="D1027" s="3" t="s">
        <v>11</v>
      </c>
      <c r="E1027" s="3" t="s">
        <v>103</v>
      </c>
      <c r="F1027" s="3">
        <v>20</v>
      </c>
      <c r="G1027" s="3" t="s">
        <v>2538</v>
      </c>
    </row>
    <row r="1028" spans="1:7" x14ac:dyDescent="0.2">
      <c r="A1028" s="3" t="s">
        <v>2539</v>
      </c>
      <c r="B1028" s="3" t="s">
        <v>2540</v>
      </c>
      <c r="C1028" s="3" t="s">
        <v>107</v>
      </c>
      <c r="D1028" s="3" t="s">
        <v>11</v>
      </c>
      <c r="E1028" s="3" t="s">
        <v>103</v>
      </c>
      <c r="F1028" s="3">
        <v>20</v>
      </c>
      <c r="G1028" s="3" t="s">
        <v>2538</v>
      </c>
    </row>
    <row r="1029" spans="1:7" x14ac:dyDescent="0.2">
      <c r="A1029" s="3" t="s">
        <v>2541</v>
      </c>
      <c r="B1029" s="3" t="s">
        <v>2542</v>
      </c>
      <c r="C1029" s="3" t="s">
        <v>102</v>
      </c>
      <c r="D1029" s="3" t="s">
        <v>11</v>
      </c>
      <c r="E1029" s="3" t="s">
        <v>128</v>
      </c>
      <c r="F1029" s="3">
        <v>30</v>
      </c>
      <c r="G1029" s="3" t="s">
        <v>2538</v>
      </c>
    </row>
    <row r="1030" spans="1:7" x14ac:dyDescent="0.2">
      <c r="A1030" s="3" t="s">
        <v>2543</v>
      </c>
      <c r="B1030" s="3" t="s">
        <v>2544</v>
      </c>
      <c r="C1030" s="3" t="s">
        <v>107</v>
      </c>
      <c r="D1030" s="3" t="s">
        <v>11</v>
      </c>
      <c r="E1030" s="3" t="s">
        <v>128</v>
      </c>
      <c r="F1030" s="3">
        <v>30</v>
      </c>
      <c r="G1030" s="3" t="s">
        <v>2538</v>
      </c>
    </row>
    <row r="1031" spans="1:7" x14ac:dyDescent="0.2">
      <c r="A1031" s="3" t="s">
        <v>2545</v>
      </c>
      <c r="B1031" s="3" t="s">
        <v>2546</v>
      </c>
      <c r="C1031" s="3" t="s">
        <v>102</v>
      </c>
      <c r="D1031" s="3" t="s">
        <v>11</v>
      </c>
      <c r="E1031" s="3" t="s">
        <v>133</v>
      </c>
      <c r="F1031" s="3">
        <v>50</v>
      </c>
      <c r="G1031" s="3" t="s">
        <v>2538</v>
      </c>
    </row>
    <row r="1032" spans="1:7" x14ac:dyDescent="0.2">
      <c r="A1032" s="3" t="s">
        <v>2547</v>
      </c>
      <c r="B1032" s="3" t="s">
        <v>2548</v>
      </c>
      <c r="C1032" s="3" t="s">
        <v>107</v>
      </c>
      <c r="D1032" s="3" t="s">
        <v>11</v>
      </c>
      <c r="E1032" s="3" t="s">
        <v>133</v>
      </c>
      <c r="F1032" s="3">
        <v>50</v>
      </c>
      <c r="G1032" s="3" t="s">
        <v>2538</v>
      </c>
    </row>
    <row r="1033" spans="1:7" x14ac:dyDescent="0.2">
      <c r="A1033" s="3" t="s">
        <v>2549</v>
      </c>
      <c r="B1033" s="3" t="s">
        <v>2550</v>
      </c>
      <c r="C1033" s="3" t="s">
        <v>102</v>
      </c>
      <c r="D1033" s="3" t="s">
        <v>11</v>
      </c>
      <c r="E1033" s="3" t="s">
        <v>110</v>
      </c>
      <c r="F1033" s="3">
        <v>20</v>
      </c>
      <c r="G1033" s="3" t="s">
        <v>2538</v>
      </c>
    </row>
    <row r="1034" spans="1:7" x14ac:dyDescent="0.2">
      <c r="A1034" s="3" t="s">
        <v>2551</v>
      </c>
      <c r="B1034" s="3" t="s">
        <v>2552</v>
      </c>
      <c r="C1034" s="3" t="s">
        <v>107</v>
      </c>
      <c r="D1034" s="3" t="s">
        <v>11</v>
      </c>
      <c r="E1034" s="3" t="s">
        <v>110</v>
      </c>
      <c r="F1034" s="3">
        <v>20</v>
      </c>
      <c r="G1034" s="3" t="s">
        <v>2538</v>
      </c>
    </row>
    <row r="1035" spans="1:7" x14ac:dyDescent="0.2">
      <c r="A1035" s="3" t="s">
        <v>2553</v>
      </c>
      <c r="B1035" s="3" t="s">
        <v>2554</v>
      </c>
      <c r="C1035" s="3" t="s">
        <v>102</v>
      </c>
      <c r="D1035" s="3" t="s">
        <v>11</v>
      </c>
      <c r="E1035" s="3" t="s">
        <v>151</v>
      </c>
      <c r="F1035" s="3">
        <v>10</v>
      </c>
      <c r="G1035" s="3" t="s">
        <v>2538</v>
      </c>
    </row>
    <row r="1036" spans="1:7" x14ac:dyDescent="0.2">
      <c r="A1036" s="3" t="s">
        <v>2555</v>
      </c>
      <c r="B1036" s="3" t="s">
        <v>2556</v>
      </c>
      <c r="C1036" s="3" t="s">
        <v>107</v>
      </c>
      <c r="D1036" s="3" t="s">
        <v>11</v>
      </c>
      <c r="E1036" s="3" t="s">
        <v>151</v>
      </c>
      <c r="F1036" s="3">
        <v>10</v>
      </c>
      <c r="G1036" s="3" t="s">
        <v>2538</v>
      </c>
    </row>
    <row r="1037" spans="1:7" x14ac:dyDescent="0.2">
      <c r="A1037" s="3" t="s">
        <v>2557</v>
      </c>
      <c r="B1037" s="3" t="s">
        <v>2558</v>
      </c>
      <c r="C1037" s="3" t="s">
        <v>102</v>
      </c>
      <c r="D1037" s="3" t="s">
        <v>11</v>
      </c>
      <c r="E1037" s="3" t="s">
        <v>357</v>
      </c>
      <c r="F1037" s="3">
        <v>50</v>
      </c>
      <c r="G1037" s="3" t="s">
        <v>2559</v>
      </c>
    </row>
    <row r="1038" spans="1:7" x14ac:dyDescent="0.2">
      <c r="A1038" s="3" t="s">
        <v>2560</v>
      </c>
      <c r="B1038" s="3" t="s">
        <v>2561</v>
      </c>
      <c r="C1038" s="3" t="s">
        <v>107</v>
      </c>
      <c r="D1038" s="3" t="s">
        <v>11</v>
      </c>
      <c r="E1038" s="3" t="s">
        <v>357</v>
      </c>
      <c r="F1038" s="3">
        <v>50</v>
      </c>
      <c r="G1038" s="3" t="s">
        <v>2559</v>
      </c>
    </row>
    <row r="1039" spans="1:7" x14ac:dyDescent="0.2">
      <c r="A1039" s="3" t="s">
        <v>2562</v>
      </c>
      <c r="B1039" s="3" t="s">
        <v>2563</v>
      </c>
      <c r="C1039" s="3" t="s">
        <v>102</v>
      </c>
      <c r="D1039" s="3" t="s">
        <v>11</v>
      </c>
      <c r="E1039" s="3" t="s">
        <v>302</v>
      </c>
      <c r="F1039" s="3">
        <v>11</v>
      </c>
      <c r="G1039" s="3" t="s">
        <v>2564</v>
      </c>
    </row>
    <row r="1040" spans="1:7" x14ac:dyDescent="0.2">
      <c r="A1040" s="3" t="s">
        <v>2565</v>
      </c>
      <c r="B1040" s="3" t="s">
        <v>2566</v>
      </c>
      <c r="C1040" s="3" t="s">
        <v>102</v>
      </c>
      <c r="D1040" s="3" t="s">
        <v>11</v>
      </c>
      <c r="E1040" s="3" t="s">
        <v>357</v>
      </c>
      <c r="F1040" s="3">
        <v>60</v>
      </c>
      <c r="G1040" s="3" t="s">
        <v>2567</v>
      </c>
    </row>
    <row r="1041" spans="1:7" x14ac:dyDescent="0.2">
      <c r="A1041" s="3" t="s">
        <v>2568</v>
      </c>
      <c r="B1041" s="3" t="s">
        <v>2569</v>
      </c>
      <c r="C1041" s="3" t="s">
        <v>107</v>
      </c>
      <c r="D1041" s="3" t="s">
        <v>11</v>
      </c>
      <c r="E1041" s="3" t="s">
        <v>357</v>
      </c>
      <c r="F1041" s="3">
        <v>60</v>
      </c>
      <c r="G1041" s="3" t="s">
        <v>2567</v>
      </c>
    </row>
    <row r="1042" spans="1:7" x14ac:dyDescent="0.2">
      <c r="A1042" s="3" t="s">
        <v>2570</v>
      </c>
      <c r="B1042" s="3" t="s">
        <v>2571</v>
      </c>
      <c r="C1042" s="3" t="s">
        <v>102</v>
      </c>
      <c r="D1042" s="3" t="s">
        <v>11</v>
      </c>
      <c r="E1042" s="3" t="s">
        <v>465</v>
      </c>
      <c r="F1042" s="3">
        <v>20</v>
      </c>
      <c r="G1042" s="3" t="s">
        <v>2572</v>
      </c>
    </row>
    <row r="1043" spans="1:7" x14ac:dyDescent="0.2">
      <c r="A1043" s="3" t="s">
        <v>2573</v>
      </c>
      <c r="B1043" s="3" t="s">
        <v>2574</v>
      </c>
      <c r="C1043" s="3" t="s">
        <v>107</v>
      </c>
      <c r="D1043" s="3" t="s">
        <v>11</v>
      </c>
      <c r="E1043" s="3" t="s">
        <v>465</v>
      </c>
      <c r="F1043" s="3">
        <v>20</v>
      </c>
      <c r="G1043" s="3" t="s">
        <v>2572</v>
      </c>
    </row>
    <row r="1044" spans="1:7" x14ac:dyDescent="0.2">
      <c r="A1044" s="3" t="s">
        <v>2575</v>
      </c>
      <c r="B1044" s="3" t="s">
        <v>2576</v>
      </c>
      <c r="C1044" s="3" t="s">
        <v>102</v>
      </c>
      <c r="D1044" s="3" t="s">
        <v>11</v>
      </c>
      <c r="E1044" s="3" t="s">
        <v>103</v>
      </c>
      <c r="F1044" s="3">
        <v>50</v>
      </c>
      <c r="G1044" s="3" t="s">
        <v>2577</v>
      </c>
    </row>
    <row r="1045" spans="1:7" x14ac:dyDescent="0.2">
      <c r="A1045" s="3" t="s">
        <v>2578</v>
      </c>
      <c r="B1045" s="3" t="s">
        <v>2579</v>
      </c>
      <c r="C1045" s="3" t="s">
        <v>107</v>
      </c>
      <c r="D1045" s="3" t="s">
        <v>11</v>
      </c>
      <c r="E1045" s="3" t="s">
        <v>103</v>
      </c>
      <c r="F1045" s="3">
        <v>50</v>
      </c>
      <c r="G1045" s="3" t="s">
        <v>2577</v>
      </c>
    </row>
    <row r="1046" spans="1:7" x14ac:dyDescent="0.2">
      <c r="A1046" s="3" t="s">
        <v>2580</v>
      </c>
      <c r="B1046" s="3" t="s">
        <v>2581</v>
      </c>
      <c r="C1046" s="3" t="s">
        <v>102</v>
      </c>
      <c r="D1046" s="3" t="s">
        <v>11</v>
      </c>
      <c r="E1046" s="3" t="s">
        <v>128</v>
      </c>
      <c r="F1046" s="3">
        <v>90</v>
      </c>
      <c r="G1046" s="3" t="s">
        <v>2577</v>
      </c>
    </row>
    <row r="1047" spans="1:7" x14ac:dyDescent="0.2">
      <c r="A1047" s="3" t="s">
        <v>2582</v>
      </c>
      <c r="B1047" s="3" t="s">
        <v>2583</v>
      </c>
      <c r="C1047" s="3" t="s">
        <v>107</v>
      </c>
      <c r="D1047" s="3" t="s">
        <v>11</v>
      </c>
      <c r="E1047" s="3" t="s">
        <v>128</v>
      </c>
      <c r="F1047" s="3">
        <v>90</v>
      </c>
      <c r="G1047" s="3" t="s">
        <v>2577</v>
      </c>
    </row>
    <row r="1048" spans="1:7" x14ac:dyDescent="0.2">
      <c r="A1048" s="3" t="s">
        <v>2584</v>
      </c>
      <c r="B1048" s="3" t="s">
        <v>2585</v>
      </c>
      <c r="C1048" s="3" t="s">
        <v>102</v>
      </c>
      <c r="D1048" s="3" t="s">
        <v>11</v>
      </c>
      <c r="E1048" s="3" t="s">
        <v>110</v>
      </c>
      <c r="F1048" s="3">
        <v>30</v>
      </c>
      <c r="G1048" s="3" t="s">
        <v>2577</v>
      </c>
    </row>
    <row r="1049" spans="1:7" x14ac:dyDescent="0.2">
      <c r="A1049" s="3" t="s">
        <v>2586</v>
      </c>
      <c r="B1049" s="3" t="s">
        <v>2587</v>
      </c>
      <c r="C1049" s="3" t="s">
        <v>107</v>
      </c>
      <c r="D1049" s="3" t="s">
        <v>11</v>
      </c>
      <c r="E1049" s="3" t="s">
        <v>110</v>
      </c>
      <c r="F1049" s="3">
        <v>30</v>
      </c>
      <c r="G1049" s="3" t="s">
        <v>2577</v>
      </c>
    </row>
    <row r="1050" spans="1:7" x14ac:dyDescent="0.2">
      <c r="A1050" s="3" t="s">
        <v>2588</v>
      </c>
      <c r="B1050" s="3" t="s">
        <v>2589</v>
      </c>
      <c r="C1050" s="3" t="s">
        <v>102</v>
      </c>
      <c r="D1050" s="3" t="s">
        <v>11</v>
      </c>
      <c r="E1050" s="3" t="s">
        <v>151</v>
      </c>
      <c r="F1050" s="3">
        <v>40</v>
      </c>
      <c r="G1050" s="3" t="s">
        <v>2577</v>
      </c>
    </row>
    <row r="1051" spans="1:7" x14ac:dyDescent="0.2">
      <c r="A1051" s="3" t="s">
        <v>2590</v>
      </c>
      <c r="B1051" s="3" t="s">
        <v>2591</v>
      </c>
      <c r="C1051" s="3" t="s">
        <v>107</v>
      </c>
      <c r="D1051" s="3" t="s">
        <v>11</v>
      </c>
      <c r="E1051" s="3" t="s">
        <v>151</v>
      </c>
      <c r="F1051" s="3">
        <v>40</v>
      </c>
      <c r="G1051" s="3" t="s">
        <v>2577</v>
      </c>
    </row>
    <row r="1052" spans="1:7" x14ac:dyDescent="0.2">
      <c r="A1052" s="3" t="s">
        <v>2592</v>
      </c>
      <c r="B1052" s="3" t="s">
        <v>2593</v>
      </c>
      <c r="C1052" s="3" t="s">
        <v>102</v>
      </c>
      <c r="D1052" s="3" t="s">
        <v>11</v>
      </c>
      <c r="E1052" s="3" t="s">
        <v>465</v>
      </c>
      <c r="F1052" s="3">
        <v>20</v>
      </c>
      <c r="G1052" s="3" t="s">
        <v>2577</v>
      </c>
    </row>
    <row r="1053" spans="1:7" x14ac:dyDescent="0.2">
      <c r="A1053" s="3" t="s">
        <v>2594</v>
      </c>
      <c r="B1053" s="3" t="s">
        <v>2595</v>
      </c>
      <c r="C1053" s="3" t="s">
        <v>107</v>
      </c>
      <c r="D1053" s="3" t="s">
        <v>11</v>
      </c>
      <c r="E1053" s="3" t="s">
        <v>465</v>
      </c>
      <c r="F1053" s="3">
        <v>20</v>
      </c>
      <c r="G1053" s="3" t="s">
        <v>2577</v>
      </c>
    </row>
    <row r="1054" spans="1:7" x14ac:dyDescent="0.2">
      <c r="A1054" s="3" t="s">
        <v>2596</v>
      </c>
      <c r="B1054" s="3" t="s">
        <v>2597</v>
      </c>
      <c r="C1054" s="3" t="s">
        <v>102</v>
      </c>
      <c r="D1054" s="3" t="s">
        <v>11</v>
      </c>
      <c r="E1054" s="3" t="s">
        <v>357</v>
      </c>
      <c r="F1054" s="3">
        <v>10</v>
      </c>
      <c r="G1054" s="3" t="s">
        <v>2598</v>
      </c>
    </row>
    <row r="1055" spans="1:7" x14ac:dyDescent="0.2">
      <c r="A1055" s="3" t="s">
        <v>2599</v>
      </c>
      <c r="B1055" s="3" t="s">
        <v>2600</v>
      </c>
      <c r="C1055" s="3" t="s">
        <v>102</v>
      </c>
      <c r="D1055" s="3" t="s">
        <v>11</v>
      </c>
      <c r="E1055" s="3" t="s">
        <v>146</v>
      </c>
      <c r="F1055" s="3">
        <v>80</v>
      </c>
      <c r="G1055" s="3" t="s">
        <v>2601</v>
      </c>
    </row>
    <row r="1056" spans="1:7" x14ac:dyDescent="0.2">
      <c r="A1056" s="3" t="s">
        <v>2602</v>
      </c>
      <c r="B1056" s="3" t="s">
        <v>2603</v>
      </c>
      <c r="C1056" s="3" t="s">
        <v>107</v>
      </c>
      <c r="D1056" s="3" t="s">
        <v>11</v>
      </c>
      <c r="E1056" s="3" t="s">
        <v>146</v>
      </c>
      <c r="F1056" s="3">
        <v>80</v>
      </c>
      <c r="G1056" s="3" t="s">
        <v>2601</v>
      </c>
    </row>
    <row r="1057" spans="1:7" x14ac:dyDescent="0.2">
      <c r="A1057" s="3" t="s">
        <v>2604</v>
      </c>
      <c r="B1057" s="3" t="s">
        <v>2605</v>
      </c>
      <c r="C1057" s="3" t="s">
        <v>102</v>
      </c>
      <c r="D1057" s="3" t="s">
        <v>11</v>
      </c>
      <c r="E1057" s="3" t="s">
        <v>170</v>
      </c>
      <c r="F1057" s="3">
        <v>90</v>
      </c>
      <c r="G1057" s="3" t="s">
        <v>2606</v>
      </c>
    </row>
    <row r="1058" spans="1:7" x14ac:dyDescent="0.2">
      <c r="A1058" s="3" t="s">
        <v>2607</v>
      </c>
      <c r="B1058" s="3" t="s">
        <v>2608</v>
      </c>
      <c r="C1058" s="3" t="s">
        <v>107</v>
      </c>
      <c r="D1058" s="3" t="s">
        <v>11</v>
      </c>
      <c r="E1058" s="3" t="s">
        <v>170</v>
      </c>
      <c r="F1058" s="3">
        <v>90</v>
      </c>
      <c r="G1058" s="3" t="s">
        <v>2606</v>
      </c>
    </row>
    <row r="1059" spans="1:7" x14ac:dyDescent="0.2">
      <c r="A1059" s="3" t="s">
        <v>2609</v>
      </c>
      <c r="B1059" s="3" t="s">
        <v>2610</v>
      </c>
      <c r="C1059" s="3" t="s">
        <v>102</v>
      </c>
      <c r="D1059" s="3" t="s">
        <v>11</v>
      </c>
      <c r="E1059" s="3" t="s">
        <v>207</v>
      </c>
      <c r="F1059" s="3">
        <v>60</v>
      </c>
      <c r="G1059" s="3" t="s">
        <v>2611</v>
      </c>
    </row>
    <row r="1060" spans="1:7" x14ac:dyDescent="0.2">
      <c r="A1060" s="3" t="s">
        <v>2612</v>
      </c>
      <c r="B1060" s="3" t="s">
        <v>2613</v>
      </c>
      <c r="C1060" s="3" t="s">
        <v>107</v>
      </c>
      <c r="D1060" s="3" t="s">
        <v>11</v>
      </c>
      <c r="E1060" s="3" t="s">
        <v>207</v>
      </c>
      <c r="F1060" s="3">
        <v>60</v>
      </c>
      <c r="G1060" s="3" t="s">
        <v>2611</v>
      </c>
    </row>
    <row r="1061" spans="1:7" x14ac:dyDescent="0.2">
      <c r="A1061" s="3" t="s">
        <v>2614</v>
      </c>
      <c r="B1061" s="3" t="s">
        <v>2615</v>
      </c>
      <c r="C1061" s="3" t="s">
        <v>102</v>
      </c>
      <c r="D1061" s="3" t="s">
        <v>11</v>
      </c>
      <c r="E1061" s="3" t="s">
        <v>103</v>
      </c>
      <c r="F1061" s="3">
        <v>40</v>
      </c>
      <c r="G1061" s="3" t="s">
        <v>2616</v>
      </c>
    </row>
    <row r="1062" spans="1:7" x14ac:dyDescent="0.2">
      <c r="A1062" s="3" t="s">
        <v>2617</v>
      </c>
      <c r="B1062" s="3" t="s">
        <v>2618</v>
      </c>
      <c r="C1062" s="3" t="s">
        <v>107</v>
      </c>
      <c r="D1062" s="3" t="s">
        <v>11</v>
      </c>
      <c r="E1062" s="3" t="s">
        <v>103</v>
      </c>
      <c r="F1062" s="3">
        <v>40</v>
      </c>
      <c r="G1062" s="3" t="s">
        <v>2616</v>
      </c>
    </row>
    <row r="1063" spans="1:7" x14ac:dyDescent="0.2">
      <c r="A1063" s="3" t="s">
        <v>2619</v>
      </c>
      <c r="B1063" s="3" t="s">
        <v>2620</v>
      </c>
      <c r="C1063" s="3" t="s">
        <v>102</v>
      </c>
      <c r="D1063" s="3" t="s">
        <v>11</v>
      </c>
      <c r="E1063" s="3" t="s">
        <v>133</v>
      </c>
      <c r="F1063" s="3">
        <v>80</v>
      </c>
      <c r="G1063" s="3" t="s">
        <v>2616</v>
      </c>
    </row>
    <row r="1064" spans="1:7" x14ac:dyDescent="0.2">
      <c r="A1064" s="3" t="s">
        <v>2621</v>
      </c>
      <c r="B1064" s="3" t="s">
        <v>2622</v>
      </c>
      <c r="C1064" s="3" t="s">
        <v>107</v>
      </c>
      <c r="D1064" s="3" t="s">
        <v>11</v>
      </c>
      <c r="E1064" s="3" t="s">
        <v>133</v>
      </c>
      <c r="F1064" s="3">
        <v>80</v>
      </c>
      <c r="G1064" s="3" t="s">
        <v>2616</v>
      </c>
    </row>
    <row r="1065" spans="1:7" x14ac:dyDescent="0.2">
      <c r="A1065" s="3" t="s">
        <v>2623</v>
      </c>
      <c r="B1065" s="3" t="s">
        <v>2624</v>
      </c>
      <c r="C1065" s="3" t="s">
        <v>102</v>
      </c>
      <c r="D1065" s="3" t="s">
        <v>11</v>
      </c>
      <c r="E1065" s="3" t="s">
        <v>110</v>
      </c>
      <c r="F1065" s="3">
        <v>50</v>
      </c>
      <c r="G1065" s="3" t="s">
        <v>2616</v>
      </c>
    </row>
    <row r="1066" spans="1:7" x14ac:dyDescent="0.2">
      <c r="A1066" s="3" t="s">
        <v>2625</v>
      </c>
      <c r="B1066" s="3" t="s">
        <v>2626</v>
      </c>
      <c r="C1066" s="3" t="s">
        <v>107</v>
      </c>
      <c r="D1066" s="3" t="s">
        <v>11</v>
      </c>
      <c r="E1066" s="3" t="s">
        <v>110</v>
      </c>
      <c r="F1066" s="3">
        <v>50</v>
      </c>
      <c r="G1066" s="3" t="s">
        <v>2616</v>
      </c>
    </row>
    <row r="1067" spans="1:7" x14ac:dyDescent="0.2">
      <c r="A1067" s="3" t="s">
        <v>2627</v>
      </c>
      <c r="B1067" s="3" t="s">
        <v>2628</v>
      </c>
      <c r="C1067" s="3" t="s">
        <v>102</v>
      </c>
      <c r="D1067" s="3" t="s">
        <v>11</v>
      </c>
      <c r="E1067" s="3" t="s">
        <v>115</v>
      </c>
      <c r="F1067" s="3">
        <v>10</v>
      </c>
      <c r="G1067" s="3" t="s">
        <v>2616</v>
      </c>
    </row>
    <row r="1068" spans="1:7" x14ac:dyDescent="0.2">
      <c r="A1068" s="3" t="s">
        <v>2629</v>
      </c>
      <c r="B1068" s="3" t="s">
        <v>2630</v>
      </c>
      <c r="C1068" s="3" t="s">
        <v>107</v>
      </c>
      <c r="D1068" s="3" t="s">
        <v>11</v>
      </c>
      <c r="E1068" s="3" t="s">
        <v>115</v>
      </c>
      <c r="F1068" s="3">
        <v>10</v>
      </c>
      <c r="G1068" s="3" t="s">
        <v>2616</v>
      </c>
    </row>
    <row r="1069" spans="1:7" x14ac:dyDescent="0.2">
      <c r="A1069" s="3" t="s">
        <v>2631</v>
      </c>
      <c r="B1069" s="3" t="s">
        <v>2632</v>
      </c>
      <c r="C1069" s="3" t="s">
        <v>102</v>
      </c>
      <c r="D1069" s="3" t="s">
        <v>11</v>
      </c>
      <c r="E1069" s="3" t="s">
        <v>151</v>
      </c>
      <c r="F1069" s="3">
        <v>60</v>
      </c>
      <c r="G1069" s="3" t="s">
        <v>2616</v>
      </c>
    </row>
    <row r="1070" spans="1:7" x14ac:dyDescent="0.2">
      <c r="A1070" s="3" t="s">
        <v>2633</v>
      </c>
      <c r="B1070" s="3" t="s">
        <v>2634</v>
      </c>
      <c r="C1070" s="3" t="s">
        <v>107</v>
      </c>
      <c r="D1070" s="3" t="s">
        <v>11</v>
      </c>
      <c r="E1070" s="3" t="s">
        <v>151</v>
      </c>
      <c r="F1070" s="3">
        <v>60</v>
      </c>
      <c r="G1070" s="3" t="s">
        <v>2616</v>
      </c>
    </row>
    <row r="1071" spans="1:7" x14ac:dyDescent="0.2">
      <c r="A1071" s="3" t="s">
        <v>2635</v>
      </c>
      <c r="B1071" s="3" t="s">
        <v>2636</v>
      </c>
      <c r="C1071" s="3" t="s">
        <v>102</v>
      </c>
      <c r="D1071" s="3" t="s">
        <v>11</v>
      </c>
      <c r="E1071" s="3" t="s">
        <v>110</v>
      </c>
      <c r="F1071" s="3">
        <v>30</v>
      </c>
      <c r="G1071" s="3" t="s">
        <v>2637</v>
      </c>
    </row>
    <row r="1072" spans="1:7" x14ac:dyDescent="0.2">
      <c r="A1072" s="3" t="s">
        <v>2638</v>
      </c>
      <c r="B1072" s="3" t="s">
        <v>2639</v>
      </c>
      <c r="C1072" s="3" t="s">
        <v>107</v>
      </c>
      <c r="D1072" s="3" t="s">
        <v>11</v>
      </c>
      <c r="E1072" s="3" t="s">
        <v>110</v>
      </c>
      <c r="F1072" s="3">
        <v>30</v>
      </c>
      <c r="G1072" s="3" t="s">
        <v>2637</v>
      </c>
    </row>
    <row r="1073" spans="1:7" x14ac:dyDescent="0.2">
      <c r="A1073" s="3" t="s">
        <v>2640</v>
      </c>
      <c r="B1073" s="3" t="s">
        <v>2641</v>
      </c>
      <c r="C1073" s="3" t="s">
        <v>102</v>
      </c>
      <c r="D1073" s="3" t="s">
        <v>11</v>
      </c>
      <c r="E1073" s="3" t="s">
        <v>302</v>
      </c>
      <c r="F1073" s="3">
        <v>11</v>
      </c>
      <c r="G1073" s="3" t="s">
        <v>2642</v>
      </c>
    </row>
    <row r="1074" spans="1:7" x14ac:dyDescent="0.2">
      <c r="A1074" s="3" t="s">
        <v>2643</v>
      </c>
      <c r="B1074" s="3" t="s">
        <v>2644</v>
      </c>
      <c r="C1074" s="3" t="s">
        <v>102</v>
      </c>
      <c r="D1074" s="3" t="s">
        <v>11</v>
      </c>
      <c r="E1074" s="3" t="s">
        <v>207</v>
      </c>
      <c r="F1074" s="3">
        <v>60</v>
      </c>
      <c r="G1074" s="3" t="s">
        <v>2645</v>
      </c>
    </row>
    <row r="1075" spans="1:7" x14ac:dyDescent="0.2">
      <c r="A1075" s="3" t="s">
        <v>2646</v>
      </c>
      <c r="B1075" s="3" t="s">
        <v>2647</v>
      </c>
      <c r="C1075" s="3" t="s">
        <v>107</v>
      </c>
      <c r="D1075" s="3" t="s">
        <v>11</v>
      </c>
      <c r="E1075" s="3" t="s">
        <v>207</v>
      </c>
      <c r="F1075" s="3">
        <v>60</v>
      </c>
      <c r="G1075" s="3" t="s">
        <v>2645</v>
      </c>
    </row>
    <row r="1076" spans="1:7" x14ac:dyDescent="0.2">
      <c r="A1076" s="3" t="s">
        <v>2648</v>
      </c>
      <c r="B1076" s="3" t="s">
        <v>2649</v>
      </c>
      <c r="C1076" s="3" t="s">
        <v>102</v>
      </c>
      <c r="D1076" s="3" t="s">
        <v>11</v>
      </c>
      <c r="E1076" s="3" t="s">
        <v>207</v>
      </c>
      <c r="F1076" s="3">
        <v>30</v>
      </c>
      <c r="G1076" s="3" t="s">
        <v>2650</v>
      </c>
    </row>
    <row r="1077" spans="1:7" x14ac:dyDescent="0.2">
      <c r="A1077" s="3" t="s">
        <v>2651</v>
      </c>
      <c r="B1077" s="3" t="s">
        <v>2652</v>
      </c>
      <c r="C1077" s="3" t="s">
        <v>107</v>
      </c>
      <c r="D1077" s="3" t="s">
        <v>11</v>
      </c>
      <c r="E1077" s="3" t="s">
        <v>207</v>
      </c>
      <c r="F1077" s="3">
        <v>30</v>
      </c>
      <c r="G1077" s="3" t="s">
        <v>2650</v>
      </c>
    </row>
    <row r="1078" spans="1:7" x14ac:dyDescent="0.2">
      <c r="A1078" s="3" t="s">
        <v>2653</v>
      </c>
      <c r="B1078" s="3" t="s">
        <v>2654</v>
      </c>
      <c r="C1078" s="3" t="s">
        <v>102</v>
      </c>
      <c r="D1078" s="3" t="s">
        <v>11</v>
      </c>
      <c r="E1078" s="3" t="s">
        <v>465</v>
      </c>
      <c r="F1078" s="3">
        <v>60</v>
      </c>
      <c r="G1078" s="3" t="s">
        <v>2655</v>
      </c>
    </row>
    <row r="1079" spans="1:7" x14ac:dyDescent="0.2">
      <c r="A1079" s="3" t="s">
        <v>2656</v>
      </c>
      <c r="B1079" s="3" t="s">
        <v>2657</v>
      </c>
      <c r="C1079" s="3" t="s">
        <v>107</v>
      </c>
      <c r="D1079" s="3" t="s">
        <v>11</v>
      </c>
      <c r="E1079" s="3" t="s">
        <v>465</v>
      </c>
      <c r="F1079" s="3">
        <v>60</v>
      </c>
      <c r="G1079" s="3" t="s">
        <v>2655</v>
      </c>
    </row>
    <row r="1080" spans="1:7" x14ac:dyDescent="0.2">
      <c r="A1080" s="3" t="s">
        <v>2658</v>
      </c>
      <c r="B1080" s="3" t="s">
        <v>2659</v>
      </c>
      <c r="C1080" s="3" t="s">
        <v>102</v>
      </c>
      <c r="D1080" s="3" t="s">
        <v>11</v>
      </c>
      <c r="E1080" s="3" t="s">
        <v>146</v>
      </c>
      <c r="F1080" s="3">
        <v>70</v>
      </c>
      <c r="G1080" s="3" t="s">
        <v>2660</v>
      </c>
    </row>
    <row r="1081" spans="1:7" x14ac:dyDescent="0.2">
      <c r="A1081" s="3" t="s">
        <v>2661</v>
      </c>
      <c r="B1081" s="3" t="s">
        <v>2662</v>
      </c>
      <c r="C1081" s="3" t="s">
        <v>107</v>
      </c>
      <c r="D1081" s="3" t="s">
        <v>11</v>
      </c>
      <c r="E1081" s="3" t="s">
        <v>146</v>
      </c>
      <c r="F1081" s="3">
        <v>70</v>
      </c>
      <c r="G1081" s="3" t="s">
        <v>2660</v>
      </c>
    </row>
    <row r="1082" spans="1:7" x14ac:dyDescent="0.2">
      <c r="A1082" s="3" t="s">
        <v>2663</v>
      </c>
      <c r="B1082" s="3" t="s">
        <v>2664</v>
      </c>
      <c r="C1082" s="3" t="s">
        <v>102</v>
      </c>
      <c r="D1082" s="3" t="s">
        <v>11</v>
      </c>
      <c r="E1082" s="3" t="s">
        <v>302</v>
      </c>
      <c r="F1082" s="3">
        <v>81</v>
      </c>
      <c r="G1082" s="3" t="s">
        <v>2665</v>
      </c>
    </row>
    <row r="1083" spans="1:7" x14ac:dyDescent="0.2">
      <c r="A1083" s="3" t="s">
        <v>2666</v>
      </c>
      <c r="B1083" s="3" t="s">
        <v>2667</v>
      </c>
      <c r="C1083" s="3" t="s">
        <v>102</v>
      </c>
      <c r="D1083" s="3" t="s">
        <v>11</v>
      </c>
      <c r="E1083" s="3" t="s">
        <v>170</v>
      </c>
      <c r="F1083" s="3">
        <v>20</v>
      </c>
      <c r="G1083" s="3" t="s">
        <v>2668</v>
      </c>
    </row>
    <row r="1084" spans="1:7" x14ac:dyDescent="0.2">
      <c r="A1084" s="3" t="s">
        <v>2669</v>
      </c>
      <c r="B1084" s="3" t="s">
        <v>2670</v>
      </c>
      <c r="C1084" s="3" t="s">
        <v>102</v>
      </c>
      <c r="D1084" s="3" t="s">
        <v>11</v>
      </c>
      <c r="E1084" s="3" t="s">
        <v>465</v>
      </c>
      <c r="F1084" s="3">
        <v>20</v>
      </c>
      <c r="G1084" s="3" t="s">
        <v>2668</v>
      </c>
    </row>
    <row r="1085" spans="1:7" x14ac:dyDescent="0.2">
      <c r="A1085" s="3" t="s">
        <v>2671</v>
      </c>
      <c r="B1085" s="3" t="s">
        <v>2672</v>
      </c>
      <c r="C1085" s="3" t="s">
        <v>107</v>
      </c>
      <c r="D1085" s="3" t="s">
        <v>11</v>
      </c>
      <c r="E1085" s="3" t="s">
        <v>465</v>
      </c>
      <c r="F1085" s="3">
        <v>20</v>
      </c>
      <c r="G1085" s="3" t="s">
        <v>2668</v>
      </c>
    </row>
    <row r="1086" spans="1:7" x14ac:dyDescent="0.2">
      <c r="A1086" s="3" t="s">
        <v>2673</v>
      </c>
      <c r="B1086" s="3" t="s">
        <v>2674</v>
      </c>
      <c r="C1086" s="3" t="s">
        <v>102</v>
      </c>
      <c r="D1086" s="3" t="s">
        <v>11</v>
      </c>
      <c r="E1086" s="3" t="s">
        <v>128</v>
      </c>
      <c r="F1086" s="3">
        <v>30</v>
      </c>
      <c r="G1086" s="3" t="s">
        <v>2675</v>
      </c>
    </row>
    <row r="1087" spans="1:7" x14ac:dyDescent="0.2">
      <c r="A1087" s="3" t="s">
        <v>2676</v>
      </c>
      <c r="B1087" s="3" t="s">
        <v>2677</v>
      </c>
      <c r="C1087" s="3" t="s">
        <v>107</v>
      </c>
      <c r="D1087" s="3" t="s">
        <v>11</v>
      </c>
      <c r="E1087" s="3" t="s">
        <v>128</v>
      </c>
      <c r="F1087" s="3">
        <v>30</v>
      </c>
      <c r="G1087" s="3" t="s">
        <v>2675</v>
      </c>
    </row>
    <row r="1088" spans="1:7" x14ac:dyDescent="0.2">
      <c r="A1088" s="3" t="s">
        <v>2678</v>
      </c>
      <c r="B1088" s="3" t="s">
        <v>2679</v>
      </c>
      <c r="C1088" s="3" t="s">
        <v>102</v>
      </c>
      <c r="D1088" s="3" t="s">
        <v>11</v>
      </c>
      <c r="E1088" s="3" t="s">
        <v>110</v>
      </c>
      <c r="F1088" s="3">
        <v>20</v>
      </c>
      <c r="G1088" s="3" t="s">
        <v>2675</v>
      </c>
    </row>
    <row r="1089" spans="1:7" x14ac:dyDescent="0.2">
      <c r="A1089" s="3" t="s">
        <v>2680</v>
      </c>
      <c r="B1089" s="3" t="s">
        <v>2681</v>
      </c>
      <c r="C1089" s="3" t="s">
        <v>107</v>
      </c>
      <c r="D1089" s="3" t="s">
        <v>11</v>
      </c>
      <c r="E1089" s="3" t="s">
        <v>110</v>
      </c>
      <c r="F1089" s="3">
        <v>20</v>
      </c>
      <c r="G1089" s="3" t="s">
        <v>2675</v>
      </c>
    </row>
    <row r="1090" spans="1:7" x14ac:dyDescent="0.2">
      <c r="A1090" s="3" t="s">
        <v>2682</v>
      </c>
      <c r="B1090" s="3" t="s">
        <v>2683</v>
      </c>
      <c r="C1090" s="3" t="s">
        <v>102</v>
      </c>
      <c r="D1090" s="3" t="s">
        <v>11</v>
      </c>
      <c r="E1090" s="3" t="s">
        <v>170</v>
      </c>
      <c r="F1090" s="3">
        <v>20</v>
      </c>
      <c r="G1090" s="3" t="s">
        <v>2675</v>
      </c>
    </row>
    <row r="1091" spans="1:7" x14ac:dyDescent="0.2">
      <c r="A1091" s="3" t="s">
        <v>2684</v>
      </c>
      <c r="B1091" s="3" t="s">
        <v>2685</v>
      </c>
      <c r="C1091" s="3" t="s">
        <v>107</v>
      </c>
      <c r="D1091" s="3" t="s">
        <v>11</v>
      </c>
      <c r="E1091" s="3" t="s">
        <v>170</v>
      </c>
      <c r="F1091" s="3">
        <v>20</v>
      </c>
      <c r="G1091" s="3" t="s">
        <v>2675</v>
      </c>
    </row>
    <row r="1092" spans="1:7" x14ac:dyDescent="0.2">
      <c r="A1092" s="3" t="s">
        <v>2686</v>
      </c>
      <c r="B1092" s="3" t="s">
        <v>2687</v>
      </c>
      <c r="C1092" s="3" t="s">
        <v>102</v>
      </c>
      <c r="D1092" s="3" t="s">
        <v>11</v>
      </c>
      <c r="E1092" s="3" t="s">
        <v>465</v>
      </c>
      <c r="F1092" s="3">
        <v>20</v>
      </c>
      <c r="G1092" s="3" t="s">
        <v>2675</v>
      </c>
    </row>
    <row r="1093" spans="1:7" x14ac:dyDescent="0.2">
      <c r="A1093" s="3" t="s">
        <v>2688</v>
      </c>
      <c r="B1093" s="3" t="s">
        <v>2689</v>
      </c>
      <c r="C1093" s="3" t="s">
        <v>107</v>
      </c>
      <c r="D1093" s="3" t="s">
        <v>11</v>
      </c>
      <c r="E1093" s="3" t="s">
        <v>465</v>
      </c>
      <c r="F1093" s="3">
        <v>20</v>
      </c>
      <c r="G1093" s="3" t="s">
        <v>2675</v>
      </c>
    </row>
    <row r="1094" spans="1:7" x14ac:dyDescent="0.2">
      <c r="A1094" s="3" t="s">
        <v>2690</v>
      </c>
      <c r="B1094" s="3" t="s">
        <v>2691</v>
      </c>
      <c r="C1094" s="3" t="s">
        <v>102</v>
      </c>
      <c r="D1094" s="3" t="s">
        <v>11</v>
      </c>
      <c r="E1094" s="3" t="s">
        <v>133</v>
      </c>
      <c r="F1094" s="3">
        <v>50</v>
      </c>
      <c r="G1094" s="3" t="s">
        <v>2692</v>
      </c>
    </row>
    <row r="1095" spans="1:7" x14ac:dyDescent="0.2">
      <c r="A1095" s="3" t="s">
        <v>2693</v>
      </c>
      <c r="B1095" s="3" t="s">
        <v>2694</v>
      </c>
      <c r="C1095" s="3" t="s">
        <v>107</v>
      </c>
      <c r="D1095" s="3" t="s">
        <v>11</v>
      </c>
      <c r="E1095" s="3" t="s">
        <v>133</v>
      </c>
      <c r="F1095" s="3">
        <v>50</v>
      </c>
      <c r="G1095" s="3" t="s">
        <v>2692</v>
      </c>
    </row>
    <row r="1096" spans="1:7" x14ac:dyDescent="0.2">
      <c r="A1096" s="3" t="s">
        <v>2695</v>
      </c>
      <c r="B1096" s="3" t="s">
        <v>2696</v>
      </c>
      <c r="C1096" s="3" t="s">
        <v>102</v>
      </c>
      <c r="D1096" s="3" t="s">
        <v>11</v>
      </c>
      <c r="E1096" s="3" t="s">
        <v>164</v>
      </c>
      <c r="F1096" s="3">
        <v>60</v>
      </c>
      <c r="G1096" s="3" t="s">
        <v>2697</v>
      </c>
    </row>
    <row r="1097" spans="1:7" x14ac:dyDescent="0.2">
      <c r="A1097" s="3" t="s">
        <v>2698</v>
      </c>
      <c r="B1097" s="3" t="s">
        <v>2699</v>
      </c>
      <c r="C1097" s="3" t="s">
        <v>107</v>
      </c>
      <c r="D1097" s="3" t="s">
        <v>11</v>
      </c>
      <c r="E1097" s="3" t="s">
        <v>164</v>
      </c>
      <c r="F1097" s="3">
        <v>60</v>
      </c>
      <c r="G1097" s="3" t="s">
        <v>2697</v>
      </c>
    </row>
    <row r="1098" spans="1:7" x14ac:dyDescent="0.2">
      <c r="A1098" s="3" t="s">
        <v>2700</v>
      </c>
      <c r="B1098" s="3" t="s">
        <v>2701</v>
      </c>
      <c r="C1098" s="3" t="s">
        <v>102</v>
      </c>
      <c r="D1098" s="3" t="s">
        <v>11</v>
      </c>
      <c r="E1098" s="3" t="s">
        <v>103</v>
      </c>
      <c r="F1098" s="3">
        <v>90</v>
      </c>
      <c r="G1098" s="3" t="s">
        <v>2702</v>
      </c>
    </row>
    <row r="1099" spans="1:7" x14ac:dyDescent="0.2">
      <c r="A1099" s="3" t="s">
        <v>2703</v>
      </c>
      <c r="B1099" s="3" t="s">
        <v>2704</v>
      </c>
      <c r="C1099" s="3" t="s">
        <v>107</v>
      </c>
      <c r="D1099" s="3" t="s">
        <v>11</v>
      </c>
      <c r="E1099" s="3" t="s">
        <v>103</v>
      </c>
      <c r="F1099" s="3">
        <v>90</v>
      </c>
      <c r="G1099" s="3" t="s">
        <v>2702</v>
      </c>
    </row>
    <row r="1100" spans="1:7" x14ac:dyDescent="0.2">
      <c r="A1100" s="3" t="s">
        <v>2705</v>
      </c>
      <c r="B1100" s="3" t="s">
        <v>2706</v>
      </c>
      <c r="C1100" s="3" t="s">
        <v>102</v>
      </c>
      <c r="D1100" s="3" t="s">
        <v>11</v>
      </c>
      <c r="E1100" s="3" t="s">
        <v>128</v>
      </c>
      <c r="F1100" s="3">
        <v>10</v>
      </c>
      <c r="G1100" s="3" t="s">
        <v>2702</v>
      </c>
    </row>
    <row r="1101" spans="1:7" x14ac:dyDescent="0.2">
      <c r="A1101" s="3" t="s">
        <v>2707</v>
      </c>
      <c r="B1101" s="3" t="s">
        <v>2708</v>
      </c>
      <c r="C1101" s="3" t="s">
        <v>107</v>
      </c>
      <c r="D1101" s="3" t="s">
        <v>11</v>
      </c>
      <c r="E1101" s="3" t="s">
        <v>128</v>
      </c>
      <c r="F1101" s="3">
        <v>10</v>
      </c>
      <c r="G1101" s="3" t="s">
        <v>2702</v>
      </c>
    </row>
    <row r="1102" spans="1:7" x14ac:dyDescent="0.2">
      <c r="A1102" s="3" t="s">
        <v>2709</v>
      </c>
      <c r="B1102" s="3" t="s">
        <v>2710</v>
      </c>
      <c r="C1102" s="3" t="s">
        <v>102</v>
      </c>
      <c r="D1102" s="3" t="s">
        <v>11</v>
      </c>
      <c r="E1102" s="3" t="s">
        <v>133</v>
      </c>
      <c r="F1102" s="3">
        <v>60</v>
      </c>
      <c r="G1102" s="3" t="s">
        <v>2702</v>
      </c>
    </row>
    <row r="1103" spans="1:7" x14ac:dyDescent="0.2">
      <c r="A1103" s="3" t="s">
        <v>2711</v>
      </c>
      <c r="B1103" s="3" t="s">
        <v>2712</v>
      </c>
      <c r="C1103" s="3" t="s">
        <v>107</v>
      </c>
      <c r="D1103" s="3" t="s">
        <v>11</v>
      </c>
      <c r="E1103" s="3" t="s">
        <v>133</v>
      </c>
      <c r="F1103" s="3">
        <v>60</v>
      </c>
      <c r="G1103" s="3" t="s">
        <v>2702</v>
      </c>
    </row>
    <row r="1104" spans="1:7" x14ac:dyDescent="0.2">
      <c r="A1104" s="3" t="s">
        <v>2713</v>
      </c>
      <c r="B1104" s="3" t="s">
        <v>2714</v>
      </c>
      <c r="C1104" s="3" t="s">
        <v>102</v>
      </c>
      <c r="D1104" s="3" t="s">
        <v>11</v>
      </c>
      <c r="E1104" s="3" t="s">
        <v>110</v>
      </c>
      <c r="F1104" s="3">
        <v>40</v>
      </c>
      <c r="G1104" s="3" t="s">
        <v>2702</v>
      </c>
    </row>
    <row r="1105" spans="1:7" x14ac:dyDescent="0.2">
      <c r="A1105" s="3" t="s">
        <v>2715</v>
      </c>
      <c r="B1105" s="3" t="s">
        <v>2716</v>
      </c>
      <c r="C1105" s="3" t="s">
        <v>107</v>
      </c>
      <c r="D1105" s="3" t="s">
        <v>11</v>
      </c>
      <c r="E1105" s="3" t="s">
        <v>110</v>
      </c>
      <c r="F1105" s="3">
        <v>40</v>
      </c>
      <c r="G1105" s="3" t="s">
        <v>2702</v>
      </c>
    </row>
    <row r="1106" spans="1:7" x14ac:dyDescent="0.2">
      <c r="A1106" s="3" t="s">
        <v>2717</v>
      </c>
      <c r="B1106" s="3" t="s">
        <v>2718</v>
      </c>
      <c r="C1106" s="3" t="s">
        <v>102</v>
      </c>
      <c r="D1106" s="3" t="s">
        <v>11</v>
      </c>
      <c r="E1106" s="3" t="s">
        <v>115</v>
      </c>
      <c r="F1106" s="3">
        <v>40</v>
      </c>
      <c r="G1106" s="3" t="s">
        <v>2702</v>
      </c>
    </row>
    <row r="1107" spans="1:7" x14ac:dyDescent="0.2">
      <c r="A1107" s="3" t="s">
        <v>2719</v>
      </c>
      <c r="B1107" s="3" t="s">
        <v>2720</v>
      </c>
      <c r="C1107" s="3" t="s">
        <v>107</v>
      </c>
      <c r="D1107" s="3" t="s">
        <v>11</v>
      </c>
      <c r="E1107" s="3" t="s">
        <v>115</v>
      </c>
      <c r="F1107" s="3">
        <v>40</v>
      </c>
      <c r="G1107" s="3" t="s">
        <v>2702</v>
      </c>
    </row>
    <row r="1108" spans="1:7" x14ac:dyDescent="0.2">
      <c r="A1108" s="3" t="s">
        <v>2721</v>
      </c>
      <c r="B1108" s="3" t="s">
        <v>2722</v>
      </c>
      <c r="C1108" s="3" t="s">
        <v>102</v>
      </c>
      <c r="D1108" s="3" t="s">
        <v>11</v>
      </c>
      <c r="E1108" s="3" t="s">
        <v>151</v>
      </c>
      <c r="F1108" s="3">
        <v>10</v>
      </c>
      <c r="G1108" s="3" t="s">
        <v>2702</v>
      </c>
    </row>
    <row r="1109" spans="1:7" x14ac:dyDescent="0.2">
      <c r="A1109" s="3" t="s">
        <v>2723</v>
      </c>
      <c r="B1109" s="3" t="s">
        <v>2724</v>
      </c>
      <c r="C1109" s="3" t="s">
        <v>107</v>
      </c>
      <c r="D1109" s="3" t="s">
        <v>11</v>
      </c>
      <c r="E1109" s="3" t="s">
        <v>151</v>
      </c>
      <c r="F1109" s="3">
        <v>10</v>
      </c>
      <c r="G1109" s="3" t="s">
        <v>2702</v>
      </c>
    </row>
    <row r="1110" spans="1:7" x14ac:dyDescent="0.2">
      <c r="A1110" s="3" t="s">
        <v>2725</v>
      </c>
      <c r="B1110" s="3" t="s">
        <v>2726</v>
      </c>
      <c r="C1110" s="3" t="s">
        <v>102</v>
      </c>
      <c r="D1110" s="3" t="s">
        <v>11</v>
      </c>
      <c r="E1110" s="3" t="s">
        <v>465</v>
      </c>
      <c r="F1110" s="3">
        <v>20</v>
      </c>
      <c r="G1110" s="3" t="s">
        <v>2702</v>
      </c>
    </row>
    <row r="1111" spans="1:7" x14ac:dyDescent="0.2">
      <c r="A1111" s="3" t="s">
        <v>2727</v>
      </c>
      <c r="B1111" s="3" t="s">
        <v>2728</v>
      </c>
      <c r="C1111" s="3" t="s">
        <v>107</v>
      </c>
      <c r="D1111" s="3" t="s">
        <v>11</v>
      </c>
      <c r="E1111" s="3" t="s">
        <v>465</v>
      </c>
      <c r="F1111" s="3">
        <v>20</v>
      </c>
      <c r="G1111" s="3" t="s">
        <v>2702</v>
      </c>
    </row>
    <row r="1112" spans="1:7" x14ac:dyDescent="0.2">
      <c r="A1112" s="3" t="s">
        <v>2729</v>
      </c>
      <c r="B1112" s="3" t="s">
        <v>2730</v>
      </c>
      <c r="C1112" s="3" t="s">
        <v>102</v>
      </c>
      <c r="D1112" s="3" t="s">
        <v>11</v>
      </c>
      <c r="E1112" s="3" t="s">
        <v>170</v>
      </c>
      <c r="F1112" s="3">
        <v>70</v>
      </c>
      <c r="G1112" s="3" t="s">
        <v>2731</v>
      </c>
    </row>
    <row r="1113" spans="1:7" x14ac:dyDescent="0.2">
      <c r="A1113" s="3" t="s">
        <v>2732</v>
      </c>
      <c r="B1113" s="3" t="s">
        <v>2733</v>
      </c>
      <c r="C1113" s="3" t="s">
        <v>107</v>
      </c>
      <c r="D1113" s="3" t="s">
        <v>11</v>
      </c>
      <c r="E1113" s="3" t="s">
        <v>170</v>
      </c>
      <c r="F1113" s="3">
        <v>70</v>
      </c>
      <c r="G1113" s="3" t="s">
        <v>2731</v>
      </c>
    </row>
    <row r="1114" spans="1:7" x14ac:dyDescent="0.2">
      <c r="A1114" s="3" t="s">
        <v>2734</v>
      </c>
      <c r="B1114" s="3" t="s">
        <v>2735</v>
      </c>
      <c r="C1114" s="3" t="s">
        <v>102</v>
      </c>
      <c r="D1114" s="3" t="s">
        <v>11</v>
      </c>
      <c r="E1114" s="3" t="s">
        <v>141</v>
      </c>
      <c r="F1114" s="3">
        <v>70</v>
      </c>
      <c r="G1114" s="3" t="s">
        <v>2736</v>
      </c>
    </row>
    <row r="1115" spans="1:7" x14ac:dyDescent="0.2">
      <c r="A1115" s="3" t="s">
        <v>2737</v>
      </c>
      <c r="B1115" s="3" t="s">
        <v>2738</v>
      </c>
      <c r="C1115" s="3" t="s">
        <v>107</v>
      </c>
      <c r="D1115" s="3" t="s">
        <v>11</v>
      </c>
      <c r="E1115" s="3" t="s">
        <v>141</v>
      </c>
      <c r="F1115" s="3">
        <v>70</v>
      </c>
      <c r="G1115" s="3" t="s">
        <v>2736</v>
      </c>
    </row>
    <row r="1116" spans="1:7" x14ac:dyDescent="0.2">
      <c r="A1116" s="3" t="s">
        <v>2739</v>
      </c>
      <c r="B1116" s="3" t="s">
        <v>2740</v>
      </c>
      <c r="C1116" s="3" t="s">
        <v>102</v>
      </c>
      <c r="D1116" s="3" t="s">
        <v>11</v>
      </c>
      <c r="E1116" s="3" t="s">
        <v>110</v>
      </c>
      <c r="F1116" s="3">
        <v>10</v>
      </c>
      <c r="G1116" s="3" t="s">
        <v>2741</v>
      </c>
    </row>
    <row r="1117" spans="1:7" x14ac:dyDescent="0.2">
      <c r="A1117" s="3" t="s">
        <v>2742</v>
      </c>
      <c r="B1117" s="3" t="s">
        <v>2743</v>
      </c>
      <c r="C1117" s="3" t="s">
        <v>107</v>
      </c>
      <c r="D1117" s="3" t="s">
        <v>11</v>
      </c>
      <c r="E1117" s="3" t="s">
        <v>110</v>
      </c>
      <c r="F1117" s="3">
        <v>10</v>
      </c>
      <c r="G1117" s="3" t="s">
        <v>2741</v>
      </c>
    </row>
    <row r="1118" spans="1:7" x14ac:dyDescent="0.2">
      <c r="A1118" s="3" t="s">
        <v>2744</v>
      </c>
      <c r="B1118" s="3" t="s">
        <v>2745</v>
      </c>
      <c r="C1118" s="3" t="s">
        <v>102</v>
      </c>
      <c r="D1118" s="3" t="s">
        <v>11</v>
      </c>
      <c r="E1118" s="3" t="s">
        <v>465</v>
      </c>
      <c r="F1118" s="3">
        <v>30</v>
      </c>
      <c r="G1118" s="3" t="s">
        <v>2741</v>
      </c>
    </row>
    <row r="1119" spans="1:7" x14ac:dyDescent="0.2">
      <c r="A1119" s="3" t="s">
        <v>2746</v>
      </c>
      <c r="B1119" s="3" t="s">
        <v>2747</v>
      </c>
      <c r="C1119" s="3" t="s">
        <v>107</v>
      </c>
      <c r="D1119" s="3" t="s">
        <v>11</v>
      </c>
      <c r="E1119" s="3" t="s">
        <v>465</v>
      </c>
      <c r="F1119" s="3">
        <v>30</v>
      </c>
      <c r="G1119" s="3" t="s">
        <v>2741</v>
      </c>
    </row>
    <row r="1120" spans="1:7" x14ac:dyDescent="0.2">
      <c r="A1120" s="3" t="s">
        <v>2748</v>
      </c>
      <c r="B1120" s="3" t="s">
        <v>2749</v>
      </c>
      <c r="C1120" s="3" t="s">
        <v>102</v>
      </c>
      <c r="D1120" s="3" t="s">
        <v>11</v>
      </c>
      <c r="E1120" s="3" t="s">
        <v>115</v>
      </c>
      <c r="F1120" s="3">
        <v>50</v>
      </c>
      <c r="G1120" s="3" t="s">
        <v>2750</v>
      </c>
    </row>
    <row r="1121" spans="1:7" x14ac:dyDescent="0.2">
      <c r="A1121" s="3" t="s">
        <v>2751</v>
      </c>
      <c r="B1121" s="3" t="s">
        <v>2752</v>
      </c>
      <c r="C1121" s="3" t="s">
        <v>107</v>
      </c>
      <c r="D1121" s="3" t="s">
        <v>11</v>
      </c>
      <c r="E1121" s="3" t="s">
        <v>115</v>
      </c>
      <c r="F1121" s="3">
        <v>50</v>
      </c>
      <c r="G1121" s="3" t="s">
        <v>2750</v>
      </c>
    </row>
    <row r="1122" spans="1:7" x14ac:dyDescent="0.2">
      <c r="A1122" s="3" t="s">
        <v>2753</v>
      </c>
      <c r="B1122" s="3" t="s">
        <v>2754</v>
      </c>
      <c r="C1122" s="3" t="s">
        <v>102</v>
      </c>
      <c r="D1122" s="3" t="s">
        <v>11</v>
      </c>
      <c r="E1122" s="3" t="s">
        <v>302</v>
      </c>
      <c r="F1122" s="3">
        <v>97</v>
      </c>
      <c r="G1122" s="3" t="s">
        <v>2755</v>
      </c>
    </row>
    <row r="1123" spans="1:7" x14ac:dyDescent="0.2">
      <c r="A1123" s="3" t="s">
        <v>2756</v>
      </c>
      <c r="B1123" s="3" t="s">
        <v>2757</v>
      </c>
      <c r="C1123" s="3" t="s">
        <v>102</v>
      </c>
      <c r="D1123" s="3" t="s">
        <v>11</v>
      </c>
      <c r="E1123" s="3" t="s">
        <v>151</v>
      </c>
      <c r="F1123" s="3">
        <v>80</v>
      </c>
      <c r="G1123" s="3" t="s">
        <v>2758</v>
      </c>
    </row>
    <row r="1124" spans="1:7" x14ac:dyDescent="0.2">
      <c r="A1124" s="3" t="s">
        <v>2759</v>
      </c>
      <c r="B1124" s="3" t="s">
        <v>2760</v>
      </c>
      <c r="C1124" s="3" t="s">
        <v>107</v>
      </c>
      <c r="D1124" s="3" t="s">
        <v>11</v>
      </c>
      <c r="E1124" s="3" t="s">
        <v>151</v>
      </c>
      <c r="F1124" s="3">
        <v>80</v>
      </c>
      <c r="G1124" s="3" t="s">
        <v>2758</v>
      </c>
    </row>
    <row r="1125" spans="1:7" x14ac:dyDescent="0.2">
      <c r="A1125" s="3" t="s">
        <v>2761</v>
      </c>
      <c r="B1125" s="3" t="s">
        <v>2762</v>
      </c>
      <c r="C1125" s="3" t="s">
        <v>102</v>
      </c>
      <c r="D1125" s="3" t="s">
        <v>11</v>
      </c>
      <c r="E1125" s="3" t="s">
        <v>302</v>
      </c>
      <c r="F1125" s="3">
        <v>40</v>
      </c>
      <c r="G1125" s="3" t="s">
        <v>2763</v>
      </c>
    </row>
    <row r="1126" spans="1:7" x14ac:dyDescent="0.2">
      <c r="A1126" s="3" t="s">
        <v>2764</v>
      </c>
      <c r="B1126" s="3" t="s">
        <v>2765</v>
      </c>
      <c r="C1126" s="3" t="s">
        <v>102</v>
      </c>
      <c r="D1126" s="3" t="s">
        <v>11</v>
      </c>
      <c r="E1126" s="3" t="s">
        <v>176</v>
      </c>
      <c r="F1126" s="3">
        <v>80</v>
      </c>
      <c r="G1126" s="3" t="s">
        <v>2766</v>
      </c>
    </row>
    <row r="1127" spans="1:7" x14ac:dyDescent="0.2">
      <c r="A1127" s="3" t="s">
        <v>2767</v>
      </c>
      <c r="B1127" s="3" t="s">
        <v>2768</v>
      </c>
      <c r="C1127" s="3" t="s">
        <v>107</v>
      </c>
      <c r="D1127" s="3" t="s">
        <v>11</v>
      </c>
      <c r="E1127" s="3" t="s">
        <v>176</v>
      </c>
      <c r="F1127" s="3">
        <v>80</v>
      </c>
      <c r="G1127" s="3" t="s">
        <v>2766</v>
      </c>
    </row>
    <row r="1128" spans="1:7" x14ac:dyDescent="0.2">
      <c r="A1128" s="3" t="s">
        <v>2769</v>
      </c>
      <c r="B1128" s="3" t="s">
        <v>2770</v>
      </c>
      <c r="C1128" s="3" t="s">
        <v>107</v>
      </c>
      <c r="D1128" s="3" t="s">
        <v>11</v>
      </c>
      <c r="E1128" s="3" t="s">
        <v>138</v>
      </c>
      <c r="F1128" s="3">
        <v>70</v>
      </c>
      <c r="G1128" s="3" t="s">
        <v>2771</v>
      </c>
    </row>
    <row r="1129" spans="1:7" x14ac:dyDescent="0.2">
      <c r="A1129" s="3" t="s">
        <v>2772</v>
      </c>
      <c r="B1129" s="3" t="s">
        <v>2773</v>
      </c>
      <c r="C1129" s="3" t="s">
        <v>102</v>
      </c>
      <c r="D1129" s="3" t="s">
        <v>11</v>
      </c>
      <c r="E1129" s="3" t="s">
        <v>146</v>
      </c>
      <c r="F1129" s="3">
        <v>70</v>
      </c>
      <c r="G1129" s="3" t="s">
        <v>2774</v>
      </c>
    </row>
    <row r="1130" spans="1:7" x14ac:dyDescent="0.2">
      <c r="A1130" s="3" t="s">
        <v>2775</v>
      </c>
      <c r="B1130" s="3" t="s">
        <v>2776</v>
      </c>
      <c r="C1130" s="3" t="s">
        <v>107</v>
      </c>
      <c r="D1130" s="3" t="s">
        <v>11</v>
      </c>
      <c r="E1130" s="3" t="s">
        <v>146</v>
      </c>
      <c r="F1130" s="3">
        <v>70</v>
      </c>
      <c r="G1130" s="3" t="s">
        <v>2774</v>
      </c>
    </row>
    <row r="1131" spans="1:7" x14ac:dyDescent="0.2">
      <c r="A1131" s="3" t="s">
        <v>2777</v>
      </c>
      <c r="B1131" s="3" t="s">
        <v>2778</v>
      </c>
      <c r="C1131" s="3" t="s">
        <v>102</v>
      </c>
      <c r="D1131" s="3" t="s">
        <v>11</v>
      </c>
      <c r="E1131" s="3" t="s">
        <v>151</v>
      </c>
      <c r="F1131" s="3">
        <v>90</v>
      </c>
      <c r="G1131" s="3" t="s">
        <v>2779</v>
      </c>
    </row>
    <row r="1132" spans="1:7" x14ac:dyDescent="0.2">
      <c r="A1132" s="3" t="s">
        <v>2780</v>
      </c>
      <c r="B1132" s="3" t="s">
        <v>2781</v>
      </c>
      <c r="C1132" s="3" t="s">
        <v>107</v>
      </c>
      <c r="D1132" s="3" t="s">
        <v>11</v>
      </c>
      <c r="E1132" s="3" t="s">
        <v>151</v>
      </c>
      <c r="F1132" s="3">
        <v>90</v>
      </c>
      <c r="G1132" s="3" t="s">
        <v>2779</v>
      </c>
    </row>
    <row r="1133" spans="1:7" x14ac:dyDescent="0.2">
      <c r="A1133" s="3" t="s">
        <v>2782</v>
      </c>
      <c r="B1133" s="3" t="s">
        <v>2783</v>
      </c>
      <c r="C1133" s="3" t="s">
        <v>102</v>
      </c>
      <c r="D1133" s="3" t="s">
        <v>11</v>
      </c>
      <c r="E1133" s="3" t="s">
        <v>302</v>
      </c>
      <c r="F1133" s="3">
        <v>12</v>
      </c>
      <c r="G1133" s="3" t="s">
        <v>2784</v>
      </c>
    </row>
    <row r="1134" spans="1:7" x14ac:dyDescent="0.2">
      <c r="A1134" s="3" t="s">
        <v>2785</v>
      </c>
      <c r="B1134" s="3" t="s">
        <v>2786</v>
      </c>
      <c r="C1134" s="3" t="s">
        <v>102</v>
      </c>
      <c r="D1134" s="3" t="s">
        <v>11</v>
      </c>
      <c r="E1134" s="3" t="s">
        <v>207</v>
      </c>
      <c r="F1134" s="3">
        <v>30</v>
      </c>
      <c r="G1134" s="3" t="s">
        <v>2787</v>
      </c>
    </row>
    <row r="1135" spans="1:7" x14ac:dyDescent="0.2">
      <c r="A1135" s="3" t="s">
        <v>2788</v>
      </c>
      <c r="B1135" s="3" t="s">
        <v>2789</v>
      </c>
      <c r="C1135" s="3" t="s">
        <v>107</v>
      </c>
      <c r="D1135" s="3" t="s">
        <v>11</v>
      </c>
      <c r="E1135" s="3" t="s">
        <v>207</v>
      </c>
      <c r="F1135" s="3">
        <v>30</v>
      </c>
      <c r="G1135" s="3" t="s">
        <v>2787</v>
      </c>
    </row>
    <row r="1136" spans="1:7" x14ac:dyDescent="0.2">
      <c r="A1136" s="3" t="s">
        <v>2790</v>
      </c>
      <c r="B1136" s="3" t="s">
        <v>2791</v>
      </c>
      <c r="C1136" s="3" t="s">
        <v>102</v>
      </c>
      <c r="D1136" s="3" t="s">
        <v>11</v>
      </c>
      <c r="E1136" s="3" t="s">
        <v>170</v>
      </c>
      <c r="F1136" s="3">
        <v>90</v>
      </c>
      <c r="G1136" s="3" t="s">
        <v>2792</v>
      </c>
    </row>
    <row r="1137" spans="1:7" x14ac:dyDescent="0.2">
      <c r="A1137" s="3" t="s">
        <v>2793</v>
      </c>
      <c r="B1137" s="3" t="s">
        <v>2794</v>
      </c>
      <c r="C1137" s="3" t="s">
        <v>107</v>
      </c>
      <c r="D1137" s="3" t="s">
        <v>11</v>
      </c>
      <c r="E1137" s="3" t="s">
        <v>170</v>
      </c>
      <c r="F1137" s="3">
        <v>90</v>
      </c>
      <c r="G1137" s="3" t="s">
        <v>2792</v>
      </c>
    </row>
    <row r="1138" spans="1:7" x14ac:dyDescent="0.2">
      <c r="A1138" s="3" t="s">
        <v>2795</v>
      </c>
      <c r="B1138" s="3" t="s">
        <v>2796</v>
      </c>
      <c r="C1138" s="3" t="s">
        <v>107</v>
      </c>
      <c r="D1138" s="3" t="s">
        <v>11</v>
      </c>
      <c r="E1138" s="3" t="s">
        <v>138</v>
      </c>
      <c r="F1138" s="3">
        <v>50</v>
      </c>
      <c r="G1138" s="3" t="s">
        <v>2797</v>
      </c>
    </row>
    <row r="1139" spans="1:7" x14ac:dyDescent="0.2">
      <c r="A1139" s="3" t="s">
        <v>2798</v>
      </c>
      <c r="B1139" s="3" t="s">
        <v>2799</v>
      </c>
      <c r="C1139" s="3" t="s">
        <v>102</v>
      </c>
      <c r="D1139" s="3" t="s">
        <v>11</v>
      </c>
      <c r="E1139" s="3" t="s">
        <v>151</v>
      </c>
      <c r="F1139" s="3">
        <v>60</v>
      </c>
      <c r="G1139" s="3" t="s">
        <v>2797</v>
      </c>
    </row>
    <row r="1140" spans="1:7" x14ac:dyDescent="0.2">
      <c r="A1140" s="3" t="s">
        <v>2800</v>
      </c>
      <c r="B1140" s="3" t="s">
        <v>2801</v>
      </c>
      <c r="C1140" s="3" t="s">
        <v>107</v>
      </c>
      <c r="D1140" s="3" t="s">
        <v>11</v>
      </c>
      <c r="E1140" s="3" t="s">
        <v>151</v>
      </c>
      <c r="F1140" s="3">
        <v>60</v>
      </c>
      <c r="G1140" s="3" t="s">
        <v>2797</v>
      </c>
    </row>
    <row r="1141" spans="1:7" x14ac:dyDescent="0.2">
      <c r="A1141" s="3" t="s">
        <v>2802</v>
      </c>
      <c r="B1141" s="3" t="s">
        <v>2803</v>
      </c>
      <c r="C1141" s="3" t="s">
        <v>102</v>
      </c>
      <c r="D1141" s="3" t="s">
        <v>11</v>
      </c>
      <c r="E1141" s="3" t="s">
        <v>115</v>
      </c>
      <c r="F1141" s="3">
        <v>10</v>
      </c>
      <c r="G1141" s="3" t="s">
        <v>2804</v>
      </c>
    </row>
    <row r="1142" spans="1:7" x14ac:dyDescent="0.2">
      <c r="A1142" s="3" t="s">
        <v>2805</v>
      </c>
      <c r="B1142" s="3" t="s">
        <v>2806</v>
      </c>
      <c r="C1142" s="3" t="s">
        <v>107</v>
      </c>
      <c r="D1142" s="3" t="s">
        <v>11</v>
      </c>
      <c r="E1142" s="3" t="s">
        <v>115</v>
      </c>
      <c r="F1142" s="3">
        <v>10</v>
      </c>
      <c r="G1142" s="3" t="s">
        <v>2804</v>
      </c>
    </row>
    <row r="1143" spans="1:7" x14ac:dyDescent="0.2">
      <c r="A1143" s="3" t="s">
        <v>2807</v>
      </c>
      <c r="B1143" s="3" t="s">
        <v>2808</v>
      </c>
      <c r="C1143" s="3" t="s">
        <v>102</v>
      </c>
      <c r="D1143" s="3" t="s">
        <v>11</v>
      </c>
      <c r="E1143" s="3" t="s">
        <v>146</v>
      </c>
      <c r="F1143" s="3">
        <v>20</v>
      </c>
      <c r="G1143" s="3" t="s">
        <v>2804</v>
      </c>
    </row>
    <row r="1144" spans="1:7" x14ac:dyDescent="0.2">
      <c r="A1144" s="3" t="s">
        <v>2809</v>
      </c>
      <c r="B1144" s="3" t="s">
        <v>2810</v>
      </c>
      <c r="C1144" s="3" t="s">
        <v>107</v>
      </c>
      <c r="D1144" s="3" t="s">
        <v>11</v>
      </c>
      <c r="E1144" s="3" t="s">
        <v>146</v>
      </c>
      <c r="F1144" s="3">
        <v>20</v>
      </c>
      <c r="G1144" s="3" t="s">
        <v>2804</v>
      </c>
    </row>
    <row r="1145" spans="1:7" x14ac:dyDescent="0.2">
      <c r="A1145" s="3" t="s">
        <v>2811</v>
      </c>
      <c r="B1145" s="3" t="s">
        <v>2812</v>
      </c>
      <c r="C1145" s="3" t="s">
        <v>102</v>
      </c>
      <c r="D1145" s="3" t="s">
        <v>11</v>
      </c>
      <c r="E1145" s="3" t="s">
        <v>110</v>
      </c>
      <c r="F1145" s="3">
        <v>20</v>
      </c>
      <c r="G1145" s="3" t="s">
        <v>2813</v>
      </c>
    </row>
    <row r="1146" spans="1:7" x14ac:dyDescent="0.2">
      <c r="A1146" s="3" t="s">
        <v>2814</v>
      </c>
      <c r="B1146" s="3" t="s">
        <v>2815</v>
      </c>
      <c r="C1146" s="3" t="s">
        <v>107</v>
      </c>
      <c r="D1146" s="3" t="s">
        <v>11</v>
      </c>
      <c r="E1146" s="3" t="s">
        <v>110</v>
      </c>
      <c r="F1146" s="3">
        <v>20</v>
      </c>
      <c r="G1146" s="3" t="s">
        <v>2813</v>
      </c>
    </row>
    <row r="1147" spans="1:7" x14ac:dyDescent="0.2">
      <c r="A1147" s="3" t="s">
        <v>2816</v>
      </c>
      <c r="B1147" s="3" t="s">
        <v>2817</v>
      </c>
      <c r="C1147" s="3" t="s">
        <v>102</v>
      </c>
      <c r="D1147" s="3" t="s">
        <v>11</v>
      </c>
      <c r="E1147" s="3" t="s">
        <v>164</v>
      </c>
      <c r="F1147" s="3">
        <v>90</v>
      </c>
      <c r="G1147" s="3" t="s">
        <v>2818</v>
      </c>
    </row>
    <row r="1148" spans="1:7" x14ac:dyDescent="0.2">
      <c r="A1148" s="3" t="s">
        <v>2819</v>
      </c>
      <c r="B1148" s="3" t="s">
        <v>2820</v>
      </c>
      <c r="C1148" s="3" t="s">
        <v>107</v>
      </c>
      <c r="D1148" s="3" t="s">
        <v>11</v>
      </c>
      <c r="E1148" s="3" t="s">
        <v>164</v>
      </c>
      <c r="F1148" s="3">
        <v>90</v>
      </c>
      <c r="G1148" s="3" t="s">
        <v>2818</v>
      </c>
    </row>
    <row r="1149" spans="1:7" x14ac:dyDescent="0.2">
      <c r="A1149" s="3" t="s">
        <v>2821</v>
      </c>
      <c r="B1149" s="3" t="s">
        <v>2822</v>
      </c>
      <c r="C1149" s="3" t="s">
        <v>102</v>
      </c>
      <c r="D1149" s="3" t="s">
        <v>11</v>
      </c>
      <c r="E1149" s="3" t="s">
        <v>103</v>
      </c>
      <c r="F1149" s="3">
        <v>30</v>
      </c>
      <c r="G1149" s="3" t="s">
        <v>2823</v>
      </c>
    </row>
    <row r="1150" spans="1:7" x14ac:dyDescent="0.2">
      <c r="A1150" s="3" t="s">
        <v>2824</v>
      </c>
      <c r="B1150" s="3" t="s">
        <v>2825</v>
      </c>
      <c r="C1150" s="3" t="s">
        <v>107</v>
      </c>
      <c r="D1150" s="3" t="s">
        <v>11</v>
      </c>
      <c r="E1150" s="3" t="s">
        <v>103</v>
      </c>
      <c r="F1150" s="3">
        <v>30</v>
      </c>
      <c r="G1150" s="3" t="s">
        <v>2823</v>
      </c>
    </row>
    <row r="1151" spans="1:7" x14ac:dyDescent="0.2">
      <c r="A1151" s="3" t="s">
        <v>2826</v>
      </c>
      <c r="B1151" s="3" t="s">
        <v>2827</v>
      </c>
      <c r="C1151" s="3" t="s">
        <v>102</v>
      </c>
      <c r="D1151" s="3" t="s">
        <v>11</v>
      </c>
      <c r="E1151" s="3" t="s">
        <v>133</v>
      </c>
      <c r="F1151" s="3">
        <v>50</v>
      </c>
      <c r="G1151" s="3" t="s">
        <v>2823</v>
      </c>
    </row>
    <row r="1152" spans="1:7" x14ac:dyDescent="0.2">
      <c r="A1152" s="3" t="s">
        <v>2828</v>
      </c>
      <c r="B1152" s="3" t="s">
        <v>2829</v>
      </c>
      <c r="C1152" s="3" t="s">
        <v>107</v>
      </c>
      <c r="D1152" s="3" t="s">
        <v>11</v>
      </c>
      <c r="E1152" s="3" t="s">
        <v>133</v>
      </c>
      <c r="F1152" s="3">
        <v>50</v>
      </c>
      <c r="G1152" s="3" t="s">
        <v>2823</v>
      </c>
    </row>
    <row r="1153" spans="1:7" x14ac:dyDescent="0.2">
      <c r="A1153" s="3" t="s">
        <v>2830</v>
      </c>
      <c r="B1153" s="3" t="s">
        <v>2831</v>
      </c>
      <c r="C1153" s="3" t="s">
        <v>102</v>
      </c>
      <c r="D1153" s="3" t="s">
        <v>11</v>
      </c>
      <c r="E1153" s="3" t="s">
        <v>115</v>
      </c>
      <c r="F1153" s="3">
        <v>50</v>
      </c>
      <c r="G1153" s="3" t="s">
        <v>2823</v>
      </c>
    </row>
    <row r="1154" spans="1:7" x14ac:dyDescent="0.2">
      <c r="A1154" s="3" t="s">
        <v>2832</v>
      </c>
      <c r="B1154" s="3" t="s">
        <v>2833</v>
      </c>
      <c r="C1154" s="3" t="s">
        <v>107</v>
      </c>
      <c r="D1154" s="3" t="s">
        <v>11</v>
      </c>
      <c r="E1154" s="3" t="s">
        <v>115</v>
      </c>
      <c r="F1154" s="3">
        <v>50</v>
      </c>
      <c r="G1154" s="3" t="s">
        <v>2823</v>
      </c>
    </row>
    <row r="1155" spans="1:7" x14ac:dyDescent="0.2">
      <c r="A1155" s="3" t="s">
        <v>2834</v>
      </c>
      <c r="B1155" s="3" t="s">
        <v>2835</v>
      </c>
      <c r="C1155" s="3" t="s">
        <v>102</v>
      </c>
      <c r="D1155" s="3" t="s">
        <v>11</v>
      </c>
      <c r="E1155" s="3" t="s">
        <v>146</v>
      </c>
      <c r="F1155" s="3">
        <v>50</v>
      </c>
      <c r="G1155" s="3" t="s">
        <v>2823</v>
      </c>
    </row>
    <row r="1156" spans="1:7" x14ac:dyDescent="0.2">
      <c r="A1156" s="3" t="s">
        <v>2836</v>
      </c>
      <c r="B1156" s="3" t="s">
        <v>2837</v>
      </c>
      <c r="C1156" s="3" t="s">
        <v>107</v>
      </c>
      <c r="D1156" s="3" t="s">
        <v>11</v>
      </c>
      <c r="E1156" s="3" t="s">
        <v>146</v>
      </c>
      <c r="F1156" s="3">
        <v>50</v>
      </c>
      <c r="G1156" s="3" t="s">
        <v>2823</v>
      </c>
    </row>
    <row r="1157" spans="1:7" x14ac:dyDescent="0.2">
      <c r="A1157" s="3" t="s">
        <v>2838</v>
      </c>
      <c r="B1157" s="3" t="s">
        <v>2839</v>
      </c>
      <c r="C1157" s="3" t="s">
        <v>102</v>
      </c>
      <c r="D1157" s="3" t="s">
        <v>11</v>
      </c>
      <c r="E1157" s="3" t="s">
        <v>115</v>
      </c>
      <c r="F1157" s="3">
        <v>80</v>
      </c>
      <c r="G1157" s="3" t="s">
        <v>2840</v>
      </c>
    </row>
    <row r="1158" spans="1:7" x14ac:dyDescent="0.2">
      <c r="A1158" s="3" t="s">
        <v>2841</v>
      </c>
      <c r="B1158" s="3" t="s">
        <v>2842</v>
      </c>
      <c r="C1158" s="3" t="s">
        <v>102</v>
      </c>
      <c r="D1158" s="3" t="s">
        <v>11</v>
      </c>
      <c r="E1158" s="3" t="s">
        <v>164</v>
      </c>
      <c r="F1158" s="3">
        <v>20</v>
      </c>
      <c r="G1158" s="3" t="s">
        <v>2843</v>
      </c>
    </row>
    <row r="1159" spans="1:7" x14ac:dyDescent="0.2">
      <c r="A1159" s="3" t="s">
        <v>2844</v>
      </c>
      <c r="B1159" s="3" t="s">
        <v>2845</v>
      </c>
      <c r="C1159" s="3" t="s">
        <v>102</v>
      </c>
      <c r="D1159" s="3" t="s">
        <v>11</v>
      </c>
      <c r="E1159" s="3" t="s">
        <v>357</v>
      </c>
      <c r="F1159" s="3">
        <v>50</v>
      </c>
      <c r="G1159" s="3" t="s">
        <v>2846</v>
      </c>
    </row>
    <row r="1160" spans="1:7" x14ac:dyDescent="0.2">
      <c r="A1160" s="3" t="s">
        <v>2847</v>
      </c>
      <c r="B1160" s="3" t="s">
        <v>2848</v>
      </c>
      <c r="C1160" s="3" t="s">
        <v>107</v>
      </c>
      <c r="D1160" s="3" t="s">
        <v>11</v>
      </c>
      <c r="E1160" s="3" t="s">
        <v>357</v>
      </c>
      <c r="F1160" s="3">
        <v>50</v>
      </c>
      <c r="G1160" s="3" t="s">
        <v>2846</v>
      </c>
    </row>
    <row r="1161" spans="1:7" x14ac:dyDescent="0.2">
      <c r="A1161" s="3" t="s">
        <v>2849</v>
      </c>
      <c r="B1161" s="3" t="s">
        <v>2850</v>
      </c>
      <c r="C1161" s="3" t="s">
        <v>102</v>
      </c>
      <c r="D1161" s="3" t="s">
        <v>11</v>
      </c>
      <c r="E1161" s="3" t="s">
        <v>103</v>
      </c>
      <c r="F1161" s="3">
        <v>20</v>
      </c>
      <c r="G1161" s="3" t="s">
        <v>2851</v>
      </c>
    </row>
    <row r="1162" spans="1:7" x14ac:dyDescent="0.2">
      <c r="A1162" s="3" t="s">
        <v>2852</v>
      </c>
      <c r="B1162" s="3" t="s">
        <v>2853</v>
      </c>
      <c r="C1162" s="3" t="s">
        <v>107</v>
      </c>
      <c r="D1162" s="3" t="s">
        <v>11</v>
      </c>
      <c r="E1162" s="3" t="s">
        <v>103</v>
      </c>
      <c r="F1162" s="3">
        <v>20</v>
      </c>
      <c r="G1162" s="3" t="s">
        <v>2851</v>
      </c>
    </row>
    <row r="1163" spans="1:7" x14ac:dyDescent="0.2">
      <c r="A1163" s="3" t="s">
        <v>2854</v>
      </c>
      <c r="B1163" s="3" t="s">
        <v>2855</v>
      </c>
      <c r="C1163" s="3" t="s">
        <v>107</v>
      </c>
      <c r="D1163" s="3" t="s">
        <v>11</v>
      </c>
      <c r="E1163" s="3" t="s">
        <v>138</v>
      </c>
      <c r="F1163" s="3">
        <v>40</v>
      </c>
      <c r="G1163" s="3" t="s">
        <v>2856</v>
      </c>
    </row>
    <row r="1164" spans="1:7" x14ac:dyDescent="0.2">
      <c r="A1164" s="3" t="s">
        <v>2857</v>
      </c>
      <c r="B1164" s="3" t="s">
        <v>2858</v>
      </c>
      <c r="C1164" s="3" t="s">
        <v>102</v>
      </c>
      <c r="D1164" s="3" t="s">
        <v>11</v>
      </c>
      <c r="E1164" s="3" t="s">
        <v>465</v>
      </c>
      <c r="F1164" s="3">
        <v>30</v>
      </c>
      <c r="G1164" s="3" t="s">
        <v>2856</v>
      </c>
    </row>
    <row r="1165" spans="1:7" x14ac:dyDescent="0.2">
      <c r="A1165" s="3" t="s">
        <v>2859</v>
      </c>
      <c r="B1165" s="3" t="s">
        <v>2860</v>
      </c>
      <c r="C1165" s="3" t="s">
        <v>107</v>
      </c>
      <c r="D1165" s="3" t="s">
        <v>11</v>
      </c>
      <c r="E1165" s="3" t="s">
        <v>465</v>
      </c>
      <c r="F1165" s="3">
        <v>30</v>
      </c>
      <c r="G1165" s="3" t="s">
        <v>2856</v>
      </c>
    </row>
    <row r="1166" spans="1:7" x14ac:dyDescent="0.2">
      <c r="A1166" s="3" t="s">
        <v>2861</v>
      </c>
      <c r="B1166" s="3" t="s">
        <v>2862</v>
      </c>
      <c r="C1166" s="3" t="s">
        <v>102</v>
      </c>
      <c r="D1166" s="3" t="s">
        <v>11</v>
      </c>
      <c r="E1166" s="3" t="s">
        <v>302</v>
      </c>
      <c r="F1166" s="3">
        <v>40</v>
      </c>
      <c r="G1166" s="3" t="s">
        <v>2863</v>
      </c>
    </row>
    <row r="1167" spans="1:7" x14ac:dyDescent="0.2">
      <c r="A1167" s="3" t="s">
        <v>2864</v>
      </c>
      <c r="B1167" s="3" t="s">
        <v>2865</v>
      </c>
      <c r="C1167" s="3" t="s">
        <v>102</v>
      </c>
      <c r="D1167" s="3" t="s">
        <v>11</v>
      </c>
      <c r="E1167" s="3" t="s">
        <v>156</v>
      </c>
      <c r="F1167" s="3">
        <v>50</v>
      </c>
      <c r="G1167" s="3" t="s">
        <v>2866</v>
      </c>
    </row>
    <row r="1168" spans="1:7" x14ac:dyDescent="0.2">
      <c r="A1168" s="3" t="s">
        <v>2867</v>
      </c>
      <c r="B1168" s="3" t="s">
        <v>2868</v>
      </c>
      <c r="C1168" s="3" t="s">
        <v>102</v>
      </c>
      <c r="D1168" s="3" t="s">
        <v>11</v>
      </c>
      <c r="E1168" s="3" t="s">
        <v>133</v>
      </c>
      <c r="F1168" s="3">
        <v>30</v>
      </c>
      <c r="G1168" s="3" t="s">
        <v>2869</v>
      </c>
    </row>
    <row r="1169" spans="1:7" x14ac:dyDescent="0.2">
      <c r="A1169" s="3" t="s">
        <v>2870</v>
      </c>
      <c r="B1169" s="3" t="s">
        <v>2871</v>
      </c>
      <c r="C1169" s="3" t="s">
        <v>107</v>
      </c>
      <c r="D1169" s="3" t="s">
        <v>11</v>
      </c>
      <c r="E1169" s="3" t="s">
        <v>133</v>
      </c>
      <c r="F1169" s="3">
        <v>30</v>
      </c>
      <c r="G1169" s="3" t="s">
        <v>2869</v>
      </c>
    </row>
    <row r="1170" spans="1:7" x14ac:dyDescent="0.2">
      <c r="A1170" s="3" t="s">
        <v>2872</v>
      </c>
      <c r="B1170" s="3" t="s">
        <v>2873</v>
      </c>
      <c r="C1170" s="3" t="s">
        <v>102</v>
      </c>
      <c r="D1170" s="3" t="s">
        <v>11</v>
      </c>
      <c r="E1170" s="3" t="s">
        <v>176</v>
      </c>
      <c r="F1170" s="3">
        <v>60</v>
      </c>
      <c r="G1170" s="3" t="s">
        <v>2874</v>
      </c>
    </row>
    <row r="1171" spans="1:7" x14ac:dyDescent="0.2">
      <c r="A1171" s="3" t="s">
        <v>2875</v>
      </c>
      <c r="B1171" s="3" t="s">
        <v>2876</v>
      </c>
      <c r="C1171" s="3" t="s">
        <v>107</v>
      </c>
      <c r="D1171" s="3" t="s">
        <v>11</v>
      </c>
      <c r="E1171" s="3" t="s">
        <v>176</v>
      </c>
      <c r="F1171" s="3">
        <v>60</v>
      </c>
      <c r="G1171" s="3" t="s">
        <v>2874</v>
      </c>
    </row>
    <row r="1172" spans="1:7" x14ac:dyDescent="0.2">
      <c r="A1172" s="3" t="s">
        <v>2877</v>
      </c>
      <c r="B1172" s="3" t="s">
        <v>2878</v>
      </c>
      <c r="C1172" s="3" t="s">
        <v>102</v>
      </c>
      <c r="D1172" s="3" t="s">
        <v>11</v>
      </c>
      <c r="E1172" s="3" t="s">
        <v>151</v>
      </c>
      <c r="F1172" s="3">
        <v>20</v>
      </c>
      <c r="G1172" s="3" t="s">
        <v>2874</v>
      </c>
    </row>
    <row r="1173" spans="1:7" x14ac:dyDescent="0.2">
      <c r="A1173" s="3" t="s">
        <v>2879</v>
      </c>
      <c r="B1173" s="3" t="s">
        <v>2880</v>
      </c>
      <c r="C1173" s="3" t="s">
        <v>107</v>
      </c>
      <c r="D1173" s="3" t="s">
        <v>11</v>
      </c>
      <c r="E1173" s="3" t="s">
        <v>151</v>
      </c>
      <c r="F1173" s="3">
        <v>20</v>
      </c>
      <c r="G1173" s="3" t="s">
        <v>2874</v>
      </c>
    </row>
    <row r="1174" spans="1:7" x14ac:dyDescent="0.2">
      <c r="A1174" s="3" t="s">
        <v>2881</v>
      </c>
      <c r="B1174" s="3" t="s">
        <v>2882</v>
      </c>
      <c r="C1174" s="3" t="s">
        <v>102</v>
      </c>
      <c r="D1174" s="3" t="s">
        <v>11</v>
      </c>
      <c r="E1174" s="3" t="s">
        <v>357</v>
      </c>
      <c r="F1174" s="3">
        <v>90</v>
      </c>
      <c r="G1174" s="3" t="s">
        <v>2883</v>
      </c>
    </row>
    <row r="1175" spans="1:7" x14ac:dyDescent="0.2">
      <c r="A1175" s="3" t="s">
        <v>2884</v>
      </c>
      <c r="B1175" s="3" t="s">
        <v>2885</v>
      </c>
      <c r="C1175" s="3" t="s">
        <v>107</v>
      </c>
      <c r="D1175" s="3" t="s">
        <v>11</v>
      </c>
      <c r="E1175" s="3" t="s">
        <v>357</v>
      </c>
      <c r="F1175" s="3">
        <v>90</v>
      </c>
      <c r="G1175" s="3" t="s">
        <v>2883</v>
      </c>
    </row>
    <row r="1176" spans="1:7" x14ac:dyDescent="0.2">
      <c r="A1176" s="3" t="s">
        <v>2886</v>
      </c>
      <c r="B1176" s="3" t="s">
        <v>2887</v>
      </c>
      <c r="C1176" s="3" t="s">
        <v>102</v>
      </c>
      <c r="D1176" s="3" t="s">
        <v>11</v>
      </c>
      <c r="E1176" s="3" t="s">
        <v>302</v>
      </c>
      <c r="F1176" s="3">
        <v>11</v>
      </c>
      <c r="G1176" s="3" t="s">
        <v>2883</v>
      </c>
    </row>
    <row r="1177" spans="1:7" x14ac:dyDescent="0.2">
      <c r="A1177" s="3" t="s">
        <v>2888</v>
      </c>
      <c r="B1177" s="3" t="s">
        <v>2889</v>
      </c>
      <c r="C1177" s="3" t="s">
        <v>102</v>
      </c>
      <c r="D1177" s="3" t="s">
        <v>11</v>
      </c>
      <c r="E1177" s="3" t="s">
        <v>170</v>
      </c>
      <c r="F1177" s="3">
        <v>80</v>
      </c>
      <c r="G1177" s="3" t="s">
        <v>2890</v>
      </c>
    </row>
    <row r="1178" spans="1:7" x14ac:dyDescent="0.2">
      <c r="A1178" s="3" t="s">
        <v>2891</v>
      </c>
      <c r="B1178" s="3" t="s">
        <v>2892</v>
      </c>
      <c r="C1178" s="3" t="s">
        <v>107</v>
      </c>
      <c r="D1178" s="3" t="s">
        <v>11</v>
      </c>
      <c r="E1178" s="3" t="s">
        <v>170</v>
      </c>
      <c r="F1178" s="3">
        <v>80</v>
      </c>
      <c r="G1178" s="3" t="s">
        <v>2890</v>
      </c>
    </row>
    <row r="1179" spans="1:7" x14ac:dyDescent="0.2">
      <c r="A1179" s="3" t="s">
        <v>2893</v>
      </c>
      <c r="B1179" s="3" t="s">
        <v>2894</v>
      </c>
      <c r="C1179" s="3" t="s">
        <v>102</v>
      </c>
      <c r="D1179" s="3" t="s">
        <v>11</v>
      </c>
      <c r="E1179" s="3" t="s">
        <v>357</v>
      </c>
      <c r="F1179" s="3">
        <v>50</v>
      </c>
      <c r="G1179" s="3" t="s">
        <v>2890</v>
      </c>
    </row>
    <row r="1180" spans="1:7" x14ac:dyDescent="0.2">
      <c r="A1180" s="3" t="s">
        <v>2895</v>
      </c>
      <c r="B1180" s="3" t="s">
        <v>2896</v>
      </c>
      <c r="C1180" s="3" t="s">
        <v>107</v>
      </c>
      <c r="D1180" s="3" t="s">
        <v>11</v>
      </c>
      <c r="E1180" s="3" t="s">
        <v>357</v>
      </c>
      <c r="F1180" s="3">
        <v>50</v>
      </c>
      <c r="G1180" s="3" t="s">
        <v>2890</v>
      </c>
    </row>
    <row r="1181" spans="1:7" x14ac:dyDescent="0.2">
      <c r="A1181" s="3" t="s">
        <v>2897</v>
      </c>
      <c r="B1181" s="3" t="s">
        <v>2898</v>
      </c>
      <c r="C1181" s="3" t="s">
        <v>102</v>
      </c>
      <c r="D1181" s="3" t="s">
        <v>99</v>
      </c>
      <c r="E1181" s="3" t="s">
        <v>103</v>
      </c>
      <c r="F1181" s="3">
        <v>10</v>
      </c>
      <c r="G1181" s="3"/>
    </row>
    <row r="1182" spans="1:7" x14ac:dyDescent="0.2">
      <c r="A1182" s="3" t="s">
        <v>2899</v>
      </c>
      <c r="B1182" s="3" t="s">
        <v>2900</v>
      </c>
      <c r="C1182" s="3" t="s">
        <v>107</v>
      </c>
      <c r="D1182" s="3" t="s">
        <v>99</v>
      </c>
      <c r="E1182" s="3" t="s">
        <v>103</v>
      </c>
      <c r="F1182" s="3">
        <v>10</v>
      </c>
      <c r="G1182" s="3"/>
    </row>
    <row r="1183" spans="1:7" x14ac:dyDescent="0.2">
      <c r="A1183" s="3" t="s">
        <v>2901</v>
      </c>
      <c r="B1183" s="3" t="s">
        <v>2902</v>
      </c>
      <c r="C1183" s="3" t="s">
        <v>102</v>
      </c>
      <c r="D1183" s="3" t="s">
        <v>99</v>
      </c>
      <c r="E1183" s="3" t="s">
        <v>103</v>
      </c>
      <c r="F1183" s="3">
        <v>20</v>
      </c>
      <c r="G1183" s="3"/>
    </row>
    <row r="1184" spans="1:7" x14ac:dyDescent="0.2">
      <c r="A1184" s="3" t="s">
        <v>2903</v>
      </c>
      <c r="B1184" s="3" t="s">
        <v>2904</v>
      </c>
      <c r="C1184" s="3" t="s">
        <v>107</v>
      </c>
      <c r="D1184" s="3" t="s">
        <v>99</v>
      </c>
      <c r="E1184" s="3" t="s">
        <v>103</v>
      </c>
      <c r="F1184" s="3">
        <v>20</v>
      </c>
      <c r="G1184" s="3"/>
    </row>
    <row r="1185" spans="1:7" x14ac:dyDescent="0.2">
      <c r="A1185" s="3" t="s">
        <v>2905</v>
      </c>
      <c r="B1185" s="3" t="s">
        <v>2906</v>
      </c>
      <c r="C1185" s="3" t="s">
        <v>102</v>
      </c>
      <c r="D1185" s="3" t="s">
        <v>99</v>
      </c>
      <c r="E1185" s="3" t="s">
        <v>103</v>
      </c>
      <c r="F1185" s="3">
        <v>30</v>
      </c>
      <c r="G1185" s="3"/>
    </row>
    <row r="1186" spans="1:7" x14ac:dyDescent="0.2">
      <c r="A1186" s="3" t="s">
        <v>2907</v>
      </c>
      <c r="B1186" s="3" t="s">
        <v>2908</v>
      </c>
      <c r="C1186" s="3" t="s">
        <v>107</v>
      </c>
      <c r="D1186" s="3" t="s">
        <v>99</v>
      </c>
      <c r="E1186" s="3" t="s">
        <v>103</v>
      </c>
      <c r="F1186" s="3">
        <v>30</v>
      </c>
      <c r="G1186" s="3"/>
    </row>
    <row r="1187" spans="1:7" x14ac:dyDescent="0.2">
      <c r="A1187" s="3" t="s">
        <v>2909</v>
      </c>
      <c r="B1187" s="3" t="s">
        <v>2910</v>
      </c>
      <c r="C1187" s="3" t="s">
        <v>102</v>
      </c>
      <c r="D1187" s="3" t="s">
        <v>99</v>
      </c>
      <c r="E1187" s="3" t="s">
        <v>103</v>
      </c>
      <c r="F1187" s="3">
        <v>40</v>
      </c>
      <c r="G1187" s="3"/>
    </row>
    <row r="1188" spans="1:7" x14ac:dyDescent="0.2">
      <c r="A1188" s="3" t="s">
        <v>2911</v>
      </c>
      <c r="B1188" s="3" t="s">
        <v>2912</v>
      </c>
      <c r="C1188" s="3" t="s">
        <v>107</v>
      </c>
      <c r="D1188" s="3" t="s">
        <v>99</v>
      </c>
      <c r="E1188" s="3" t="s">
        <v>103</v>
      </c>
      <c r="F1188" s="3">
        <v>40</v>
      </c>
      <c r="G1188" s="3"/>
    </row>
    <row r="1189" spans="1:7" x14ac:dyDescent="0.2">
      <c r="A1189" s="3" t="s">
        <v>2913</v>
      </c>
      <c r="B1189" s="3" t="s">
        <v>2914</v>
      </c>
      <c r="C1189" s="3" t="s">
        <v>102</v>
      </c>
      <c r="D1189" s="3" t="s">
        <v>99</v>
      </c>
      <c r="E1189" s="3" t="s">
        <v>103</v>
      </c>
      <c r="F1189" s="3">
        <v>50</v>
      </c>
      <c r="G1189" s="3"/>
    </row>
    <row r="1190" spans="1:7" x14ac:dyDescent="0.2">
      <c r="A1190" s="3" t="s">
        <v>2915</v>
      </c>
      <c r="B1190" s="3" t="s">
        <v>2916</v>
      </c>
      <c r="C1190" s="3" t="s">
        <v>107</v>
      </c>
      <c r="D1190" s="3" t="s">
        <v>99</v>
      </c>
      <c r="E1190" s="3" t="s">
        <v>103</v>
      </c>
      <c r="F1190" s="3">
        <v>50</v>
      </c>
      <c r="G1190" s="3"/>
    </row>
    <row r="1191" spans="1:7" x14ac:dyDescent="0.2">
      <c r="A1191" s="3" t="s">
        <v>2917</v>
      </c>
      <c r="B1191" s="3" t="s">
        <v>2918</v>
      </c>
      <c r="C1191" s="3" t="s">
        <v>102</v>
      </c>
      <c r="D1191" s="3" t="s">
        <v>99</v>
      </c>
      <c r="E1191" s="3" t="s">
        <v>103</v>
      </c>
      <c r="F1191" s="3">
        <v>60</v>
      </c>
      <c r="G1191" s="3"/>
    </row>
    <row r="1192" spans="1:7" x14ac:dyDescent="0.2">
      <c r="A1192" s="3" t="s">
        <v>2919</v>
      </c>
      <c r="B1192" s="3" t="s">
        <v>2920</v>
      </c>
      <c r="C1192" s="3" t="s">
        <v>107</v>
      </c>
      <c r="D1192" s="3" t="s">
        <v>99</v>
      </c>
      <c r="E1192" s="3" t="s">
        <v>103</v>
      </c>
      <c r="F1192" s="3">
        <v>60</v>
      </c>
      <c r="G1192" s="3"/>
    </row>
    <row r="1193" spans="1:7" x14ac:dyDescent="0.2">
      <c r="A1193" s="3" t="s">
        <v>2921</v>
      </c>
      <c r="B1193" s="3" t="s">
        <v>2922</v>
      </c>
      <c r="C1193" s="3" t="s">
        <v>102</v>
      </c>
      <c r="D1193" s="3" t="s">
        <v>99</v>
      </c>
      <c r="E1193" s="3" t="s">
        <v>103</v>
      </c>
      <c r="F1193" s="3">
        <v>70</v>
      </c>
      <c r="G1193" s="3"/>
    </row>
    <row r="1194" spans="1:7" x14ac:dyDescent="0.2">
      <c r="A1194" s="3" t="s">
        <v>2923</v>
      </c>
      <c r="B1194" s="3" t="s">
        <v>2924</v>
      </c>
      <c r="C1194" s="3" t="s">
        <v>107</v>
      </c>
      <c r="D1194" s="3" t="s">
        <v>99</v>
      </c>
      <c r="E1194" s="3" t="s">
        <v>103</v>
      </c>
      <c r="F1194" s="3">
        <v>70</v>
      </c>
      <c r="G1194" s="3"/>
    </row>
    <row r="1195" spans="1:7" x14ac:dyDescent="0.2">
      <c r="A1195" s="3" t="s">
        <v>2925</v>
      </c>
      <c r="B1195" s="3" t="s">
        <v>2926</v>
      </c>
      <c r="C1195" s="3" t="s">
        <v>102</v>
      </c>
      <c r="D1195" s="3" t="s">
        <v>99</v>
      </c>
      <c r="E1195" s="3" t="s">
        <v>103</v>
      </c>
      <c r="F1195" s="3">
        <v>80</v>
      </c>
      <c r="G1195" s="3"/>
    </row>
    <row r="1196" spans="1:7" x14ac:dyDescent="0.2">
      <c r="A1196" s="3" t="s">
        <v>2927</v>
      </c>
      <c r="B1196" s="3" t="s">
        <v>2928</v>
      </c>
      <c r="C1196" s="3" t="s">
        <v>107</v>
      </c>
      <c r="D1196" s="3" t="s">
        <v>99</v>
      </c>
      <c r="E1196" s="3" t="s">
        <v>103</v>
      </c>
      <c r="F1196" s="3">
        <v>80</v>
      </c>
      <c r="G1196" s="3"/>
    </row>
    <row r="1197" spans="1:7" x14ac:dyDescent="0.2">
      <c r="A1197" s="3" t="s">
        <v>2929</v>
      </c>
      <c r="B1197" s="3" t="s">
        <v>2930</v>
      </c>
      <c r="C1197" s="3" t="s">
        <v>102</v>
      </c>
      <c r="D1197" s="3" t="s">
        <v>99</v>
      </c>
      <c r="E1197" s="3" t="s">
        <v>103</v>
      </c>
      <c r="F1197" s="3">
        <v>90</v>
      </c>
      <c r="G1197" s="3"/>
    </row>
    <row r="1198" spans="1:7" x14ac:dyDescent="0.2">
      <c r="A1198" s="3" t="s">
        <v>2931</v>
      </c>
      <c r="B1198" s="3" t="s">
        <v>2932</v>
      </c>
      <c r="C1198" s="3" t="s">
        <v>107</v>
      </c>
      <c r="D1198" s="3" t="s">
        <v>99</v>
      </c>
      <c r="E1198" s="3" t="s">
        <v>103</v>
      </c>
      <c r="F1198" s="3">
        <v>90</v>
      </c>
      <c r="G1198" s="3"/>
    </row>
    <row r="1199" spans="1:7" x14ac:dyDescent="0.2">
      <c r="A1199" s="3" t="s">
        <v>2933</v>
      </c>
      <c r="B1199" s="3" t="s">
        <v>2934</v>
      </c>
      <c r="C1199" s="3" t="s">
        <v>102</v>
      </c>
      <c r="D1199" s="3" t="s">
        <v>11</v>
      </c>
      <c r="E1199" s="3" t="s">
        <v>103</v>
      </c>
      <c r="F1199" s="3">
        <v>40</v>
      </c>
      <c r="G1199" s="3" t="s">
        <v>2935</v>
      </c>
    </row>
    <row r="1200" spans="1:7" x14ac:dyDescent="0.2">
      <c r="A1200" s="3" t="s">
        <v>2936</v>
      </c>
      <c r="B1200" s="3" t="s">
        <v>2937</v>
      </c>
      <c r="C1200" s="3" t="s">
        <v>107</v>
      </c>
      <c r="D1200" s="3" t="s">
        <v>11</v>
      </c>
      <c r="E1200" s="3" t="s">
        <v>103</v>
      </c>
      <c r="F1200" s="3">
        <v>40</v>
      </c>
      <c r="G1200" s="3" t="s">
        <v>2935</v>
      </c>
    </row>
    <row r="1201" spans="1:7" x14ac:dyDescent="0.2">
      <c r="A1201" s="3" t="s">
        <v>2938</v>
      </c>
      <c r="B1201" s="3" t="s">
        <v>2939</v>
      </c>
      <c r="C1201" s="3" t="s">
        <v>102</v>
      </c>
      <c r="D1201" s="3" t="s">
        <v>99</v>
      </c>
      <c r="E1201" s="3" t="s">
        <v>128</v>
      </c>
      <c r="F1201" s="3">
        <v>10</v>
      </c>
      <c r="G1201" s="3"/>
    </row>
    <row r="1202" spans="1:7" x14ac:dyDescent="0.2">
      <c r="A1202" s="3" t="s">
        <v>2940</v>
      </c>
      <c r="B1202" s="3" t="s">
        <v>2941</v>
      </c>
      <c r="C1202" s="3" t="s">
        <v>107</v>
      </c>
      <c r="D1202" s="3" t="s">
        <v>99</v>
      </c>
      <c r="E1202" s="3" t="s">
        <v>128</v>
      </c>
      <c r="F1202" s="3">
        <v>10</v>
      </c>
      <c r="G1202" s="3"/>
    </row>
    <row r="1203" spans="1:7" x14ac:dyDescent="0.2">
      <c r="A1203" s="3" t="s">
        <v>2942</v>
      </c>
      <c r="B1203" s="3" t="s">
        <v>2943</v>
      </c>
      <c r="C1203" s="3" t="s">
        <v>102</v>
      </c>
      <c r="D1203" s="3" t="s">
        <v>99</v>
      </c>
      <c r="E1203" s="3" t="s">
        <v>128</v>
      </c>
      <c r="F1203" s="3">
        <v>20</v>
      </c>
      <c r="G1203" s="3"/>
    </row>
    <row r="1204" spans="1:7" x14ac:dyDescent="0.2">
      <c r="A1204" s="3" t="s">
        <v>2944</v>
      </c>
      <c r="B1204" s="3" t="s">
        <v>2945</v>
      </c>
      <c r="C1204" s="3" t="s">
        <v>107</v>
      </c>
      <c r="D1204" s="3" t="s">
        <v>99</v>
      </c>
      <c r="E1204" s="3" t="s">
        <v>128</v>
      </c>
      <c r="F1204" s="3">
        <v>20</v>
      </c>
      <c r="G1204" s="3"/>
    </row>
    <row r="1205" spans="1:7" x14ac:dyDescent="0.2">
      <c r="A1205" s="3" t="s">
        <v>2946</v>
      </c>
      <c r="B1205" s="3" t="s">
        <v>2947</v>
      </c>
      <c r="C1205" s="3" t="s">
        <v>102</v>
      </c>
      <c r="D1205" s="3" t="s">
        <v>99</v>
      </c>
      <c r="E1205" s="3" t="s">
        <v>128</v>
      </c>
      <c r="F1205" s="3">
        <v>30</v>
      </c>
      <c r="G1205" s="3"/>
    </row>
    <row r="1206" spans="1:7" x14ac:dyDescent="0.2">
      <c r="A1206" s="3" t="s">
        <v>2948</v>
      </c>
      <c r="B1206" s="3" t="s">
        <v>2949</v>
      </c>
      <c r="C1206" s="3" t="s">
        <v>107</v>
      </c>
      <c r="D1206" s="3" t="s">
        <v>99</v>
      </c>
      <c r="E1206" s="3" t="s">
        <v>128</v>
      </c>
      <c r="F1206" s="3">
        <v>30</v>
      </c>
      <c r="G1206" s="3"/>
    </row>
    <row r="1207" spans="1:7" x14ac:dyDescent="0.2">
      <c r="A1207" s="3" t="s">
        <v>2950</v>
      </c>
      <c r="B1207" s="3" t="s">
        <v>2951</v>
      </c>
      <c r="C1207" s="3" t="s">
        <v>102</v>
      </c>
      <c r="D1207" s="3" t="s">
        <v>99</v>
      </c>
      <c r="E1207" s="3" t="s">
        <v>128</v>
      </c>
      <c r="F1207" s="3">
        <v>40</v>
      </c>
      <c r="G1207" s="3"/>
    </row>
    <row r="1208" spans="1:7" x14ac:dyDescent="0.2">
      <c r="A1208" s="3" t="s">
        <v>2952</v>
      </c>
      <c r="B1208" s="3" t="s">
        <v>2953</v>
      </c>
      <c r="C1208" s="3" t="s">
        <v>107</v>
      </c>
      <c r="D1208" s="3" t="s">
        <v>99</v>
      </c>
      <c r="E1208" s="3" t="s">
        <v>128</v>
      </c>
      <c r="F1208" s="3">
        <v>40</v>
      </c>
      <c r="G1208" s="3"/>
    </row>
    <row r="1209" spans="1:7" x14ac:dyDescent="0.2">
      <c r="A1209" s="3" t="s">
        <v>2954</v>
      </c>
      <c r="B1209" s="3" t="s">
        <v>2955</v>
      </c>
      <c r="C1209" s="3" t="s">
        <v>102</v>
      </c>
      <c r="D1209" s="3" t="s">
        <v>99</v>
      </c>
      <c r="E1209" s="3" t="s">
        <v>128</v>
      </c>
      <c r="F1209" s="3">
        <v>50</v>
      </c>
      <c r="G1209" s="3"/>
    </row>
    <row r="1210" spans="1:7" x14ac:dyDescent="0.2">
      <c r="A1210" s="3" t="s">
        <v>2956</v>
      </c>
      <c r="B1210" s="3" t="s">
        <v>2957</v>
      </c>
      <c r="C1210" s="3" t="s">
        <v>107</v>
      </c>
      <c r="D1210" s="3" t="s">
        <v>99</v>
      </c>
      <c r="E1210" s="3" t="s">
        <v>128</v>
      </c>
      <c r="F1210" s="3">
        <v>50</v>
      </c>
      <c r="G1210" s="3"/>
    </row>
    <row r="1211" spans="1:7" x14ac:dyDescent="0.2">
      <c r="A1211" s="3" t="s">
        <v>2958</v>
      </c>
      <c r="B1211" s="3" t="s">
        <v>2959</v>
      </c>
      <c r="C1211" s="3" t="s">
        <v>102</v>
      </c>
      <c r="D1211" s="3" t="s">
        <v>99</v>
      </c>
      <c r="E1211" s="3" t="s">
        <v>128</v>
      </c>
      <c r="F1211" s="3">
        <v>60</v>
      </c>
      <c r="G1211" s="3"/>
    </row>
    <row r="1212" spans="1:7" x14ac:dyDescent="0.2">
      <c r="A1212" s="3" t="s">
        <v>2960</v>
      </c>
      <c r="B1212" s="3" t="s">
        <v>2961</v>
      </c>
      <c r="C1212" s="3" t="s">
        <v>107</v>
      </c>
      <c r="D1212" s="3" t="s">
        <v>99</v>
      </c>
      <c r="E1212" s="3" t="s">
        <v>128</v>
      </c>
      <c r="F1212" s="3">
        <v>60</v>
      </c>
      <c r="G1212" s="3"/>
    </row>
    <row r="1213" spans="1:7" x14ac:dyDescent="0.2">
      <c r="A1213" s="3" t="s">
        <v>2962</v>
      </c>
      <c r="B1213" s="3" t="s">
        <v>2963</v>
      </c>
      <c r="C1213" s="3" t="s">
        <v>102</v>
      </c>
      <c r="D1213" s="3" t="s">
        <v>99</v>
      </c>
      <c r="E1213" s="3" t="s">
        <v>128</v>
      </c>
      <c r="F1213" s="3">
        <v>70</v>
      </c>
      <c r="G1213" s="3"/>
    </row>
    <row r="1214" spans="1:7" x14ac:dyDescent="0.2">
      <c r="A1214" s="3" t="s">
        <v>2964</v>
      </c>
      <c r="B1214" s="3" t="s">
        <v>2965</v>
      </c>
      <c r="C1214" s="3" t="s">
        <v>107</v>
      </c>
      <c r="D1214" s="3" t="s">
        <v>99</v>
      </c>
      <c r="E1214" s="3" t="s">
        <v>128</v>
      </c>
      <c r="F1214" s="3">
        <v>70</v>
      </c>
      <c r="G1214" s="3"/>
    </row>
    <row r="1215" spans="1:7" x14ac:dyDescent="0.2">
      <c r="A1215" s="3" t="s">
        <v>2966</v>
      </c>
      <c r="B1215" s="3" t="s">
        <v>2967</v>
      </c>
      <c r="C1215" s="3" t="s">
        <v>102</v>
      </c>
      <c r="D1215" s="3" t="s">
        <v>99</v>
      </c>
      <c r="E1215" s="3" t="s">
        <v>128</v>
      </c>
      <c r="F1215" s="3">
        <v>80</v>
      </c>
      <c r="G1215" s="3"/>
    </row>
    <row r="1216" spans="1:7" x14ac:dyDescent="0.2">
      <c r="A1216" s="3" t="s">
        <v>2968</v>
      </c>
      <c r="B1216" s="3" t="s">
        <v>2969</v>
      </c>
      <c r="C1216" s="3" t="s">
        <v>107</v>
      </c>
      <c r="D1216" s="3" t="s">
        <v>99</v>
      </c>
      <c r="E1216" s="3" t="s">
        <v>128</v>
      </c>
      <c r="F1216" s="3">
        <v>80</v>
      </c>
      <c r="G1216" s="3"/>
    </row>
    <row r="1217" spans="1:7" x14ac:dyDescent="0.2">
      <c r="A1217" s="3" t="s">
        <v>2970</v>
      </c>
      <c r="B1217" s="3" t="s">
        <v>2971</v>
      </c>
      <c r="C1217" s="3" t="s">
        <v>102</v>
      </c>
      <c r="D1217" s="3" t="s">
        <v>99</v>
      </c>
      <c r="E1217" s="3" t="s">
        <v>128</v>
      </c>
      <c r="F1217" s="3">
        <v>90</v>
      </c>
      <c r="G1217" s="3"/>
    </row>
    <row r="1218" spans="1:7" x14ac:dyDescent="0.2">
      <c r="A1218" s="3" t="s">
        <v>2972</v>
      </c>
      <c r="B1218" s="3" t="s">
        <v>2973</v>
      </c>
      <c r="C1218" s="3" t="s">
        <v>107</v>
      </c>
      <c r="D1218" s="3" t="s">
        <v>99</v>
      </c>
      <c r="E1218" s="3" t="s">
        <v>128</v>
      </c>
      <c r="F1218" s="3">
        <v>90</v>
      </c>
      <c r="G1218" s="3"/>
    </row>
    <row r="1219" spans="1:7" x14ac:dyDescent="0.2">
      <c r="A1219" s="3" t="s">
        <v>2974</v>
      </c>
      <c r="B1219" s="3" t="s">
        <v>2975</v>
      </c>
      <c r="C1219" s="3" t="s">
        <v>102</v>
      </c>
      <c r="D1219" s="3" t="s">
        <v>9</v>
      </c>
      <c r="E1219" s="3" t="s">
        <v>128</v>
      </c>
      <c r="F1219" s="3"/>
      <c r="G1219" s="3"/>
    </row>
    <row r="1220" spans="1:7" x14ac:dyDescent="0.2">
      <c r="A1220" s="3" t="s">
        <v>2976</v>
      </c>
      <c r="B1220" s="3" t="s">
        <v>2977</v>
      </c>
      <c r="C1220" s="3" t="s">
        <v>107</v>
      </c>
      <c r="D1220" s="3" t="s">
        <v>9</v>
      </c>
      <c r="E1220" s="3" t="s">
        <v>128</v>
      </c>
      <c r="F1220" s="3"/>
      <c r="G1220" s="3"/>
    </row>
    <row r="1221" spans="1:7" x14ac:dyDescent="0.2">
      <c r="A1221" s="3" t="s">
        <v>2978</v>
      </c>
      <c r="B1221" s="3" t="s">
        <v>2979</v>
      </c>
      <c r="C1221" s="3" t="s">
        <v>102</v>
      </c>
      <c r="D1221" s="3" t="s">
        <v>99</v>
      </c>
      <c r="E1221" s="3" t="s">
        <v>133</v>
      </c>
      <c r="F1221" s="3">
        <v>10</v>
      </c>
      <c r="G1221" s="3"/>
    </row>
    <row r="1222" spans="1:7" x14ac:dyDescent="0.2">
      <c r="A1222" s="3" t="s">
        <v>2980</v>
      </c>
      <c r="B1222" s="3" t="s">
        <v>2981</v>
      </c>
      <c r="C1222" s="3" t="s">
        <v>107</v>
      </c>
      <c r="D1222" s="3" t="s">
        <v>99</v>
      </c>
      <c r="E1222" s="3" t="s">
        <v>133</v>
      </c>
      <c r="F1222" s="3">
        <v>10</v>
      </c>
      <c r="G1222" s="3"/>
    </row>
    <row r="1223" spans="1:7" x14ac:dyDescent="0.2">
      <c r="A1223" s="3" t="s">
        <v>2982</v>
      </c>
      <c r="B1223" s="3" t="s">
        <v>2983</v>
      </c>
      <c r="C1223" s="3" t="s">
        <v>102</v>
      </c>
      <c r="D1223" s="3" t="s">
        <v>99</v>
      </c>
      <c r="E1223" s="3" t="s">
        <v>133</v>
      </c>
      <c r="F1223" s="3">
        <v>20</v>
      </c>
      <c r="G1223" s="3"/>
    </row>
    <row r="1224" spans="1:7" x14ac:dyDescent="0.2">
      <c r="A1224" s="3" t="s">
        <v>2984</v>
      </c>
      <c r="B1224" s="3" t="s">
        <v>2985</v>
      </c>
      <c r="C1224" s="3" t="s">
        <v>107</v>
      </c>
      <c r="D1224" s="3" t="s">
        <v>99</v>
      </c>
      <c r="E1224" s="3" t="s">
        <v>133</v>
      </c>
      <c r="F1224" s="3">
        <v>20</v>
      </c>
      <c r="G1224" s="3"/>
    </row>
    <row r="1225" spans="1:7" x14ac:dyDescent="0.2">
      <c r="A1225" s="3" t="s">
        <v>2986</v>
      </c>
      <c r="B1225" s="3" t="s">
        <v>2987</v>
      </c>
      <c r="C1225" s="3" t="s">
        <v>102</v>
      </c>
      <c r="D1225" s="3" t="s">
        <v>99</v>
      </c>
      <c r="E1225" s="3" t="s">
        <v>133</v>
      </c>
      <c r="F1225" s="3">
        <v>30</v>
      </c>
      <c r="G1225" s="3"/>
    </row>
    <row r="1226" spans="1:7" x14ac:dyDescent="0.2">
      <c r="A1226" s="3" t="s">
        <v>2988</v>
      </c>
      <c r="B1226" s="3" t="s">
        <v>2989</v>
      </c>
      <c r="C1226" s="3" t="s">
        <v>107</v>
      </c>
      <c r="D1226" s="3" t="s">
        <v>99</v>
      </c>
      <c r="E1226" s="3" t="s">
        <v>133</v>
      </c>
      <c r="F1226" s="3">
        <v>30</v>
      </c>
      <c r="G1226" s="3"/>
    </row>
    <row r="1227" spans="1:7" x14ac:dyDescent="0.2">
      <c r="A1227" s="3" t="s">
        <v>2990</v>
      </c>
      <c r="B1227" s="3" t="s">
        <v>2991</v>
      </c>
      <c r="C1227" s="3" t="s">
        <v>102</v>
      </c>
      <c r="D1227" s="3" t="s">
        <v>99</v>
      </c>
      <c r="E1227" s="3" t="s">
        <v>133</v>
      </c>
      <c r="F1227" s="3">
        <v>40</v>
      </c>
      <c r="G1227" s="3"/>
    </row>
    <row r="1228" spans="1:7" x14ac:dyDescent="0.2">
      <c r="A1228" s="3" t="s">
        <v>2992</v>
      </c>
      <c r="B1228" s="3" t="s">
        <v>2993</v>
      </c>
      <c r="C1228" s="3" t="s">
        <v>107</v>
      </c>
      <c r="D1228" s="3" t="s">
        <v>99</v>
      </c>
      <c r="E1228" s="3" t="s">
        <v>133</v>
      </c>
      <c r="F1228" s="3">
        <v>40</v>
      </c>
      <c r="G1228" s="3"/>
    </row>
    <row r="1229" spans="1:7" x14ac:dyDescent="0.2">
      <c r="A1229" s="3" t="s">
        <v>2994</v>
      </c>
      <c r="B1229" s="3" t="s">
        <v>2995</v>
      </c>
      <c r="C1229" s="3" t="s">
        <v>102</v>
      </c>
      <c r="D1229" s="3" t="s">
        <v>99</v>
      </c>
      <c r="E1229" s="3" t="s">
        <v>133</v>
      </c>
      <c r="F1229" s="3">
        <v>50</v>
      </c>
      <c r="G1229" s="3"/>
    </row>
    <row r="1230" spans="1:7" x14ac:dyDescent="0.2">
      <c r="A1230" s="3" t="s">
        <v>2996</v>
      </c>
      <c r="B1230" s="3" t="s">
        <v>2997</v>
      </c>
      <c r="C1230" s="3" t="s">
        <v>107</v>
      </c>
      <c r="D1230" s="3" t="s">
        <v>99</v>
      </c>
      <c r="E1230" s="3" t="s">
        <v>133</v>
      </c>
      <c r="F1230" s="3">
        <v>50</v>
      </c>
      <c r="G1230" s="3"/>
    </row>
    <row r="1231" spans="1:7" x14ac:dyDescent="0.2">
      <c r="A1231" s="3" t="s">
        <v>2998</v>
      </c>
      <c r="B1231" s="3" t="s">
        <v>2999</v>
      </c>
      <c r="C1231" s="3" t="s">
        <v>102</v>
      </c>
      <c r="D1231" s="3" t="s">
        <v>99</v>
      </c>
      <c r="E1231" s="3" t="s">
        <v>133</v>
      </c>
      <c r="F1231" s="3">
        <v>60</v>
      </c>
      <c r="G1231" s="3"/>
    </row>
    <row r="1232" spans="1:7" x14ac:dyDescent="0.2">
      <c r="A1232" s="3" t="s">
        <v>3000</v>
      </c>
      <c r="B1232" s="3" t="s">
        <v>3001</v>
      </c>
      <c r="C1232" s="3" t="s">
        <v>107</v>
      </c>
      <c r="D1232" s="3" t="s">
        <v>99</v>
      </c>
      <c r="E1232" s="3" t="s">
        <v>133</v>
      </c>
      <c r="F1232" s="3">
        <v>60</v>
      </c>
      <c r="G1232" s="3"/>
    </row>
    <row r="1233" spans="1:7" x14ac:dyDescent="0.2">
      <c r="A1233" s="3" t="s">
        <v>3002</v>
      </c>
      <c r="B1233" s="3" t="s">
        <v>3003</v>
      </c>
      <c r="C1233" s="3" t="s">
        <v>102</v>
      </c>
      <c r="D1233" s="3" t="s">
        <v>99</v>
      </c>
      <c r="E1233" s="3" t="s">
        <v>133</v>
      </c>
      <c r="F1233" s="3">
        <v>70</v>
      </c>
      <c r="G1233" s="3"/>
    </row>
    <row r="1234" spans="1:7" x14ac:dyDescent="0.2">
      <c r="A1234" s="3" t="s">
        <v>3004</v>
      </c>
      <c r="B1234" s="3" t="s">
        <v>3005</v>
      </c>
      <c r="C1234" s="3" t="s">
        <v>107</v>
      </c>
      <c r="D1234" s="3" t="s">
        <v>99</v>
      </c>
      <c r="E1234" s="3" t="s">
        <v>133</v>
      </c>
      <c r="F1234" s="3">
        <v>70</v>
      </c>
      <c r="G1234" s="3"/>
    </row>
    <row r="1235" spans="1:7" x14ac:dyDescent="0.2">
      <c r="A1235" s="3" t="s">
        <v>3006</v>
      </c>
      <c r="B1235" s="3" t="s">
        <v>3007</v>
      </c>
      <c r="C1235" s="3" t="s">
        <v>102</v>
      </c>
      <c r="D1235" s="3" t="s">
        <v>99</v>
      </c>
      <c r="E1235" s="3" t="s">
        <v>133</v>
      </c>
      <c r="F1235" s="3">
        <v>80</v>
      </c>
      <c r="G1235" s="3"/>
    </row>
    <row r="1236" spans="1:7" x14ac:dyDescent="0.2">
      <c r="A1236" s="3" t="s">
        <v>3008</v>
      </c>
      <c r="B1236" s="3" t="s">
        <v>3009</v>
      </c>
      <c r="C1236" s="3" t="s">
        <v>107</v>
      </c>
      <c r="D1236" s="3" t="s">
        <v>99</v>
      </c>
      <c r="E1236" s="3" t="s">
        <v>133</v>
      </c>
      <c r="F1236" s="3">
        <v>80</v>
      </c>
      <c r="G1236" s="3"/>
    </row>
    <row r="1237" spans="1:7" x14ac:dyDescent="0.2">
      <c r="A1237" s="3" t="s">
        <v>3010</v>
      </c>
      <c r="B1237" s="3" t="s">
        <v>3011</v>
      </c>
      <c r="C1237" s="3" t="s">
        <v>102</v>
      </c>
      <c r="D1237" s="3" t="s">
        <v>99</v>
      </c>
      <c r="E1237" s="3" t="s">
        <v>133</v>
      </c>
      <c r="F1237" s="3">
        <v>90</v>
      </c>
      <c r="G1237" s="3"/>
    </row>
    <row r="1238" spans="1:7" x14ac:dyDescent="0.2">
      <c r="A1238" s="3" t="s">
        <v>3012</v>
      </c>
      <c r="B1238" s="3" t="s">
        <v>3013</v>
      </c>
      <c r="C1238" s="3" t="s">
        <v>107</v>
      </c>
      <c r="D1238" s="3" t="s">
        <v>99</v>
      </c>
      <c r="E1238" s="3" t="s">
        <v>133</v>
      </c>
      <c r="F1238" s="3">
        <v>90</v>
      </c>
      <c r="G1238" s="3"/>
    </row>
    <row r="1239" spans="1:7" x14ac:dyDescent="0.2">
      <c r="A1239" s="3" t="s">
        <v>3014</v>
      </c>
      <c r="B1239" s="3" t="s">
        <v>3015</v>
      </c>
      <c r="C1239" s="3" t="s">
        <v>102</v>
      </c>
      <c r="D1239" s="3" t="s">
        <v>11</v>
      </c>
      <c r="E1239" s="3" t="s">
        <v>260</v>
      </c>
      <c r="F1239" s="3">
        <v>30</v>
      </c>
      <c r="G1239" s="3" t="s">
        <v>3016</v>
      </c>
    </row>
    <row r="1240" spans="1:7" x14ac:dyDescent="0.2">
      <c r="A1240" s="3" t="s">
        <v>3017</v>
      </c>
      <c r="B1240" s="3" t="s">
        <v>3018</v>
      </c>
      <c r="C1240" s="3" t="s">
        <v>107</v>
      </c>
      <c r="D1240" s="3" t="s">
        <v>11</v>
      </c>
      <c r="E1240" s="3" t="s">
        <v>260</v>
      </c>
      <c r="F1240" s="3">
        <v>30</v>
      </c>
      <c r="G1240" s="3" t="s">
        <v>3016</v>
      </c>
    </row>
    <row r="1241" spans="1:7" x14ac:dyDescent="0.2">
      <c r="A1241" s="3" t="s">
        <v>3019</v>
      </c>
      <c r="B1241" s="3" t="s">
        <v>3020</v>
      </c>
      <c r="C1241" s="3" t="s">
        <v>102</v>
      </c>
      <c r="D1241" s="3" t="s">
        <v>9</v>
      </c>
      <c r="E1241" s="3" t="s">
        <v>133</v>
      </c>
      <c r="F1241" s="3"/>
      <c r="G1241" s="3"/>
    </row>
    <row r="1242" spans="1:7" x14ac:dyDescent="0.2">
      <c r="A1242" s="3" t="s">
        <v>3021</v>
      </c>
      <c r="B1242" s="3" t="s">
        <v>3022</v>
      </c>
      <c r="C1242" s="3" t="s">
        <v>102</v>
      </c>
      <c r="D1242" s="3" t="s">
        <v>11</v>
      </c>
      <c r="E1242" s="3" t="s">
        <v>156</v>
      </c>
      <c r="F1242" s="3">
        <v>40</v>
      </c>
      <c r="G1242" s="3" t="s">
        <v>3023</v>
      </c>
    </row>
    <row r="1243" spans="1:7" x14ac:dyDescent="0.2">
      <c r="A1243" s="3" t="s">
        <v>3024</v>
      </c>
      <c r="B1243" s="3" t="s">
        <v>3025</v>
      </c>
      <c r="C1243" s="3" t="s">
        <v>107</v>
      </c>
      <c r="D1243" s="3" t="s">
        <v>9</v>
      </c>
      <c r="E1243" s="3" t="s">
        <v>133</v>
      </c>
      <c r="F1243" s="3"/>
      <c r="G1243" s="3"/>
    </row>
    <row r="1244" spans="1:7" x14ac:dyDescent="0.2">
      <c r="A1244" s="3" t="s">
        <v>3026</v>
      </c>
      <c r="B1244" s="3" t="s">
        <v>3027</v>
      </c>
      <c r="C1244" s="3" t="s">
        <v>102</v>
      </c>
      <c r="D1244" s="3" t="s">
        <v>11</v>
      </c>
      <c r="E1244" s="3" t="s">
        <v>176</v>
      </c>
      <c r="F1244" s="3">
        <v>80</v>
      </c>
      <c r="G1244" s="3" t="s">
        <v>3028</v>
      </c>
    </row>
    <row r="1245" spans="1:7" x14ac:dyDescent="0.2">
      <c r="A1245" s="3" t="s">
        <v>3029</v>
      </c>
      <c r="B1245" s="3" t="s">
        <v>3030</v>
      </c>
      <c r="C1245" s="3" t="s">
        <v>107</v>
      </c>
      <c r="D1245" s="3" t="s">
        <v>11</v>
      </c>
      <c r="E1245" s="3" t="s">
        <v>176</v>
      </c>
      <c r="F1245" s="3">
        <v>80</v>
      </c>
      <c r="G1245" s="3" t="s">
        <v>3028</v>
      </c>
    </row>
    <row r="1246" spans="1:7" x14ac:dyDescent="0.2">
      <c r="A1246" s="3" t="s">
        <v>3031</v>
      </c>
      <c r="B1246" s="3" t="s">
        <v>3032</v>
      </c>
      <c r="C1246" s="3" t="s">
        <v>102</v>
      </c>
      <c r="D1246" s="3" t="s">
        <v>11</v>
      </c>
      <c r="E1246" s="3" t="s">
        <v>176</v>
      </c>
      <c r="F1246" s="3">
        <v>80</v>
      </c>
      <c r="G1246" s="3" t="s">
        <v>3033</v>
      </c>
    </row>
    <row r="1247" spans="1:7" x14ac:dyDescent="0.2">
      <c r="A1247" s="3" t="s">
        <v>3034</v>
      </c>
      <c r="B1247" s="3" t="s">
        <v>3035</v>
      </c>
      <c r="C1247" s="3" t="s">
        <v>107</v>
      </c>
      <c r="D1247" s="3" t="s">
        <v>11</v>
      </c>
      <c r="E1247" s="3" t="s">
        <v>176</v>
      </c>
      <c r="F1247" s="3">
        <v>80</v>
      </c>
      <c r="G1247" s="3" t="s">
        <v>3033</v>
      </c>
    </row>
    <row r="1248" spans="1:7" x14ac:dyDescent="0.2">
      <c r="A1248" s="3" t="s">
        <v>3036</v>
      </c>
      <c r="B1248" s="3" t="s">
        <v>3037</v>
      </c>
      <c r="C1248" s="3" t="s">
        <v>102</v>
      </c>
      <c r="D1248" s="3" t="s">
        <v>11</v>
      </c>
      <c r="E1248" s="3" t="s">
        <v>176</v>
      </c>
      <c r="F1248" s="3">
        <v>30</v>
      </c>
      <c r="G1248" s="3" t="s">
        <v>3038</v>
      </c>
    </row>
    <row r="1249" spans="1:7" x14ac:dyDescent="0.2">
      <c r="A1249" s="3" t="s">
        <v>3039</v>
      </c>
      <c r="B1249" s="3" t="s">
        <v>3040</v>
      </c>
      <c r="C1249" s="3" t="s">
        <v>107</v>
      </c>
      <c r="D1249" s="3" t="s">
        <v>11</v>
      </c>
      <c r="E1249" s="3" t="s">
        <v>176</v>
      </c>
      <c r="F1249" s="3">
        <v>30</v>
      </c>
      <c r="G1249" s="3" t="s">
        <v>3038</v>
      </c>
    </row>
    <row r="1250" spans="1:7" x14ac:dyDescent="0.2">
      <c r="A1250" s="3" t="s">
        <v>3041</v>
      </c>
      <c r="B1250" s="3" t="s">
        <v>3042</v>
      </c>
      <c r="C1250" s="3" t="s">
        <v>102</v>
      </c>
      <c r="D1250" s="3" t="s">
        <v>9</v>
      </c>
      <c r="E1250" s="3" t="s">
        <v>103</v>
      </c>
      <c r="F1250" s="3"/>
      <c r="G1250" s="3"/>
    </row>
    <row r="1251" spans="1:7" x14ac:dyDescent="0.2">
      <c r="A1251" s="3" t="s">
        <v>3043</v>
      </c>
      <c r="B1251" s="3" t="s">
        <v>3044</v>
      </c>
      <c r="C1251" s="3" t="s">
        <v>102</v>
      </c>
      <c r="D1251" s="3" t="s">
        <v>11</v>
      </c>
      <c r="E1251" s="3" t="s">
        <v>103</v>
      </c>
      <c r="F1251" s="3">
        <v>60</v>
      </c>
      <c r="G1251" s="3" t="s">
        <v>3045</v>
      </c>
    </row>
    <row r="1252" spans="1:7" x14ac:dyDescent="0.2">
      <c r="A1252" s="3" t="s">
        <v>3046</v>
      </c>
      <c r="B1252" s="3" t="s">
        <v>3047</v>
      </c>
      <c r="C1252" s="3" t="s">
        <v>107</v>
      </c>
      <c r="D1252" s="3" t="s">
        <v>11</v>
      </c>
      <c r="E1252" s="3" t="s">
        <v>103</v>
      </c>
      <c r="F1252" s="3">
        <v>60</v>
      </c>
      <c r="G1252" s="3" t="s">
        <v>3045</v>
      </c>
    </row>
    <row r="1253" spans="1:7" x14ac:dyDescent="0.2">
      <c r="A1253" s="3" t="s">
        <v>3048</v>
      </c>
      <c r="B1253" s="3" t="s">
        <v>3049</v>
      </c>
      <c r="C1253" s="3" t="s">
        <v>102</v>
      </c>
      <c r="D1253" s="3" t="s">
        <v>11</v>
      </c>
      <c r="E1253" s="3" t="s">
        <v>159</v>
      </c>
      <c r="F1253" s="3">
        <v>70</v>
      </c>
      <c r="G1253" s="3" t="s">
        <v>3045</v>
      </c>
    </row>
    <row r="1254" spans="1:7" x14ac:dyDescent="0.2">
      <c r="A1254" s="3" t="s">
        <v>3050</v>
      </c>
      <c r="B1254" s="3" t="s">
        <v>3051</v>
      </c>
      <c r="C1254" s="3" t="s">
        <v>107</v>
      </c>
      <c r="D1254" s="3" t="s">
        <v>11</v>
      </c>
      <c r="E1254" s="3" t="s">
        <v>159</v>
      </c>
      <c r="F1254" s="3">
        <v>70</v>
      </c>
      <c r="G1254" s="3" t="s">
        <v>3045</v>
      </c>
    </row>
    <row r="1255" spans="1:7" x14ac:dyDescent="0.2">
      <c r="A1255" s="3" t="s">
        <v>3052</v>
      </c>
      <c r="B1255" s="3" t="s">
        <v>3053</v>
      </c>
      <c r="C1255" s="3" t="s">
        <v>107</v>
      </c>
      <c r="D1255" s="3" t="s">
        <v>9</v>
      </c>
      <c r="E1255" s="3" t="s">
        <v>103</v>
      </c>
      <c r="F1255" s="3"/>
      <c r="G1255" s="3"/>
    </row>
    <row r="1256" spans="1:7" x14ac:dyDescent="0.2">
      <c r="A1256" s="3" t="s">
        <v>3054</v>
      </c>
      <c r="B1256" s="3" t="s">
        <v>3055</v>
      </c>
      <c r="C1256" s="3" t="s">
        <v>102</v>
      </c>
      <c r="D1256" s="3" t="s">
        <v>11</v>
      </c>
      <c r="E1256" s="3" t="s">
        <v>170</v>
      </c>
      <c r="F1256" s="3">
        <v>50</v>
      </c>
      <c r="G1256" s="3" t="s">
        <v>3056</v>
      </c>
    </row>
    <row r="1257" spans="1:7" x14ac:dyDescent="0.2">
      <c r="A1257" s="3" t="s">
        <v>3057</v>
      </c>
      <c r="B1257" s="3" t="s">
        <v>3058</v>
      </c>
      <c r="C1257" s="3" t="s">
        <v>107</v>
      </c>
      <c r="D1257" s="3" t="s">
        <v>11</v>
      </c>
      <c r="E1257" s="3" t="s">
        <v>170</v>
      </c>
      <c r="F1257" s="3">
        <v>50</v>
      </c>
      <c r="G1257" s="3" t="s">
        <v>3056</v>
      </c>
    </row>
    <row r="1258" spans="1:7" x14ac:dyDescent="0.2">
      <c r="A1258" s="3" t="s">
        <v>3059</v>
      </c>
      <c r="B1258" s="3" t="s">
        <v>3060</v>
      </c>
      <c r="C1258" s="3" t="s">
        <v>102</v>
      </c>
      <c r="D1258" s="3" t="s">
        <v>11</v>
      </c>
      <c r="E1258" s="3" t="s">
        <v>128</v>
      </c>
      <c r="F1258" s="3">
        <v>50</v>
      </c>
      <c r="G1258" s="3" t="s">
        <v>3061</v>
      </c>
    </row>
    <row r="1259" spans="1:7" x14ac:dyDescent="0.2">
      <c r="A1259" s="3" t="s">
        <v>3062</v>
      </c>
      <c r="B1259" s="3" t="s">
        <v>3063</v>
      </c>
      <c r="C1259" s="3" t="s">
        <v>107</v>
      </c>
      <c r="D1259" s="3" t="s">
        <v>11</v>
      </c>
      <c r="E1259" s="3" t="s">
        <v>128</v>
      </c>
      <c r="F1259" s="3">
        <v>50</v>
      </c>
      <c r="G1259" s="3" t="s">
        <v>3061</v>
      </c>
    </row>
    <row r="1260" spans="1:7" x14ac:dyDescent="0.2">
      <c r="A1260" s="3" t="s">
        <v>3064</v>
      </c>
      <c r="B1260" s="3" t="s">
        <v>3065</v>
      </c>
      <c r="C1260" s="3" t="s">
        <v>102</v>
      </c>
      <c r="D1260" s="3" t="s">
        <v>11</v>
      </c>
      <c r="E1260" s="3" t="s">
        <v>176</v>
      </c>
      <c r="F1260" s="3">
        <v>50</v>
      </c>
      <c r="G1260" s="3" t="s">
        <v>3066</v>
      </c>
    </row>
    <row r="1261" spans="1:7" x14ac:dyDescent="0.2">
      <c r="A1261" s="3" t="s">
        <v>3067</v>
      </c>
      <c r="B1261" s="3" t="s">
        <v>3068</v>
      </c>
      <c r="C1261" s="3" t="s">
        <v>107</v>
      </c>
      <c r="D1261" s="3" t="s">
        <v>11</v>
      </c>
      <c r="E1261" s="3" t="s">
        <v>176</v>
      </c>
      <c r="F1261" s="3">
        <v>50</v>
      </c>
      <c r="G1261" s="3" t="s">
        <v>3066</v>
      </c>
    </row>
    <row r="1262" spans="1:7" x14ac:dyDescent="0.2">
      <c r="A1262" s="3" t="s">
        <v>3069</v>
      </c>
      <c r="B1262" s="3" t="s">
        <v>3070</v>
      </c>
      <c r="C1262" s="3" t="s">
        <v>102</v>
      </c>
      <c r="D1262" s="3" t="s">
        <v>11</v>
      </c>
      <c r="E1262" s="3" t="s">
        <v>164</v>
      </c>
      <c r="F1262" s="3">
        <v>60</v>
      </c>
      <c r="G1262" s="3" t="s">
        <v>3071</v>
      </c>
    </row>
    <row r="1263" spans="1:7" x14ac:dyDescent="0.2">
      <c r="A1263" s="3" t="s">
        <v>3072</v>
      </c>
      <c r="B1263" s="3" t="s">
        <v>3073</v>
      </c>
      <c r="C1263" s="3" t="s">
        <v>107</v>
      </c>
      <c r="D1263" s="3" t="s">
        <v>11</v>
      </c>
      <c r="E1263" s="3" t="s">
        <v>164</v>
      </c>
      <c r="F1263" s="3">
        <v>60</v>
      </c>
      <c r="G1263" s="3" t="s">
        <v>3071</v>
      </c>
    </row>
    <row r="1264" spans="1:7" x14ac:dyDescent="0.2">
      <c r="A1264" s="3" t="s">
        <v>3074</v>
      </c>
      <c r="B1264" s="3" t="s">
        <v>3075</v>
      </c>
      <c r="C1264" s="3" t="s">
        <v>107</v>
      </c>
      <c r="D1264" s="3" t="s">
        <v>11</v>
      </c>
      <c r="E1264" s="3" t="s">
        <v>138</v>
      </c>
      <c r="F1264" s="3">
        <v>40</v>
      </c>
      <c r="G1264" s="3" t="s">
        <v>3076</v>
      </c>
    </row>
    <row r="1265" spans="1:7" x14ac:dyDescent="0.2">
      <c r="A1265" s="3" t="s">
        <v>3077</v>
      </c>
      <c r="B1265" s="3" t="s">
        <v>3078</v>
      </c>
      <c r="C1265" s="3" t="s">
        <v>107</v>
      </c>
      <c r="D1265" s="3" t="s">
        <v>11</v>
      </c>
      <c r="E1265" s="3" t="s">
        <v>138</v>
      </c>
      <c r="F1265" s="3">
        <v>30</v>
      </c>
      <c r="G1265" s="3" t="s">
        <v>3079</v>
      </c>
    </row>
    <row r="1266" spans="1:7" x14ac:dyDescent="0.2">
      <c r="A1266" s="3" t="s">
        <v>3080</v>
      </c>
      <c r="B1266" s="3" t="s">
        <v>3081</v>
      </c>
      <c r="C1266" s="3" t="s">
        <v>102</v>
      </c>
      <c r="D1266" s="3" t="s">
        <v>11</v>
      </c>
      <c r="E1266" s="3" t="s">
        <v>260</v>
      </c>
      <c r="F1266" s="3">
        <v>30</v>
      </c>
      <c r="G1266" s="3" t="s">
        <v>3082</v>
      </c>
    </row>
    <row r="1267" spans="1:7" x14ac:dyDescent="0.2">
      <c r="A1267" s="3" t="s">
        <v>3083</v>
      </c>
      <c r="B1267" s="3" t="s">
        <v>3084</v>
      </c>
      <c r="C1267" s="3" t="s">
        <v>107</v>
      </c>
      <c r="D1267" s="3" t="s">
        <v>11</v>
      </c>
      <c r="E1267" s="3" t="s">
        <v>260</v>
      </c>
      <c r="F1267" s="3">
        <v>30</v>
      </c>
      <c r="G1267" s="3" t="s">
        <v>3082</v>
      </c>
    </row>
    <row r="1268" spans="1:7" x14ac:dyDescent="0.2">
      <c r="A1268" s="3" t="s">
        <v>3085</v>
      </c>
      <c r="B1268" s="3" t="s">
        <v>3086</v>
      </c>
      <c r="C1268" s="3" t="s">
        <v>102</v>
      </c>
      <c r="D1268" s="3" t="s">
        <v>11</v>
      </c>
      <c r="E1268" s="3" t="s">
        <v>103</v>
      </c>
      <c r="F1268" s="3">
        <v>60</v>
      </c>
      <c r="G1268" s="3" t="s">
        <v>3082</v>
      </c>
    </row>
    <row r="1269" spans="1:7" x14ac:dyDescent="0.2">
      <c r="A1269" s="3" t="s">
        <v>3087</v>
      </c>
      <c r="B1269" s="3" t="s">
        <v>3088</v>
      </c>
      <c r="C1269" s="3" t="s">
        <v>107</v>
      </c>
      <c r="D1269" s="3" t="s">
        <v>11</v>
      </c>
      <c r="E1269" s="3" t="s">
        <v>103</v>
      </c>
      <c r="F1269" s="3">
        <v>60</v>
      </c>
      <c r="G1269" s="3" t="s">
        <v>3082</v>
      </c>
    </row>
    <row r="1270" spans="1:7" x14ac:dyDescent="0.2">
      <c r="A1270" s="3" t="s">
        <v>3089</v>
      </c>
      <c r="B1270" s="3" t="s">
        <v>3090</v>
      </c>
      <c r="C1270" s="3" t="s">
        <v>102</v>
      </c>
      <c r="D1270" s="3" t="s">
        <v>11</v>
      </c>
      <c r="E1270" s="3" t="s">
        <v>128</v>
      </c>
      <c r="F1270" s="3">
        <v>80</v>
      </c>
      <c r="G1270" s="3" t="s">
        <v>3082</v>
      </c>
    </row>
    <row r="1271" spans="1:7" x14ac:dyDescent="0.2">
      <c r="A1271" s="3" t="s">
        <v>3091</v>
      </c>
      <c r="B1271" s="3" t="s">
        <v>3092</v>
      </c>
      <c r="C1271" s="3" t="s">
        <v>107</v>
      </c>
      <c r="D1271" s="3" t="s">
        <v>11</v>
      </c>
      <c r="E1271" s="3" t="s">
        <v>128</v>
      </c>
      <c r="F1271" s="3">
        <v>80</v>
      </c>
      <c r="G1271" s="3" t="s">
        <v>3082</v>
      </c>
    </row>
    <row r="1272" spans="1:7" x14ac:dyDescent="0.2">
      <c r="A1272" s="3" t="s">
        <v>3093</v>
      </c>
      <c r="B1272" s="3" t="s">
        <v>3094</v>
      </c>
      <c r="C1272" s="3" t="s">
        <v>102</v>
      </c>
      <c r="D1272" s="3" t="s">
        <v>11</v>
      </c>
      <c r="E1272" s="3" t="s">
        <v>133</v>
      </c>
      <c r="F1272" s="3">
        <v>80</v>
      </c>
      <c r="G1272" s="3" t="s">
        <v>3082</v>
      </c>
    </row>
    <row r="1273" spans="1:7" x14ac:dyDescent="0.2">
      <c r="A1273" s="3" t="s">
        <v>3095</v>
      </c>
      <c r="B1273" s="3" t="s">
        <v>3096</v>
      </c>
      <c r="C1273" s="3" t="s">
        <v>107</v>
      </c>
      <c r="D1273" s="3" t="s">
        <v>11</v>
      </c>
      <c r="E1273" s="3" t="s">
        <v>133</v>
      </c>
      <c r="F1273" s="3">
        <v>80</v>
      </c>
      <c r="G1273" s="3" t="s">
        <v>3082</v>
      </c>
    </row>
    <row r="1274" spans="1:7" x14ac:dyDescent="0.2">
      <c r="A1274" s="3" t="s">
        <v>3097</v>
      </c>
      <c r="B1274" s="3" t="s">
        <v>3098</v>
      </c>
      <c r="C1274" s="3" t="s">
        <v>102</v>
      </c>
      <c r="D1274" s="3" t="s">
        <v>11</v>
      </c>
      <c r="E1274" s="3" t="s">
        <v>207</v>
      </c>
      <c r="F1274" s="3">
        <v>70</v>
      </c>
      <c r="G1274" s="3" t="s">
        <v>3082</v>
      </c>
    </row>
    <row r="1275" spans="1:7" x14ac:dyDescent="0.2">
      <c r="A1275" s="3" t="s">
        <v>3099</v>
      </c>
      <c r="B1275" s="3" t="s">
        <v>3100</v>
      </c>
      <c r="C1275" s="3" t="s">
        <v>107</v>
      </c>
      <c r="D1275" s="3" t="s">
        <v>11</v>
      </c>
      <c r="E1275" s="3" t="s">
        <v>207</v>
      </c>
      <c r="F1275" s="3">
        <v>70</v>
      </c>
      <c r="G1275" s="3" t="s">
        <v>3082</v>
      </c>
    </row>
    <row r="1276" spans="1:7" x14ac:dyDescent="0.2">
      <c r="A1276" s="3" t="s">
        <v>3101</v>
      </c>
      <c r="B1276" s="3" t="s">
        <v>3102</v>
      </c>
      <c r="C1276" s="3" t="s">
        <v>102</v>
      </c>
      <c r="D1276" s="3" t="s">
        <v>11</v>
      </c>
      <c r="E1276" s="3" t="s">
        <v>176</v>
      </c>
      <c r="F1276" s="3">
        <v>80</v>
      </c>
      <c r="G1276" s="3" t="s">
        <v>3082</v>
      </c>
    </row>
    <row r="1277" spans="1:7" x14ac:dyDescent="0.2">
      <c r="A1277" s="3" t="s">
        <v>3103</v>
      </c>
      <c r="B1277" s="3" t="s">
        <v>3104</v>
      </c>
      <c r="C1277" s="3" t="s">
        <v>107</v>
      </c>
      <c r="D1277" s="3" t="s">
        <v>11</v>
      </c>
      <c r="E1277" s="3" t="s">
        <v>176</v>
      </c>
      <c r="F1277" s="3">
        <v>80</v>
      </c>
      <c r="G1277" s="3" t="s">
        <v>3082</v>
      </c>
    </row>
    <row r="1278" spans="1:7" x14ac:dyDescent="0.2">
      <c r="A1278" s="3" t="s">
        <v>3105</v>
      </c>
      <c r="B1278" s="3" t="s">
        <v>3106</v>
      </c>
      <c r="C1278" s="3" t="s">
        <v>102</v>
      </c>
      <c r="D1278" s="3" t="s">
        <v>11</v>
      </c>
      <c r="E1278" s="3" t="s">
        <v>164</v>
      </c>
      <c r="F1278" s="3">
        <v>70</v>
      </c>
      <c r="G1278" s="3" t="s">
        <v>3082</v>
      </c>
    </row>
    <row r="1279" spans="1:7" x14ac:dyDescent="0.2">
      <c r="A1279" s="3" t="s">
        <v>3107</v>
      </c>
      <c r="B1279" s="3" t="s">
        <v>3108</v>
      </c>
      <c r="C1279" s="3" t="s">
        <v>107</v>
      </c>
      <c r="D1279" s="3" t="s">
        <v>11</v>
      </c>
      <c r="E1279" s="3" t="s">
        <v>164</v>
      </c>
      <c r="F1279" s="3">
        <v>70</v>
      </c>
      <c r="G1279" s="3" t="s">
        <v>3082</v>
      </c>
    </row>
    <row r="1280" spans="1:7" x14ac:dyDescent="0.2">
      <c r="A1280" s="3" t="s">
        <v>3109</v>
      </c>
      <c r="B1280" s="3" t="s">
        <v>3110</v>
      </c>
      <c r="C1280" s="3" t="s">
        <v>102</v>
      </c>
      <c r="D1280" s="3" t="s">
        <v>11</v>
      </c>
      <c r="E1280" s="3" t="s">
        <v>115</v>
      </c>
      <c r="F1280" s="3">
        <v>40</v>
      </c>
      <c r="G1280" s="3" t="s">
        <v>3082</v>
      </c>
    </row>
    <row r="1281" spans="1:7" x14ac:dyDescent="0.2">
      <c r="A1281" s="3" t="s">
        <v>3111</v>
      </c>
      <c r="B1281" s="3" t="s">
        <v>3112</v>
      </c>
      <c r="C1281" s="3" t="s">
        <v>107</v>
      </c>
      <c r="D1281" s="3" t="s">
        <v>11</v>
      </c>
      <c r="E1281" s="3" t="s">
        <v>115</v>
      </c>
      <c r="F1281" s="3">
        <v>40</v>
      </c>
      <c r="G1281" s="3" t="s">
        <v>3082</v>
      </c>
    </row>
    <row r="1282" spans="1:7" x14ac:dyDescent="0.2">
      <c r="A1282" s="3" t="s">
        <v>3113</v>
      </c>
      <c r="B1282" s="3" t="s">
        <v>3114</v>
      </c>
      <c r="C1282" s="3" t="s">
        <v>102</v>
      </c>
      <c r="D1282" s="3" t="s">
        <v>11</v>
      </c>
      <c r="E1282" s="3" t="s">
        <v>151</v>
      </c>
      <c r="F1282" s="3">
        <v>80</v>
      </c>
      <c r="G1282" s="3" t="s">
        <v>3082</v>
      </c>
    </row>
    <row r="1283" spans="1:7" x14ac:dyDescent="0.2">
      <c r="A1283" s="3" t="s">
        <v>3115</v>
      </c>
      <c r="B1283" s="3" t="s">
        <v>3116</v>
      </c>
      <c r="C1283" s="3" t="s">
        <v>107</v>
      </c>
      <c r="D1283" s="3" t="s">
        <v>11</v>
      </c>
      <c r="E1283" s="3" t="s">
        <v>151</v>
      </c>
      <c r="F1283" s="3">
        <v>80</v>
      </c>
      <c r="G1283" s="3" t="s">
        <v>3082</v>
      </c>
    </row>
    <row r="1284" spans="1:7" x14ac:dyDescent="0.2">
      <c r="A1284" s="3" t="s">
        <v>3117</v>
      </c>
      <c r="B1284" s="3" t="s">
        <v>3118</v>
      </c>
      <c r="C1284" s="3" t="s">
        <v>102</v>
      </c>
      <c r="D1284" s="3" t="s">
        <v>11</v>
      </c>
      <c r="E1284" s="3" t="s">
        <v>357</v>
      </c>
      <c r="F1284" s="3">
        <v>40</v>
      </c>
      <c r="G1284" s="3" t="s">
        <v>3082</v>
      </c>
    </row>
    <row r="1285" spans="1:7" x14ac:dyDescent="0.2">
      <c r="A1285" s="3" t="s">
        <v>3119</v>
      </c>
      <c r="B1285" s="3" t="s">
        <v>3120</v>
      </c>
      <c r="C1285" s="3" t="s">
        <v>102</v>
      </c>
      <c r="D1285" s="3" t="s">
        <v>11</v>
      </c>
      <c r="E1285" s="3" t="s">
        <v>465</v>
      </c>
      <c r="F1285" s="3">
        <v>40</v>
      </c>
      <c r="G1285" s="3" t="s">
        <v>3082</v>
      </c>
    </row>
    <row r="1286" spans="1:7" x14ac:dyDescent="0.2">
      <c r="A1286" s="3" t="s">
        <v>3121</v>
      </c>
      <c r="B1286" s="3" t="s">
        <v>3122</v>
      </c>
      <c r="C1286" s="3" t="s">
        <v>102</v>
      </c>
      <c r="D1286" s="3" t="s">
        <v>11</v>
      </c>
      <c r="E1286" s="3" t="s">
        <v>302</v>
      </c>
      <c r="F1286" s="3">
        <v>90</v>
      </c>
      <c r="G1286" s="3" t="s">
        <v>3082</v>
      </c>
    </row>
    <row r="1287" spans="1:7" x14ac:dyDescent="0.2">
      <c r="A1287" s="3" t="s">
        <v>3123</v>
      </c>
      <c r="B1287" s="3" t="s">
        <v>3124</v>
      </c>
      <c r="C1287" s="3" t="s">
        <v>102</v>
      </c>
      <c r="D1287" s="3" t="s">
        <v>11</v>
      </c>
      <c r="E1287" s="3" t="s">
        <v>159</v>
      </c>
      <c r="F1287" s="3">
        <v>40</v>
      </c>
      <c r="G1287" s="3" t="s">
        <v>3082</v>
      </c>
    </row>
    <row r="1288" spans="1:7" x14ac:dyDescent="0.2">
      <c r="A1288" s="3" t="s">
        <v>3125</v>
      </c>
      <c r="B1288" s="3" t="s">
        <v>3126</v>
      </c>
      <c r="C1288" s="3" t="s">
        <v>107</v>
      </c>
      <c r="D1288" s="3" t="s">
        <v>11</v>
      </c>
      <c r="E1288" s="3" t="s">
        <v>159</v>
      </c>
      <c r="F1288" s="3">
        <v>40</v>
      </c>
      <c r="G1288" s="3" t="s">
        <v>3082</v>
      </c>
    </row>
    <row r="1289" spans="1:7" x14ac:dyDescent="0.2">
      <c r="A1289" s="3" t="s">
        <v>3127</v>
      </c>
      <c r="B1289" s="3" t="s">
        <v>3128</v>
      </c>
      <c r="C1289" s="3" t="s">
        <v>102</v>
      </c>
      <c r="D1289" s="3" t="s">
        <v>11</v>
      </c>
      <c r="E1289" s="3" t="s">
        <v>103</v>
      </c>
      <c r="F1289" s="3">
        <v>50</v>
      </c>
      <c r="G1289" s="3" t="s">
        <v>3129</v>
      </c>
    </row>
    <row r="1290" spans="1:7" x14ac:dyDescent="0.2">
      <c r="A1290" s="3" t="s">
        <v>3130</v>
      </c>
      <c r="B1290" s="3" t="s">
        <v>3131</v>
      </c>
      <c r="C1290" s="3" t="s">
        <v>107</v>
      </c>
      <c r="D1290" s="3" t="s">
        <v>11</v>
      </c>
      <c r="E1290" s="3" t="s">
        <v>103</v>
      </c>
      <c r="F1290" s="3">
        <v>50</v>
      </c>
      <c r="G1290" s="3" t="s">
        <v>3129</v>
      </c>
    </row>
    <row r="1291" spans="1:7" x14ac:dyDescent="0.2">
      <c r="A1291" s="3" t="s">
        <v>3132</v>
      </c>
      <c r="B1291" s="3" t="s">
        <v>3133</v>
      </c>
      <c r="C1291" s="3" t="s">
        <v>102</v>
      </c>
      <c r="D1291" s="3" t="s">
        <v>11</v>
      </c>
      <c r="E1291" s="3" t="s">
        <v>128</v>
      </c>
      <c r="F1291" s="3">
        <v>70</v>
      </c>
      <c r="G1291" s="3" t="s">
        <v>3129</v>
      </c>
    </row>
    <row r="1292" spans="1:7" x14ac:dyDescent="0.2">
      <c r="A1292" s="3" t="s">
        <v>3134</v>
      </c>
      <c r="B1292" s="3" t="s">
        <v>3135</v>
      </c>
      <c r="C1292" s="3" t="s">
        <v>107</v>
      </c>
      <c r="D1292" s="3" t="s">
        <v>11</v>
      </c>
      <c r="E1292" s="3" t="s">
        <v>128</v>
      </c>
      <c r="F1292" s="3">
        <v>70</v>
      </c>
      <c r="G1292" s="3" t="s">
        <v>3129</v>
      </c>
    </row>
    <row r="1293" spans="1:7" x14ac:dyDescent="0.2">
      <c r="A1293" s="3" t="s">
        <v>3136</v>
      </c>
      <c r="B1293" s="3" t="s">
        <v>3137</v>
      </c>
      <c r="C1293" s="3" t="s">
        <v>102</v>
      </c>
      <c r="D1293" s="3" t="s">
        <v>11</v>
      </c>
      <c r="E1293" s="3" t="s">
        <v>133</v>
      </c>
      <c r="F1293" s="3">
        <v>10</v>
      </c>
      <c r="G1293" s="3" t="s">
        <v>3129</v>
      </c>
    </row>
    <row r="1294" spans="1:7" x14ac:dyDescent="0.2">
      <c r="A1294" s="3" t="s">
        <v>3138</v>
      </c>
      <c r="B1294" s="3" t="s">
        <v>3139</v>
      </c>
      <c r="C1294" s="3" t="s">
        <v>107</v>
      </c>
      <c r="D1294" s="3" t="s">
        <v>11</v>
      </c>
      <c r="E1294" s="3" t="s">
        <v>133</v>
      </c>
      <c r="F1294" s="3">
        <v>10</v>
      </c>
      <c r="G1294" s="3" t="s">
        <v>3129</v>
      </c>
    </row>
    <row r="1295" spans="1:7" x14ac:dyDescent="0.2">
      <c r="A1295" s="3" t="s">
        <v>3140</v>
      </c>
      <c r="B1295" s="3" t="s">
        <v>3141</v>
      </c>
      <c r="C1295" s="3" t="s">
        <v>102</v>
      </c>
      <c r="D1295" s="3" t="s">
        <v>11</v>
      </c>
      <c r="E1295" s="3" t="s">
        <v>115</v>
      </c>
      <c r="F1295" s="3">
        <v>70</v>
      </c>
      <c r="G1295" s="3" t="s">
        <v>3129</v>
      </c>
    </row>
    <row r="1296" spans="1:7" x14ac:dyDescent="0.2">
      <c r="A1296" s="3" t="s">
        <v>3142</v>
      </c>
      <c r="B1296" s="3" t="s">
        <v>3143</v>
      </c>
      <c r="C1296" s="3" t="s">
        <v>107</v>
      </c>
      <c r="D1296" s="3" t="s">
        <v>11</v>
      </c>
      <c r="E1296" s="3" t="s">
        <v>115</v>
      </c>
      <c r="F1296" s="3">
        <v>70</v>
      </c>
      <c r="G1296" s="3" t="s">
        <v>3129</v>
      </c>
    </row>
    <row r="1297" spans="1:7" x14ac:dyDescent="0.2">
      <c r="A1297" s="3" t="s">
        <v>3144</v>
      </c>
      <c r="B1297" s="3" t="s">
        <v>3145</v>
      </c>
      <c r="C1297" s="3" t="s">
        <v>102</v>
      </c>
      <c r="D1297" s="3" t="s">
        <v>11</v>
      </c>
      <c r="E1297" s="3" t="s">
        <v>133</v>
      </c>
      <c r="F1297" s="3">
        <v>60</v>
      </c>
      <c r="G1297" s="3" t="s">
        <v>3146</v>
      </c>
    </row>
    <row r="1298" spans="1:7" x14ac:dyDescent="0.2">
      <c r="A1298" s="3" t="s">
        <v>3147</v>
      </c>
      <c r="B1298" s="3" t="s">
        <v>3148</v>
      </c>
      <c r="C1298" s="3" t="s">
        <v>107</v>
      </c>
      <c r="D1298" s="3" t="s">
        <v>11</v>
      </c>
      <c r="E1298" s="3" t="s">
        <v>133</v>
      </c>
      <c r="F1298" s="3">
        <v>60</v>
      </c>
      <c r="G1298" s="3" t="s">
        <v>3146</v>
      </c>
    </row>
    <row r="1299" spans="1:7" x14ac:dyDescent="0.2">
      <c r="A1299" s="3" t="s">
        <v>3149</v>
      </c>
      <c r="B1299" s="3" t="s">
        <v>3150</v>
      </c>
      <c r="C1299" s="3" t="s">
        <v>102</v>
      </c>
      <c r="D1299" s="3" t="s">
        <v>11</v>
      </c>
      <c r="E1299" s="3" t="s">
        <v>260</v>
      </c>
      <c r="F1299" s="3">
        <v>90</v>
      </c>
      <c r="G1299" s="3" t="s">
        <v>3151</v>
      </c>
    </row>
    <row r="1300" spans="1:7" x14ac:dyDescent="0.2">
      <c r="A1300" s="3" t="s">
        <v>3152</v>
      </c>
      <c r="B1300" s="3" t="s">
        <v>3153</v>
      </c>
      <c r="C1300" s="3" t="s">
        <v>107</v>
      </c>
      <c r="D1300" s="3" t="s">
        <v>11</v>
      </c>
      <c r="E1300" s="3" t="s">
        <v>260</v>
      </c>
      <c r="F1300" s="3">
        <v>90</v>
      </c>
      <c r="G1300" s="3" t="s">
        <v>3151</v>
      </c>
    </row>
    <row r="1301" spans="1:7" x14ac:dyDescent="0.2">
      <c r="A1301" s="3" t="s">
        <v>3154</v>
      </c>
      <c r="B1301" s="3" t="s">
        <v>3155</v>
      </c>
      <c r="C1301" s="3" t="s">
        <v>102</v>
      </c>
      <c r="D1301" s="3" t="s">
        <v>11</v>
      </c>
      <c r="E1301" s="3" t="s">
        <v>103</v>
      </c>
      <c r="F1301" s="3">
        <v>90</v>
      </c>
      <c r="G1301" s="3" t="s">
        <v>3151</v>
      </c>
    </row>
    <row r="1302" spans="1:7" x14ac:dyDescent="0.2">
      <c r="A1302" s="3" t="s">
        <v>3156</v>
      </c>
      <c r="B1302" s="3" t="s">
        <v>3157</v>
      </c>
      <c r="C1302" s="3" t="s">
        <v>107</v>
      </c>
      <c r="D1302" s="3" t="s">
        <v>11</v>
      </c>
      <c r="E1302" s="3" t="s">
        <v>103</v>
      </c>
      <c r="F1302" s="3">
        <v>90</v>
      </c>
      <c r="G1302" s="3" t="s">
        <v>3151</v>
      </c>
    </row>
    <row r="1303" spans="1:7" x14ac:dyDescent="0.2">
      <c r="A1303" s="3" t="s">
        <v>3158</v>
      </c>
      <c r="B1303" s="3" t="s">
        <v>3159</v>
      </c>
      <c r="C1303" s="3" t="s">
        <v>102</v>
      </c>
      <c r="D1303" s="3" t="s">
        <v>11</v>
      </c>
      <c r="E1303" s="3" t="s">
        <v>128</v>
      </c>
      <c r="F1303" s="3">
        <v>90</v>
      </c>
      <c r="G1303" s="3" t="s">
        <v>3151</v>
      </c>
    </row>
    <row r="1304" spans="1:7" x14ac:dyDescent="0.2">
      <c r="A1304" s="3" t="s">
        <v>3160</v>
      </c>
      <c r="B1304" s="3" t="s">
        <v>3161</v>
      </c>
      <c r="C1304" s="3" t="s">
        <v>107</v>
      </c>
      <c r="D1304" s="3" t="s">
        <v>11</v>
      </c>
      <c r="E1304" s="3" t="s">
        <v>128</v>
      </c>
      <c r="F1304" s="3">
        <v>90</v>
      </c>
      <c r="G1304" s="3" t="s">
        <v>3151</v>
      </c>
    </row>
    <row r="1305" spans="1:7" x14ac:dyDescent="0.2">
      <c r="A1305" s="3" t="s">
        <v>3162</v>
      </c>
      <c r="B1305" s="3" t="s">
        <v>3163</v>
      </c>
      <c r="C1305" s="3" t="s">
        <v>102</v>
      </c>
      <c r="D1305" s="3" t="s">
        <v>11</v>
      </c>
      <c r="E1305" s="3" t="s">
        <v>133</v>
      </c>
      <c r="F1305" s="3">
        <v>90</v>
      </c>
      <c r="G1305" s="3" t="s">
        <v>3151</v>
      </c>
    </row>
    <row r="1306" spans="1:7" x14ac:dyDescent="0.2">
      <c r="A1306" s="3" t="s">
        <v>3164</v>
      </c>
      <c r="B1306" s="3" t="s">
        <v>3165</v>
      </c>
      <c r="C1306" s="3" t="s">
        <v>107</v>
      </c>
      <c r="D1306" s="3" t="s">
        <v>11</v>
      </c>
      <c r="E1306" s="3" t="s">
        <v>133</v>
      </c>
      <c r="F1306" s="3">
        <v>90</v>
      </c>
      <c r="G1306" s="3" t="s">
        <v>3151</v>
      </c>
    </row>
    <row r="1307" spans="1:7" x14ac:dyDescent="0.2">
      <c r="A1307" s="3" t="s">
        <v>3166</v>
      </c>
      <c r="B1307" s="3" t="s">
        <v>3167</v>
      </c>
      <c r="C1307" s="3" t="s">
        <v>102</v>
      </c>
      <c r="D1307" s="3" t="s">
        <v>11</v>
      </c>
      <c r="E1307" s="3" t="s">
        <v>207</v>
      </c>
      <c r="F1307" s="3">
        <v>70</v>
      </c>
      <c r="G1307" s="3" t="s">
        <v>3151</v>
      </c>
    </row>
    <row r="1308" spans="1:7" x14ac:dyDescent="0.2">
      <c r="A1308" s="3" t="s">
        <v>3168</v>
      </c>
      <c r="B1308" s="3" t="s">
        <v>3169</v>
      </c>
      <c r="C1308" s="3" t="s">
        <v>107</v>
      </c>
      <c r="D1308" s="3" t="s">
        <v>11</v>
      </c>
      <c r="E1308" s="3" t="s">
        <v>207</v>
      </c>
      <c r="F1308" s="3">
        <v>70</v>
      </c>
      <c r="G1308" s="3" t="s">
        <v>3151</v>
      </c>
    </row>
    <row r="1309" spans="1:7" x14ac:dyDescent="0.2">
      <c r="A1309" s="3" t="s">
        <v>3170</v>
      </c>
      <c r="B1309" s="3" t="s">
        <v>3171</v>
      </c>
      <c r="C1309" s="3" t="s">
        <v>102</v>
      </c>
      <c r="D1309" s="3" t="s">
        <v>11</v>
      </c>
      <c r="E1309" s="3" t="s">
        <v>110</v>
      </c>
      <c r="F1309" s="3">
        <v>30</v>
      </c>
      <c r="G1309" s="3" t="s">
        <v>3151</v>
      </c>
    </row>
    <row r="1310" spans="1:7" x14ac:dyDescent="0.2">
      <c r="A1310" s="3" t="s">
        <v>3172</v>
      </c>
      <c r="B1310" s="3" t="s">
        <v>3173</v>
      </c>
      <c r="C1310" s="3" t="s">
        <v>107</v>
      </c>
      <c r="D1310" s="3" t="s">
        <v>11</v>
      </c>
      <c r="E1310" s="3" t="s">
        <v>110</v>
      </c>
      <c r="F1310" s="3">
        <v>30</v>
      </c>
      <c r="G1310" s="3" t="s">
        <v>3151</v>
      </c>
    </row>
    <row r="1311" spans="1:7" x14ac:dyDescent="0.2">
      <c r="A1311" s="3" t="s">
        <v>3174</v>
      </c>
      <c r="B1311" s="3" t="s">
        <v>3175</v>
      </c>
      <c r="C1311" s="3" t="s">
        <v>102</v>
      </c>
      <c r="D1311" s="3" t="s">
        <v>11</v>
      </c>
      <c r="E1311" s="3" t="s">
        <v>115</v>
      </c>
      <c r="F1311" s="3">
        <v>60</v>
      </c>
      <c r="G1311" s="3" t="s">
        <v>3151</v>
      </c>
    </row>
    <row r="1312" spans="1:7" x14ac:dyDescent="0.2">
      <c r="A1312" s="3" t="s">
        <v>3176</v>
      </c>
      <c r="B1312" s="3" t="s">
        <v>3177</v>
      </c>
      <c r="C1312" s="3" t="s">
        <v>107</v>
      </c>
      <c r="D1312" s="3" t="s">
        <v>11</v>
      </c>
      <c r="E1312" s="3" t="s">
        <v>115</v>
      </c>
      <c r="F1312" s="3">
        <v>60</v>
      </c>
      <c r="G1312" s="3" t="s">
        <v>3151</v>
      </c>
    </row>
    <row r="1313" spans="1:7" x14ac:dyDescent="0.2">
      <c r="A1313" s="3" t="s">
        <v>3178</v>
      </c>
      <c r="B1313" s="3" t="s">
        <v>3179</v>
      </c>
      <c r="C1313" s="3" t="s">
        <v>107</v>
      </c>
      <c r="D1313" s="3" t="s">
        <v>11</v>
      </c>
      <c r="E1313" s="3" t="s">
        <v>138</v>
      </c>
      <c r="F1313" s="3">
        <v>70</v>
      </c>
      <c r="G1313" s="3" t="s">
        <v>3151</v>
      </c>
    </row>
    <row r="1314" spans="1:7" x14ac:dyDescent="0.2">
      <c r="A1314" s="3" t="s">
        <v>3180</v>
      </c>
      <c r="B1314" s="3" t="s">
        <v>3181</v>
      </c>
      <c r="C1314" s="3" t="s">
        <v>102</v>
      </c>
      <c r="D1314" s="3" t="s">
        <v>11</v>
      </c>
      <c r="E1314" s="3" t="s">
        <v>146</v>
      </c>
      <c r="F1314" s="3">
        <v>90</v>
      </c>
      <c r="G1314" s="3" t="s">
        <v>3151</v>
      </c>
    </row>
    <row r="1315" spans="1:7" x14ac:dyDescent="0.2">
      <c r="A1315" s="3" t="s">
        <v>3182</v>
      </c>
      <c r="B1315" s="3" t="s">
        <v>3183</v>
      </c>
      <c r="C1315" s="3" t="s">
        <v>107</v>
      </c>
      <c r="D1315" s="3" t="s">
        <v>11</v>
      </c>
      <c r="E1315" s="3" t="s">
        <v>146</v>
      </c>
      <c r="F1315" s="3">
        <v>90</v>
      </c>
      <c r="G1315" s="3" t="s">
        <v>3151</v>
      </c>
    </row>
    <row r="1316" spans="1:7" x14ac:dyDescent="0.2">
      <c r="A1316" s="3" t="s">
        <v>3184</v>
      </c>
      <c r="B1316" s="3" t="s">
        <v>3185</v>
      </c>
      <c r="C1316" s="3" t="s">
        <v>102</v>
      </c>
      <c r="D1316" s="3" t="s">
        <v>11</v>
      </c>
      <c r="E1316" s="3" t="s">
        <v>156</v>
      </c>
      <c r="F1316" s="3">
        <v>40</v>
      </c>
      <c r="G1316" s="3" t="s">
        <v>3151</v>
      </c>
    </row>
    <row r="1317" spans="1:7" x14ac:dyDescent="0.2">
      <c r="A1317" s="3" t="s">
        <v>3186</v>
      </c>
      <c r="B1317" s="3" t="s">
        <v>3187</v>
      </c>
      <c r="C1317" s="3" t="s">
        <v>102</v>
      </c>
      <c r="D1317" s="3" t="s">
        <v>11</v>
      </c>
      <c r="E1317" s="3" t="s">
        <v>465</v>
      </c>
      <c r="F1317" s="3">
        <v>60</v>
      </c>
      <c r="G1317" s="3" t="s">
        <v>3151</v>
      </c>
    </row>
    <row r="1318" spans="1:7" x14ac:dyDescent="0.2">
      <c r="A1318" s="3" t="s">
        <v>3188</v>
      </c>
      <c r="B1318" s="3" t="s">
        <v>3189</v>
      </c>
      <c r="C1318" s="3" t="s">
        <v>107</v>
      </c>
      <c r="D1318" s="3" t="s">
        <v>11</v>
      </c>
      <c r="E1318" s="3" t="s">
        <v>465</v>
      </c>
      <c r="F1318" s="3">
        <v>60</v>
      </c>
      <c r="G1318" s="3" t="s">
        <v>3151</v>
      </c>
    </row>
    <row r="1319" spans="1:7" x14ac:dyDescent="0.2">
      <c r="A1319" s="3" t="s">
        <v>3190</v>
      </c>
      <c r="B1319" s="3" t="s">
        <v>3191</v>
      </c>
      <c r="C1319" s="3" t="s">
        <v>102</v>
      </c>
      <c r="D1319" s="3" t="s">
        <v>11</v>
      </c>
      <c r="E1319" s="3" t="s">
        <v>159</v>
      </c>
      <c r="F1319" s="3">
        <v>80</v>
      </c>
      <c r="G1319" s="3" t="s">
        <v>3151</v>
      </c>
    </row>
    <row r="1320" spans="1:7" x14ac:dyDescent="0.2">
      <c r="A1320" s="3" t="s">
        <v>3192</v>
      </c>
      <c r="B1320" s="3" t="s">
        <v>3193</v>
      </c>
      <c r="C1320" s="3" t="s">
        <v>107</v>
      </c>
      <c r="D1320" s="3" t="s">
        <v>11</v>
      </c>
      <c r="E1320" s="3" t="s">
        <v>159</v>
      </c>
      <c r="F1320" s="3">
        <v>80</v>
      </c>
      <c r="G1320" s="3" t="s">
        <v>3151</v>
      </c>
    </row>
    <row r="1321" spans="1:7" x14ac:dyDescent="0.2">
      <c r="A1321" s="3" t="s">
        <v>3194</v>
      </c>
      <c r="B1321" s="3" t="s">
        <v>3195</v>
      </c>
      <c r="C1321" s="3" t="s">
        <v>102</v>
      </c>
      <c r="D1321" s="3" t="s">
        <v>11</v>
      </c>
      <c r="E1321" s="3" t="s">
        <v>133</v>
      </c>
      <c r="F1321" s="3">
        <v>90</v>
      </c>
      <c r="G1321" s="3" t="s">
        <v>3196</v>
      </c>
    </row>
    <row r="1322" spans="1:7" x14ac:dyDescent="0.2">
      <c r="A1322" s="3" t="s">
        <v>3197</v>
      </c>
      <c r="B1322" s="3" t="s">
        <v>3198</v>
      </c>
      <c r="C1322" s="3" t="s">
        <v>107</v>
      </c>
      <c r="D1322" s="3" t="s">
        <v>11</v>
      </c>
      <c r="E1322" s="3" t="s">
        <v>133</v>
      </c>
      <c r="F1322" s="3">
        <v>90</v>
      </c>
      <c r="G1322" s="3" t="s">
        <v>3196</v>
      </c>
    </row>
    <row r="1323" spans="1:7" x14ac:dyDescent="0.2">
      <c r="A1323" s="3" t="s">
        <v>3199</v>
      </c>
      <c r="B1323" s="3" t="s">
        <v>3200</v>
      </c>
      <c r="C1323" s="3" t="s">
        <v>102</v>
      </c>
      <c r="D1323" s="3" t="s">
        <v>11</v>
      </c>
      <c r="E1323" s="3" t="s">
        <v>357</v>
      </c>
      <c r="F1323" s="3">
        <v>50</v>
      </c>
      <c r="G1323" s="3" t="s">
        <v>3201</v>
      </c>
    </row>
    <row r="1324" spans="1:7" x14ac:dyDescent="0.2">
      <c r="A1324" s="3" t="s">
        <v>3202</v>
      </c>
      <c r="B1324" s="3" t="s">
        <v>3203</v>
      </c>
      <c r="C1324" s="3" t="s">
        <v>107</v>
      </c>
      <c r="D1324" s="3" t="s">
        <v>11</v>
      </c>
      <c r="E1324" s="3" t="s">
        <v>357</v>
      </c>
      <c r="F1324" s="3">
        <v>50</v>
      </c>
      <c r="G1324" s="3" t="s">
        <v>3201</v>
      </c>
    </row>
    <row r="1325" spans="1:7" x14ac:dyDescent="0.2">
      <c r="A1325" s="3" t="s">
        <v>3204</v>
      </c>
      <c r="B1325" s="3" t="s">
        <v>3205</v>
      </c>
      <c r="C1325" s="3" t="s">
        <v>102</v>
      </c>
      <c r="D1325" s="3" t="s">
        <v>11</v>
      </c>
      <c r="E1325" s="3" t="s">
        <v>128</v>
      </c>
      <c r="F1325" s="3">
        <v>60</v>
      </c>
      <c r="G1325" s="3" t="s">
        <v>3206</v>
      </c>
    </row>
    <row r="1326" spans="1:7" x14ac:dyDescent="0.2">
      <c r="A1326" s="3" t="s">
        <v>3207</v>
      </c>
      <c r="B1326" s="3" t="s">
        <v>3208</v>
      </c>
      <c r="C1326" s="3" t="s">
        <v>107</v>
      </c>
      <c r="D1326" s="3" t="s">
        <v>11</v>
      </c>
      <c r="E1326" s="3" t="s">
        <v>128</v>
      </c>
      <c r="F1326" s="3">
        <v>60</v>
      </c>
      <c r="G1326" s="3" t="s">
        <v>3206</v>
      </c>
    </row>
    <row r="1327" spans="1:7" x14ac:dyDescent="0.2">
      <c r="A1327" s="3" t="s">
        <v>3209</v>
      </c>
      <c r="B1327" s="3" t="s">
        <v>3210</v>
      </c>
      <c r="C1327" s="3" t="s">
        <v>102</v>
      </c>
      <c r="D1327" s="3" t="s">
        <v>11</v>
      </c>
      <c r="E1327" s="3" t="s">
        <v>110</v>
      </c>
      <c r="F1327" s="3">
        <v>50</v>
      </c>
      <c r="G1327" s="3" t="s">
        <v>3211</v>
      </c>
    </row>
    <row r="1328" spans="1:7" x14ac:dyDescent="0.2">
      <c r="A1328" s="3" t="s">
        <v>3212</v>
      </c>
      <c r="B1328" s="3" t="s">
        <v>3213</v>
      </c>
      <c r="C1328" s="3" t="s">
        <v>107</v>
      </c>
      <c r="D1328" s="3" t="s">
        <v>11</v>
      </c>
      <c r="E1328" s="3" t="s">
        <v>110</v>
      </c>
      <c r="F1328" s="3">
        <v>50</v>
      </c>
      <c r="G1328" s="3" t="s">
        <v>3211</v>
      </c>
    </row>
    <row r="1329" spans="1:7" x14ac:dyDescent="0.2">
      <c r="A1329" s="3" t="s">
        <v>3214</v>
      </c>
      <c r="B1329" s="3" t="s">
        <v>3215</v>
      </c>
      <c r="C1329" s="3" t="s">
        <v>102</v>
      </c>
      <c r="D1329" s="3" t="s">
        <v>11</v>
      </c>
      <c r="E1329" s="3" t="s">
        <v>207</v>
      </c>
      <c r="F1329" s="3">
        <v>40</v>
      </c>
      <c r="G1329" s="3" t="s">
        <v>3216</v>
      </c>
    </row>
    <row r="1330" spans="1:7" x14ac:dyDescent="0.2">
      <c r="A1330" s="3" t="s">
        <v>3217</v>
      </c>
      <c r="B1330" s="3" t="s">
        <v>3218</v>
      </c>
      <c r="C1330" s="3" t="s">
        <v>107</v>
      </c>
      <c r="D1330" s="3" t="s">
        <v>11</v>
      </c>
      <c r="E1330" s="3" t="s">
        <v>207</v>
      </c>
      <c r="F1330" s="3">
        <v>40</v>
      </c>
      <c r="G1330" s="3" t="s">
        <v>3216</v>
      </c>
    </row>
    <row r="1331" spans="1:7" x14ac:dyDescent="0.2">
      <c r="A1331" s="3" t="s">
        <v>3219</v>
      </c>
      <c r="B1331" s="3" t="s">
        <v>3220</v>
      </c>
      <c r="C1331" s="3" t="s">
        <v>102</v>
      </c>
      <c r="D1331" s="3" t="s">
        <v>11</v>
      </c>
      <c r="E1331" s="3" t="s">
        <v>302</v>
      </c>
      <c r="F1331" s="3">
        <v>96</v>
      </c>
      <c r="G1331" s="3" t="s">
        <v>3221</v>
      </c>
    </row>
    <row r="1332" spans="1:7" x14ac:dyDescent="0.2">
      <c r="A1332" s="3" t="s">
        <v>3222</v>
      </c>
      <c r="B1332" s="3" t="s">
        <v>3223</v>
      </c>
      <c r="C1332" s="3" t="s">
        <v>102</v>
      </c>
      <c r="D1332" s="3" t="s">
        <v>11</v>
      </c>
      <c r="E1332" s="3" t="s">
        <v>128</v>
      </c>
      <c r="F1332" s="3">
        <v>10</v>
      </c>
      <c r="G1332" s="3" t="s">
        <v>3224</v>
      </c>
    </row>
    <row r="1333" spans="1:7" x14ac:dyDescent="0.2">
      <c r="A1333" s="3" t="s">
        <v>3225</v>
      </c>
      <c r="B1333" s="3" t="s">
        <v>3226</v>
      </c>
      <c r="C1333" s="3" t="s">
        <v>107</v>
      </c>
      <c r="D1333" s="3" t="s">
        <v>11</v>
      </c>
      <c r="E1333" s="3" t="s">
        <v>128</v>
      </c>
      <c r="F1333" s="3">
        <v>10</v>
      </c>
      <c r="G1333" s="3" t="s">
        <v>3224</v>
      </c>
    </row>
    <row r="1334" spans="1:7" x14ac:dyDescent="0.2">
      <c r="A1334" s="3" t="s">
        <v>3227</v>
      </c>
      <c r="B1334" s="3" t="s">
        <v>3228</v>
      </c>
      <c r="C1334" s="3" t="s">
        <v>102</v>
      </c>
      <c r="D1334" s="3" t="s">
        <v>11</v>
      </c>
      <c r="E1334" s="3" t="s">
        <v>260</v>
      </c>
      <c r="F1334" s="3">
        <v>40</v>
      </c>
      <c r="G1334" s="3" t="s">
        <v>3229</v>
      </c>
    </row>
    <row r="1335" spans="1:7" x14ac:dyDescent="0.2">
      <c r="A1335" s="3" t="s">
        <v>3230</v>
      </c>
      <c r="B1335" s="3" t="s">
        <v>3231</v>
      </c>
      <c r="C1335" s="3" t="s">
        <v>102</v>
      </c>
      <c r="D1335" s="3" t="s">
        <v>11</v>
      </c>
      <c r="E1335" s="3" t="s">
        <v>103</v>
      </c>
      <c r="F1335" s="3">
        <v>60</v>
      </c>
      <c r="G1335" s="3" t="s">
        <v>3229</v>
      </c>
    </row>
    <row r="1336" spans="1:7" x14ac:dyDescent="0.2">
      <c r="A1336" s="3" t="s">
        <v>3232</v>
      </c>
      <c r="B1336" s="3" t="s">
        <v>3233</v>
      </c>
      <c r="C1336" s="3" t="s">
        <v>107</v>
      </c>
      <c r="D1336" s="3" t="s">
        <v>11</v>
      </c>
      <c r="E1336" s="3" t="s">
        <v>103</v>
      </c>
      <c r="F1336" s="3">
        <v>60</v>
      </c>
      <c r="G1336" s="3" t="s">
        <v>3229</v>
      </c>
    </row>
    <row r="1337" spans="1:7" x14ac:dyDescent="0.2">
      <c r="A1337" s="3" t="s">
        <v>3234</v>
      </c>
      <c r="B1337" s="3" t="s">
        <v>3235</v>
      </c>
      <c r="C1337" s="3" t="s">
        <v>102</v>
      </c>
      <c r="D1337" s="3" t="s">
        <v>11</v>
      </c>
      <c r="E1337" s="3" t="s">
        <v>128</v>
      </c>
      <c r="F1337" s="3">
        <v>80</v>
      </c>
      <c r="G1337" s="3" t="s">
        <v>3229</v>
      </c>
    </row>
    <row r="1338" spans="1:7" x14ac:dyDescent="0.2">
      <c r="A1338" s="3" t="s">
        <v>3236</v>
      </c>
      <c r="B1338" s="3" t="s">
        <v>3237</v>
      </c>
      <c r="C1338" s="3" t="s">
        <v>107</v>
      </c>
      <c r="D1338" s="3" t="s">
        <v>11</v>
      </c>
      <c r="E1338" s="3" t="s">
        <v>128</v>
      </c>
      <c r="F1338" s="3">
        <v>80</v>
      </c>
      <c r="G1338" s="3" t="s">
        <v>3229</v>
      </c>
    </row>
    <row r="1339" spans="1:7" x14ac:dyDescent="0.2">
      <c r="A1339" s="3" t="s">
        <v>3238</v>
      </c>
      <c r="B1339" s="3" t="s">
        <v>3239</v>
      </c>
      <c r="C1339" s="3" t="s">
        <v>102</v>
      </c>
      <c r="D1339" s="3" t="s">
        <v>11</v>
      </c>
      <c r="E1339" s="3" t="s">
        <v>133</v>
      </c>
      <c r="F1339" s="3">
        <v>50</v>
      </c>
      <c r="G1339" s="3" t="s">
        <v>3229</v>
      </c>
    </row>
    <row r="1340" spans="1:7" x14ac:dyDescent="0.2">
      <c r="A1340" s="3" t="s">
        <v>3240</v>
      </c>
      <c r="B1340" s="3" t="s">
        <v>3241</v>
      </c>
      <c r="C1340" s="3" t="s">
        <v>107</v>
      </c>
      <c r="D1340" s="3" t="s">
        <v>11</v>
      </c>
      <c r="E1340" s="3" t="s">
        <v>133</v>
      </c>
      <c r="F1340" s="3">
        <v>50</v>
      </c>
      <c r="G1340" s="3" t="s">
        <v>3229</v>
      </c>
    </row>
    <row r="1341" spans="1:7" x14ac:dyDescent="0.2">
      <c r="A1341" s="3" t="s">
        <v>3242</v>
      </c>
      <c r="B1341" s="3" t="s">
        <v>3243</v>
      </c>
      <c r="C1341" s="3" t="s">
        <v>102</v>
      </c>
      <c r="D1341" s="3" t="s">
        <v>11</v>
      </c>
      <c r="E1341" s="3" t="s">
        <v>207</v>
      </c>
      <c r="F1341" s="3">
        <v>80</v>
      </c>
      <c r="G1341" s="3" t="s">
        <v>3229</v>
      </c>
    </row>
    <row r="1342" spans="1:7" x14ac:dyDescent="0.2">
      <c r="A1342" s="3" t="s">
        <v>3244</v>
      </c>
      <c r="B1342" s="3" t="s">
        <v>3245</v>
      </c>
      <c r="C1342" s="3" t="s">
        <v>107</v>
      </c>
      <c r="D1342" s="3" t="s">
        <v>11</v>
      </c>
      <c r="E1342" s="3" t="s">
        <v>207</v>
      </c>
      <c r="F1342" s="3">
        <v>80</v>
      </c>
      <c r="G1342" s="3" t="s">
        <v>3229</v>
      </c>
    </row>
    <row r="1343" spans="1:7" x14ac:dyDescent="0.2">
      <c r="A1343" s="3" t="s">
        <v>3246</v>
      </c>
      <c r="B1343" s="3" t="s">
        <v>3247</v>
      </c>
      <c r="C1343" s="3" t="s">
        <v>102</v>
      </c>
      <c r="D1343" s="3" t="s">
        <v>11</v>
      </c>
      <c r="E1343" s="3" t="s">
        <v>115</v>
      </c>
      <c r="F1343" s="3">
        <v>40</v>
      </c>
      <c r="G1343" s="3" t="s">
        <v>3229</v>
      </c>
    </row>
    <row r="1344" spans="1:7" x14ac:dyDescent="0.2">
      <c r="A1344" s="3" t="s">
        <v>3248</v>
      </c>
      <c r="B1344" s="3" t="s">
        <v>3249</v>
      </c>
      <c r="C1344" s="3" t="s">
        <v>107</v>
      </c>
      <c r="D1344" s="3" t="s">
        <v>11</v>
      </c>
      <c r="E1344" s="3" t="s">
        <v>115</v>
      </c>
      <c r="F1344" s="3">
        <v>40</v>
      </c>
      <c r="G1344" s="3" t="s">
        <v>3229</v>
      </c>
    </row>
    <row r="1345" spans="1:7" x14ac:dyDescent="0.2">
      <c r="A1345" s="3" t="s">
        <v>3250</v>
      </c>
      <c r="B1345" s="3" t="s">
        <v>3251</v>
      </c>
      <c r="C1345" s="3" t="s">
        <v>102</v>
      </c>
      <c r="D1345" s="3" t="s">
        <v>11</v>
      </c>
      <c r="E1345" s="3" t="s">
        <v>146</v>
      </c>
      <c r="F1345" s="3">
        <v>90</v>
      </c>
      <c r="G1345" s="3" t="s">
        <v>3229</v>
      </c>
    </row>
    <row r="1346" spans="1:7" x14ac:dyDescent="0.2">
      <c r="A1346" s="3" t="s">
        <v>3252</v>
      </c>
      <c r="B1346" s="3" t="s">
        <v>3253</v>
      </c>
      <c r="C1346" s="3" t="s">
        <v>107</v>
      </c>
      <c r="D1346" s="3" t="s">
        <v>11</v>
      </c>
      <c r="E1346" s="3" t="s">
        <v>146</v>
      </c>
      <c r="F1346" s="3">
        <v>90</v>
      </c>
      <c r="G1346" s="3" t="s">
        <v>3229</v>
      </c>
    </row>
    <row r="1347" spans="1:7" x14ac:dyDescent="0.2">
      <c r="A1347" s="3" t="s">
        <v>3254</v>
      </c>
      <c r="B1347" s="3" t="s">
        <v>3255</v>
      </c>
      <c r="C1347" s="3" t="s">
        <v>102</v>
      </c>
      <c r="D1347" s="3" t="s">
        <v>11</v>
      </c>
      <c r="E1347" s="3" t="s">
        <v>465</v>
      </c>
      <c r="F1347" s="3">
        <v>60</v>
      </c>
      <c r="G1347" s="3" t="s">
        <v>3229</v>
      </c>
    </row>
    <row r="1348" spans="1:7" x14ac:dyDescent="0.2">
      <c r="A1348" s="3" t="s">
        <v>3256</v>
      </c>
      <c r="B1348" s="3" t="s">
        <v>3257</v>
      </c>
      <c r="C1348" s="3" t="s">
        <v>102</v>
      </c>
      <c r="D1348" s="3" t="s">
        <v>11</v>
      </c>
      <c r="E1348" s="3" t="s">
        <v>302</v>
      </c>
      <c r="F1348" s="3">
        <v>40</v>
      </c>
      <c r="G1348" s="3" t="s">
        <v>3229</v>
      </c>
    </row>
    <row r="1349" spans="1:7" x14ac:dyDescent="0.2">
      <c r="A1349" s="3" t="s">
        <v>3258</v>
      </c>
      <c r="B1349" s="3" t="s">
        <v>3259</v>
      </c>
      <c r="C1349" s="3" t="s">
        <v>102</v>
      </c>
      <c r="D1349" s="3" t="s">
        <v>11</v>
      </c>
      <c r="E1349" s="3" t="s">
        <v>170</v>
      </c>
      <c r="F1349" s="3">
        <v>80</v>
      </c>
      <c r="G1349" s="3" t="s">
        <v>3260</v>
      </c>
    </row>
    <row r="1350" spans="1:7" x14ac:dyDescent="0.2">
      <c r="A1350" s="3" t="s">
        <v>3261</v>
      </c>
      <c r="B1350" s="3" t="s">
        <v>3262</v>
      </c>
      <c r="C1350" s="3" t="s">
        <v>107</v>
      </c>
      <c r="D1350" s="3" t="s">
        <v>11</v>
      </c>
      <c r="E1350" s="3" t="s">
        <v>170</v>
      </c>
      <c r="F1350" s="3">
        <v>80</v>
      </c>
      <c r="G1350" s="3" t="s">
        <v>3260</v>
      </c>
    </row>
    <row r="1351" spans="1:7" x14ac:dyDescent="0.2">
      <c r="A1351" s="3" t="s">
        <v>3263</v>
      </c>
      <c r="B1351" s="3" t="s">
        <v>3264</v>
      </c>
      <c r="C1351" s="3" t="s">
        <v>102</v>
      </c>
      <c r="D1351" s="3" t="s">
        <v>11</v>
      </c>
      <c r="E1351" s="3" t="s">
        <v>103</v>
      </c>
      <c r="F1351" s="3">
        <v>60</v>
      </c>
      <c r="G1351" s="3" t="s">
        <v>3265</v>
      </c>
    </row>
    <row r="1352" spans="1:7" x14ac:dyDescent="0.2">
      <c r="A1352" s="3" t="s">
        <v>3266</v>
      </c>
      <c r="B1352" s="3" t="s">
        <v>3267</v>
      </c>
      <c r="C1352" s="3" t="s">
        <v>107</v>
      </c>
      <c r="D1352" s="3" t="s">
        <v>11</v>
      </c>
      <c r="E1352" s="3" t="s">
        <v>103</v>
      </c>
      <c r="F1352" s="3">
        <v>60</v>
      </c>
      <c r="G1352" s="3" t="s">
        <v>3265</v>
      </c>
    </row>
    <row r="1353" spans="1:7" x14ac:dyDescent="0.2">
      <c r="A1353" s="3" t="s">
        <v>3268</v>
      </c>
      <c r="B1353" s="3" t="s">
        <v>3269</v>
      </c>
      <c r="C1353" s="3" t="s">
        <v>102</v>
      </c>
      <c r="D1353" s="3" t="s">
        <v>11</v>
      </c>
      <c r="E1353" s="3" t="s">
        <v>170</v>
      </c>
      <c r="F1353" s="3">
        <v>80</v>
      </c>
      <c r="G1353" s="3" t="s">
        <v>3265</v>
      </c>
    </row>
    <row r="1354" spans="1:7" x14ac:dyDescent="0.2">
      <c r="A1354" s="3" t="s">
        <v>3270</v>
      </c>
      <c r="B1354" s="3" t="s">
        <v>3271</v>
      </c>
      <c r="C1354" s="3" t="s">
        <v>107</v>
      </c>
      <c r="D1354" s="3" t="s">
        <v>11</v>
      </c>
      <c r="E1354" s="3" t="s">
        <v>170</v>
      </c>
      <c r="F1354" s="3">
        <v>80</v>
      </c>
      <c r="G1354" s="3" t="s">
        <v>3265</v>
      </c>
    </row>
    <row r="1355" spans="1:7" x14ac:dyDescent="0.2">
      <c r="A1355" s="3" t="s">
        <v>3272</v>
      </c>
      <c r="B1355" s="3" t="s">
        <v>3273</v>
      </c>
      <c r="C1355" s="3" t="s">
        <v>102</v>
      </c>
      <c r="D1355" s="3" t="s">
        <v>11</v>
      </c>
      <c r="E1355" s="3" t="s">
        <v>357</v>
      </c>
      <c r="F1355" s="3">
        <v>80</v>
      </c>
      <c r="G1355" s="3" t="s">
        <v>3265</v>
      </c>
    </row>
    <row r="1356" spans="1:7" x14ac:dyDescent="0.2">
      <c r="A1356" s="3" t="s">
        <v>3274</v>
      </c>
      <c r="B1356" s="3" t="s">
        <v>3275</v>
      </c>
      <c r="C1356" s="3" t="s">
        <v>107</v>
      </c>
      <c r="D1356" s="3" t="s">
        <v>11</v>
      </c>
      <c r="E1356" s="3" t="s">
        <v>357</v>
      </c>
      <c r="F1356" s="3">
        <v>80</v>
      </c>
      <c r="G1356" s="3" t="s">
        <v>3265</v>
      </c>
    </row>
    <row r="1357" spans="1:7" x14ac:dyDescent="0.2">
      <c r="A1357" s="3" t="s">
        <v>3276</v>
      </c>
      <c r="B1357" s="3" t="s">
        <v>3277</v>
      </c>
      <c r="C1357" s="3" t="s">
        <v>102</v>
      </c>
      <c r="D1357" s="3" t="s">
        <v>11</v>
      </c>
      <c r="E1357" s="3" t="s">
        <v>159</v>
      </c>
      <c r="F1357" s="3">
        <v>50</v>
      </c>
      <c r="G1357" s="3" t="s">
        <v>3278</v>
      </c>
    </row>
    <row r="1358" spans="1:7" x14ac:dyDescent="0.2">
      <c r="A1358" s="3" t="s">
        <v>3279</v>
      </c>
      <c r="B1358" s="3" t="s">
        <v>3280</v>
      </c>
      <c r="C1358" s="3" t="s">
        <v>107</v>
      </c>
      <c r="D1358" s="3" t="s">
        <v>11</v>
      </c>
      <c r="E1358" s="3" t="s">
        <v>159</v>
      </c>
      <c r="F1358" s="3">
        <v>50</v>
      </c>
      <c r="G1358" s="3" t="s">
        <v>3278</v>
      </c>
    </row>
    <row r="1359" spans="1:7" x14ac:dyDescent="0.2">
      <c r="A1359" s="3" t="s">
        <v>3281</v>
      </c>
      <c r="B1359" s="3" t="s">
        <v>3282</v>
      </c>
      <c r="C1359" s="3" t="s">
        <v>102</v>
      </c>
      <c r="D1359" s="3" t="s">
        <v>11</v>
      </c>
      <c r="E1359" s="3" t="s">
        <v>156</v>
      </c>
      <c r="F1359" s="3">
        <v>50</v>
      </c>
      <c r="G1359" s="3" t="s">
        <v>3283</v>
      </c>
    </row>
    <row r="1360" spans="1:7" x14ac:dyDescent="0.2">
      <c r="A1360" s="3" t="s">
        <v>3284</v>
      </c>
      <c r="B1360" s="3" t="s">
        <v>3285</v>
      </c>
      <c r="C1360" s="3" t="s">
        <v>102</v>
      </c>
      <c r="D1360" s="3" t="s">
        <v>11</v>
      </c>
      <c r="E1360" s="3" t="s">
        <v>176</v>
      </c>
      <c r="F1360" s="3">
        <v>70</v>
      </c>
      <c r="G1360" s="3" t="s">
        <v>3286</v>
      </c>
    </row>
    <row r="1361" spans="1:7" x14ac:dyDescent="0.2">
      <c r="A1361" s="3" t="s">
        <v>3287</v>
      </c>
      <c r="B1361" s="3" t="s">
        <v>3288</v>
      </c>
      <c r="C1361" s="3" t="s">
        <v>107</v>
      </c>
      <c r="D1361" s="3" t="s">
        <v>11</v>
      </c>
      <c r="E1361" s="3" t="s">
        <v>176</v>
      </c>
      <c r="F1361" s="3">
        <v>70</v>
      </c>
      <c r="G1361" s="3" t="s">
        <v>3286</v>
      </c>
    </row>
    <row r="1362" spans="1:7" x14ac:dyDescent="0.2">
      <c r="A1362" s="3" t="s">
        <v>3289</v>
      </c>
      <c r="B1362" s="3" t="s">
        <v>3290</v>
      </c>
      <c r="C1362" s="3" t="s">
        <v>102</v>
      </c>
      <c r="D1362" s="3" t="s">
        <v>11</v>
      </c>
      <c r="E1362" s="3" t="s">
        <v>176</v>
      </c>
      <c r="F1362" s="3">
        <v>20</v>
      </c>
      <c r="G1362" s="3" t="s">
        <v>3291</v>
      </c>
    </row>
    <row r="1363" spans="1:7" x14ac:dyDescent="0.2">
      <c r="A1363" s="3" t="s">
        <v>3292</v>
      </c>
      <c r="B1363" s="3" t="s">
        <v>3293</v>
      </c>
      <c r="C1363" s="3" t="s">
        <v>102</v>
      </c>
      <c r="D1363" s="3" t="s">
        <v>11</v>
      </c>
      <c r="E1363" s="3" t="s">
        <v>164</v>
      </c>
      <c r="F1363" s="3">
        <v>60</v>
      </c>
      <c r="G1363" s="3" t="s">
        <v>3294</v>
      </c>
    </row>
    <row r="1364" spans="1:7" x14ac:dyDescent="0.2">
      <c r="A1364" s="3" t="s">
        <v>3295</v>
      </c>
      <c r="B1364" s="3" t="s">
        <v>3296</v>
      </c>
      <c r="C1364" s="3" t="s">
        <v>107</v>
      </c>
      <c r="D1364" s="3" t="s">
        <v>11</v>
      </c>
      <c r="E1364" s="3" t="s">
        <v>164</v>
      </c>
      <c r="F1364" s="3">
        <v>60</v>
      </c>
      <c r="G1364" s="3" t="s">
        <v>3294</v>
      </c>
    </row>
    <row r="1365" spans="1:7" x14ac:dyDescent="0.2">
      <c r="A1365" s="3" t="s">
        <v>3297</v>
      </c>
      <c r="B1365" s="3" t="s">
        <v>3298</v>
      </c>
      <c r="C1365" s="3" t="s">
        <v>102</v>
      </c>
      <c r="D1365" s="3" t="s">
        <v>11</v>
      </c>
      <c r="E1365" s="3" t="s">
        <v>164</v>
      </c>
      <c r="F1365" s="3">
        <v>50</v>
      </c>
      <c r="G1365" s="3" t="s">
        <v>3299</v>
      </c>
    </row>
    <row r="1366" spans="1:7" x14ac:dyDescent="0.2">
      <c r="A1366" s="3" t="s">
        <v>3300</v>
      </c>
      <c r="B1366" s="3" t="s">
        <v>3301</v>
      </c>
      <c r="C1366" s="3" t="s">
        <v>107</v>
      </c>
      <c r="D1366" s="3" t="s">
        <v>11</v>
      </c>
      <c r="E1366" s="3" t="s">
        <v>164</v>
      </c>
      <c r="F1366" s="3">
        <v>50</v>
      </c>
      <c r="G1366" s="3" t="s">
        <v>3299</v>
      </c>
    </row>
    <row r="1367" spans="1:7" x14ac:dyDescent="0.2">
      <c r="A1367" s="3" t="s">
        <v>3302</v>
      </c>
      <c r="B1367" s="3" t="s">
        <v>3303</v>
      </c>
      <c r="C1367" s="3" t="s">
        <v>102</v>
      </c>
      <c r="D1367" s="3" t="s">
        <v>11</v>
      </c>
      <c r="E1367" s="3" t="s">
        <v>128</v>
      </c>
      <c r="F1367" s="3">
        <v>20</v>
      </c>
      <c r="G1367" s="3" t="s">
        <v>3304</v>
      </c>
    </row>
    <row r="1368" spans="1:7" x14ac:dyDescent="0.2">
      <c r="A1368" s="3" t="s">
        <v>3305</v>
      </c>
      <c r="B1368" s="3" t="s">
        <v>3306</v>
      </c>
      <c r="C1368" s="3" t="s">
        <v>107</v>
      </c>
      <c r="D1368" s="3" t="s">
        <v>11</v>
      </c>
      <c r="E1368" s="3" t="s">
        <v>128</v>
      </c>
      <c r="F1368" s="3">
        <v>20</v>
      </c>
      <c r="G1368" s="3" t="s">
        <v>3304</v>
      </c>
    </row>
    <row r="1369" spans="1:7" x14ac:dyDescent="0.2">
      <c r="A1369" s="3" t="s">
        <v>3307</v>
      </c>
      <c r="B1369" s="3" t="s">
        <v>3308</v>
      </c>
      <c r="C1369" s="3" t="s">
        <v>102</v>
      </c>
      <c r="D1369" s="3" t="s">
        <v>11</v>
      </c>
      <c r="E1369" s="3" t="s">
        <v>128</v>
      </c>
      <c r="F1369" s="3">
        <v>50</v>
      </c>
      <c r="G1369" s="3" t="s">
        <v>3309</v>
      </c>
    </row>
    <row r="1370" spans="1:7" x14ac:dyDescent="0.2">
      <c r="A1370" s="3" t="s">
        <v>3310</v>
      </c>
      <c r="B1370" s="3" t="s">
        <v>3311</v>
      </c>
      <c r="C1370" s="3" t="s">
        <v>107</v>
      </c>
      <c r="D1370" s="3" t="s">
        <v>11</v>
      </c>
      <c r="E1370" s="3" t="s">
        <v>128</v>
      </c>
      <c r="F1370" s="3">
        <v>50</v>
      </c>
      <c r="G1370" s="3" t="s">
        <v>3309</v>
      </c>
    </row>
    <row r="1371" spans="1:7" x14ac:dyDescent="0.2">
      <c r="A1371" s="3" t="s">
        <v>3312</v>
      </c>
      <c r="B1371" s="3" t="s">
        <v>3313</v>
      </c>
      <c r="C1371" s="3" t="s">
        <v>102</v>
      </c>
      <c r="D1371" s="3" t="s">
        <v>9</v>
      </c>
      <c r="E1371" s="3" t="s">
        <v>207</v>
      </c>
      <c r="F1371" s="3"/>
      <c r="G1371" s="3"/>
    </row>
    <row r="1372" spans="1:7" x14ac:dyDescent="0.2">
      <c r="A1372" s="3" t="s">
        <v>3314</v>
      </c>
      <c r="B1372" s="3" t="s">
        <v>3315</v>
      </c>
      <c r="C1372" s="3" t="s">
        <v>107</v>
      </c>
      <c r="D1372" s="3" t="s">
        <v>9</v>
      </c>
      <c r="E1372" s="3" t="s">
        <v>207</v>
      </c>
      <c r="F1372" s="3"/>
      <c r="G1372" s="3"/>
    </row>
    <row r="1373" spans="1:7" x14ac:dyDescent="0.2">
      <c r="A1373" s="3" t="s">
        <v>3316</v>
      </c>
      <c r="B1373" s="3" t="s">
        <v>3317</v>
      </c>
      <c r="C1373" s="3" t="s">
        <v>102</v>
      </c>
      <c r="D1373" s="3" t="s">
        <v>11</v>
      </c>
      <c r="E1373" s="3" t="s">
        <v>302</v>
      </c>
      <c r="F1373" s="3">
        <v>81</v>
      </c>
      <c r="G1373" s="3" t="s">
        <v>3318</v>
      </c>
    </row>
    <row r="1374" spans="1:7" x14ac:dyDescent="0.2">
      <c r="A1374" s="3" t="s">
        <v>3319</v>
      </c>
      <c r="B1374" s="3" t="s">
        <v>3320</v>
      </c>
      <c r="C1374" s="3" t="s">
        <v>102</v>
      </c>
      <c r="D1374" s="3" t="s">
        <v>11</v>
      </c>
      <c r="E1374" s="3" t="s">
        <v>146</v>
      </c>
      <c r="F1374" s="3">
        <v>80</v>
      </c>
      <c r="G1374" s="3" t="s">
        <v>3321</v>
      </c>
    </row>
    <row r="1375" spans="1:7" x14ac:dyDescent="0.2">
      <c r="A1375" s="3" t="s">
        <v>3322</v>
      </c>
      <c r="B1375" s="3" t="s">
        <v>3323</v>
      </c>
      <c r="C1375" s="3" t="s">
        <v>107</v>
      </c>
      <c r="D1375" s="3" t="s">
        <v>11</v>
      </c>
      <c r="E1375" s="3" t="s">
        <v>146</v>
      </c>
      <c r="F1375" s="3">
        <v>80</v>
      </c>
      <c r="G1375" s="3" t="s">
        <v>3321</v>
      </c>
    </row>
    <row r="1376" spans="1:7" x14ac:dyDescent="0.2">
      <c r="A1376" s="3" t="s">
        <v>3324</v>
      </c>
      <c r="B1376" s="3" t="s">
        <v>3325</v>
      </c>
      <c r="C1376" s="3" t="s">
        <v>102</v>
      </c>
      <c r="D1376" s="3" t="s">
        <v>11</v>
      </c>
      <c r="E1376" s="3" t="s">
        <v>207</v>
      </c>
      <c r="F1376" s="3">
        <v>30</v>
      </c>
      <c r="G1376" s="3" t="s">
        <v>3326</v>
      </c>
    </row>
    <row r="1377" spans="1:7" x14ac:dyDescent="0.2">
      <c r="A1377" s="3" t="s">
        <v>3327</v>
      </c>
      <c r="B1377" s="3" t="s">
        <v>3328</v>
      </c>
      <c r="C1377" s="3" t="s">
        <v>102</v>
      </c>
      <c r="D1377" s="3" t="s">
        <v>11</v>
      </c>
      <c r="E1377" s="3" t="s">
        <v>146</v>
      </c>
      <c r="F1377" s="3">
        <v>70</v>
      </c>
      <c r="G1377" s="3" t="s">
        <v>3329</v>
      </c>
    </row>
    <row r="1378" spans="1:7" x14ac:dyDescent="0.2">
      <c r="A1378" s="3" t="s">
        <v>3330</v>
      </c>
      <c r="B1378" s="3" t="s">
        <v>3331</v>
      </c>
      <c r="C1378" s="3" t="s">
        <v>107</v>
      </c>
      <c r="D1378" s="3" t="s">
        <v>11</v>
      </c>
      <c r="E1378" s="3" t="s">
        <v>146</v>
      </c>
      <c r="F1378" s="3">
        <v>70</v>
      </c>
      <c r="G1378" s="3" t="s">
        <v>3329</v>
      </c>
    </row>
    <row r="1379" spans="1:7" x14ac:dyDescent="0.2">
      <c r="A1379" s="3" t="s">
        <v>3332</v>
      </c>
      <c r="B1379" s="3" t="s">
        <v>3333</v>
      </c>
      <c r="C1379" s="3" t="s">
        <v>102</v>
      </c>
      <c r="D1379" s="3" t="s">
        <v>11</v>
      </c>
      <c r="E1379" s="3" t="s">
        <v>128</v>
      </c>
      <c r="F1379" s="3">
        <v>20</v>
      </c>
      <c r="G1379" s="3" t="s">
        <v>3334</v>
      </c>
    </row>
    <row r="1380" spans="1:7" x14ac:dyDescent="0.2">
      <c r="A1380" s="3" t="s">
        <v>3335</v>
      </c>
      <c r="B1380" s="3" t="s">
        <v>3336</v>
      </c>
      <c r="C1380" s="3" t="s">
        <v>107</v>
      </c>
      <c r="D1380" s="3" t="s">
        <v>11</v>
      </c>
      <c r="E1380" s="3" t="s">
        <v>128</v>
      </c>
      <c r="F1380" s="3">
        <v>20</v>
      </c>
      <c r="G1380" s="3" t="s">
        <v>3334</v>
      </c>
    </row>
    <row r="1381" spans="1:7" x14ac:dyDescent="0.2">
      <c r="A1381" s="3" t="s">
        <v>3337</v>
      </c>
      <c r="B1381" s="3" t="s">
        <v>3338</v>
      </c>
      <c r="C1381" s="3" t="s">
        <v>102</v>
      </c>
      <c r="D1381" s="3" t="s">
        <v>11</v>
      </c>
      <c r="E1381" s="3" t="s">
        <v>159</v>
      </c>
      <c r="F1381" s="3">
        <v>90</v>
      </c>
      <c r="G1381" s="3" t="s">
        <v>3339</v>
      </c>
    </row>
    <row r="1382" spans="1:7" x14ac:dyDescent="0.2">
      <c r="A1382" s="3" t="s">
        <v>3340</v>
      </c>
      <c r="B1382" s="3" t="s">
        <v>3341</v>
      </c>
      <c r="C1382" s="3" t="s">
        <v>107</v>
      </c>
      <c r="D1382" s="3" t="s">
        <v>11</v>
      </c>
      <c r="E1382" s="3" t="s">
        <v>159</v>
      </c>
      <c r="F1382" s="3">
        <v>90</v>
      </c>
      <c r="G1382" s="3" t="s">
        <v>3339</v>
      </c>
    </row>
    <row r="1383" spans="1:7" x14ac:dyDescent="0.2">
      <c r="A1383" s="3" t="s">
        <v>3342</v>
      </c>
      <c r="B1383" s="3" t="s">
        <v>3343</v>
      </c>
      <c r="C1383" s="3" t="s">
        <v>102</v>
      </c>
      <c r="D1383" s="3" t="s">
        <v>11</v>
      </c>
      <c r="E1383" s="3" t="s">
        <v>176</v>
      </c>
      <c r="F1383" s="3">
        <v>70</v>
      </c>
      <c r="G1383" s="3" t="s">
        <v>3344</v>
      </c>
    </row>
    <row r="1384" spans="1:7" x14ac:dyDescent="0.2">
      <c r="A1384" s="3" t="s">
        <v>3345</v>
      </c>
      <c r="B1384" s="3" t="s">
        <v>3346</v>
      </c>
      <c r="C1384" s="3" t="s">
        <v>107</v>
      </c>
      <c r="D1384" s="3" t="s">
        <v>11</v>
      </c>
      <c r="E1384" s="3" t="s">
        <v>176</v>
      </c>
      <c r="F1384" s="3">
        <v>70</v>
      </c>
      <c r="G1384" s="3" t="s">
        <v>3344</v>
      </c>
    </row>
    <row r="1385" spans="1:7" x14ac:dyDescent="0.2">
      <c r="A1385" s="3" t="s">
        <v>3347</v>
      </c>
      <c r="B1385" s="3" t="s">
        <v>3348</v>
      </c>
      <c r="C1385" s="3" t="s">
        <v>102</v>
      </c>
      <c r="D1385" s="3" t="s">
        <v>9</v>
      </c>
      <c r="E1385" s="3" t="s">
        <v>110</v>
      </c>
      <c r="F1385" s="3"/>
      <c r="G1385" s="3"/>
    </row>
    <row r="1386" spans="1:7" x14ac:dyDescent="0.2">
      <c r="A1386" s="3" t="s">
        <v>3349</v>
      </c>
      <c r="B1386" s="3" t="s">
        <v>3350</v>
      </c>
      <c r="C1386" s="3" t="s">
        <v>107</v>
      </c>
      <c r="D1386" s="3" t="s">
        <v>9</v>
      </c>
      <c r="E1386" s="3" t="s">
        <v>110</v>
      </c>
      <c r="F1386" s="3"/>
      <c r="G1386" s="3"/>
    </row>
    <row r="1387" spans="1:7" x14ac:dyDescent="0.2">
      <c r="A1387" s="3" t="s">
        <v>3351</v>
      </c>
      <c r="B1387" s="3" t="s">
        <v>3352</v>
      </c>
      <c r="C1387" s="3" t="s">
        <v>102</v>
      </c>
      <c r="D1387" s="3" t="s">
        <v>11</v>
      </c>
      <c r="E1387" s="3" t="s">
        <v>103</v>
      </c>
      <c r="F1387" s="3">
        <v>90</v>
      </c>
      <c r="G1387" s="3" t="s">
        <v>3353</v>
      </c>
    </row>
    <row r="1388" spans="1:7" x14ac:dyDescent="0.2">
      <c r="A1388" s="3" t="s">
        <v>3354</v>
      </c>
      <c r="B1388" s="3" t="s">
        <v>3355</v>
      </c>
      <c r="C1388" s="3" t="s">
        <v>107</v>
      </c>
      <c r="D1388" s="3" t="s">
        <v>11</v>
      </c>
      <c r="E1388" s="3" t="s">
        <v>103</v>
      </c>
      <c r="F1388" s="3">
        <v>90</v>
      </c>
      <c r="G1388" s="3" t="s">
        <v>3353</v>
      </c>
    </row>
    <row r="1389" spans="1:7" x14ac:dyDescent="0.2">
      <c r="A1389" s="3" t="s">
        <v>3356</v>
      </c>
      <c r="B1389" s="3" t="s">
        <v>3357</v>
      </c>
      <c r="C1389" s="3" t="s">
        <v>102</v>
      </c>
      <c r="D1389" s="3" t="s">
        <v>11</v>
      </c>
      <c r="E1389" s="3" t="s">
        <v>159</v>
      </c>
      <c r="F1389" s="3">
        <v>60</v>
      </c>
      <c r="G1389" s="3" t="s">
        <v>3358</v>
      </c>
    </row>
    <row r="1390" spans="1:7" x14ac:dyDescent="0.2">
      <c r="A1390" s="3" t="s">
        <v>3359</v>
      </c>
      <c r="B1390" s="3" t="s">
        <v>3360</v>
      </c>
      <c r="C1390" s="3" t="s">
        <v>107</v>
      </c>
      <c r="D1390" s="3" t="s">
        <v>11</v>
      </c>
      <c r="E1390" s="3" t="s">
        <v>159</v>
      </c>
      <c r="F1390" s="3">
        <v>60</v>
      </c>
      <c r="G1390" s="3" t="s">
        <v>3358</v>
      </c>
    </row>
    <row r="1391" spans="1:7" x14ac:dyDescent="0.2">
      <c r="A1391" s="3" t="s">
        <v>3361</v>
      </c>
      <c r="B1391" s="3" t="s">
        <v>3362</v>
      </c>
      <c r="C1391" s="3" t="s">
        <v>102</v>
      </c>
      <c r="D1391" s="3" t="s">
        <v>11</v>
      </c>
      <c r="E1391" s="3" t="s">
        <v>146</v>
      </c>
      <c r="F1391" s="3">
        <v>20</v>
      </c>
      <c r="G1391" s="3" t="s">
        <v>3363</v>
      </c>
    </row>
    <row r="1392" spans="1:7" x14ac:dyDescent="0.2">
      <c r="A1392" s="3" t="s">
        <v>3364</v>
      </c>
      <c r="B1392" s="3" t="s">
        <v>3365</v>
      </c>
      <c r="C1392" s="3" t="s">
        <v>107</v>
      </c>
      <c r="D1392" s="3" t="s">
        <v>11</v>
      </c>
      <c r="E1392" s="3" t="s">
        <v>146</v>
      </c>
      <c r="F1392" s="3">
        <v>20</v>
      </c>
      <c r="G1392" s="3" t="s">
        <v>3363</v>
      </c>
    </row>
    <row r="1393" spans="1:7" x14ac:dyDescent="0.2">
      <c r="A1393" s="3" t="s">
        <v>3366</v>
      </c>
      <c r="B1393" s="3" t="s">
        <v>3367</v>
      </c>
      <c r="C1393" s="3" t="s">
        <v>102</v>
      </c>
      <c r="D1393" s="3" t="s">
        <v>11</v>
      </c>
      <c r="E1393" s="3" t="s">
        <v>141</v>
      </c>
      <c r="F1393" s="3">
        <v>50</v>
      </c>
      <c r="G1393" s="3" t="s">
        <v>3368</v>
      </c>
    </row>
    <row r="1394" spans="1:7" x14ac:dyDescent="0.2">
      <c r="A1394" s="3" t="s">
        <v>3369</v>
      </c>
      <c r="B1394" s="3" t="s">
        <v>3370</v>
      </c>
      <c r="C1394" s="3" t="s">
        <v>107</v>
      </c>
      <c r="D1394" s="3" t="s">
        <v>11</v>
      </c>
      <c r="E1394" s="3" t="s">
        <v>141</v>
      </c>
      <c r="F1394" s="3">
        <v>50</v>
      </c>
      <c r="G1394" s="3" t="s">
        <v>3368</v>
      </c>
    </row>
    <row r="1395" spans="1:7" x14ac:dyDescent="0.2">
      <c r="A1395" s="3" t="s">
        <v>3371</v>
      </c>
      <c r="B1395" s="3" t="s">
        <v>3372</v>
      </c>
      <c r="C1395" s="3" t="s">
        <v>102</v>
      </c>
      <c r="D1395" s="3" t="s">
        <v>11</v>
      </c>
      <c r="E1395" s="3" t="s">
        <v>146</v>
      </c>
      <c r="F1395" s="3">
        <v>10</v>
      </c>
      <c r="G1395" s="3" t="s">
        <v>3373</v>
      </c>
    </row>
    <row r="1396" spans="1:7" x14ac:dyDescent="0.2">
      <c r="A1396" s="3" t="s">
        <v>3374</v>
      </c>
      <c r="B1396" s="3" t="s">
        <v>3375</v>
      </c>
      <c r="C1396" s="3" t="s">
        <v>102</v>
      </c>
      <c r="D1396" s="3" t="s">
        <v>11</v>
      </c>
      <c r="E1396" s="3" t="s">
        <v>207</v>
      </c>
      <c r="F1396" s="3">
        <v>60</v>
      </c>
      <c r="G1396" s="3" t="s">
        <v>3376</v>
      </c>
    </row>
    <row r="1397" spans="1:7" x14ac:dyDescent="0.2">
      <c r="A1397" s="3" t="s">
        <v>3377</v>
      </c>
      <c r="B1397" s="3" t="s">
        <v>3378</v>
      </c>
      <c r="C1397" s="3" t="s">
        <v>107</v>
      </c>
      <c r="D1397" s="3" t="s">
        <v>11</v>
      </c>
      <c r="E1397" s="3" t="s">
        <v>207</v>
      </c>
      <c r="F1397" s="3">
        <v>60</v>
      </c>
      <c r="G1397" s="3" t="s">
        <v>3376</v>
      </c>
    </row>
    <row r="1398" spans="1:7" x14ac:dyDescent="0.2">
      <c r="A1398" s="3" t="s">
        <v>3379</v>
      </c>
      <c r="B1398" s="3" t="s">
        <v>3380</v>
      </c>
      <c r="C1398" s="3" t="s">
        <v>102</v>
      </c>
      <c r="D1398" s="3" t="s">
        <v>11</v>
      </c>
      <c r="E1398" s="3" t="s">
        <v>357</v>
      </c>
      <c r="F1398" s="3">
        <v>60</v>
      </c>
      <c r="G1398" s="3" t="s">
        <v>3381</v>
      </c>
    </row>
    <row r="1399" spans="1:7" x14ac:dyDescent="0.2">
      <c r="A1399" s="3" t="s">
        <v>3382</v>
      </c>
      <c r="B1399" s="3" t="s">
        <v>3383</v>
      </c>
      <c r="C1399" s="3" t="s">
        <v>107</v>
      </c>
      <c r="D1399" s="3" t="s">
        <v>11</v>
      </c>
      <c r="E1399" s="3" t="s">
        <v>357</v>
      </c>
      <c r="F1399" s="3">
        <v>60</v>
      </c>
      <c r="G1399" s="3" t="s">
        <v>3381</v>
      </c>
    </row>
    <row r="1400" spans="1:7" x14ac:dyDescent="0.2">
      <c r="A1400" s="3" t="s">
        <v>3384</v>
      </c>
      <c r="B1400" s="3" t="s">
        <v>3385</v>
      </c>
      <c r="C1400" s="3" t="s">
        <v>102</v>
      </c>
      <c r="D1400" s="3" t="s">
        <v>11</v>
      </c>
      <c r="E1400" s="3" t="s">
        <v>120</v>
      </c>
      <c r="F1400" s="3">
        <v>60</v>
      </c>
      <c r="G1400" s="3" t="s">
        <v>3386</v>
      </c>
    </row>
    <row r="1401" spans="1:7" x14ac:dyDescent="0.2">
      <c r="A1401" s="3" t="s">
        <v>3387</v>
      </c>
      <c r="B1401" s="3" t="s">
        <v>3388</v>
      </c>
      <c r="C1401" s="3" t="s">
        <v>102</v>
      </c>
      <c r="D1401" s="3" t="s">
        <v>11</v>
      </c>
      <c r="E1401" s="3" t="s">
        <v>207</v>
      </c>
      <c r="F1401" s="3">
        <v>60</v>
      </c>
      <c r="G1401" s="3" t="s">
        <v>3386</v>
      </c>
    </row>
    <row r="1402" spans="1:7" x14ac:dyDescent="0.2">
      <c r="A1402" s="3" t="s">
        <v>3389</v>
      </c>
      <c r="B1402" s="3" t="s">
        <v>3390</v>
      </c>
      <c r="C1402" s="3" t="s">
        <v>107</v>
      </c>
      <c r="D1402" s="3" t="s">
        <v>11</v>
      </c>
      <c r="E1402" s="3" t="s">
        <v>207</v>
      </c>
      <c r="F1402" s="3">
        <v>60</v>
      </c>
      <c r="G1402" s="3" t="s">
        <v>3386</v>
      </c>
    </row>
    <row r="1403" spans="1:7" x14ac:dyDescent="0.2">
      <c r="A1403" s="3" t="s">
        <v>3391</v>
      </c>
      <c r="B1403" s="3" t="s">
        <v>3392</v>
      </c>
      <c r="C1403" s="3" t="s">
        <v>102</v>
      </c>
      <c r="D1403" s="3" t="s">
        <v>11</v>
      </c>
      <c r="E1403" s="3" t="s">
        <v>120</v>
      </c>
      <c r="F1403" s="3">
        <v>60</v>
      </c>
      <c r="G1403" s="3" t="s">
        <v>3393</v>
      </c>
    </row>
    <row r="1404" spans="1:7" x14ac:dyDescent="0.2">
      <c r="A1404" s="3" t="s">
        <v>3394</v>
      </c>
      <c r="B1404" s="3" t="s">
        <v>3395</v>
      </c>
      <c r="C1404" s="3" t="s">
        <v>102</v>
      </c>
      <c r="D1404" s="3" t="s">
        <v>11</v>
      </c>
      <c r="E1404" s="3" t="s">
        <v>164</v>
      </c>
      <c r="F1404" s="3">
        <v>10</v>
      </c>
      <c r="G1404" s="3" t="s">
        <v>3396</v>
      </c>
    </row>
    <row r="1405" spans="1:7" x14ac:dyDescent="0.2">
      <c r="A1405" s="3" t="s">
        <v>3397</v>
      </c>
      <c r="B1405" s="3" t="s">
        <v>3398</v>
      </c>
      <c r="C1405" s="3" t="s">
        <v>107</v>
      </c>
      <c r="D1405" s="3" t="s">
        <v>11</v>
      </c>
      <c r="E1405" s="3" t="s">
        <v>164</v>
      </c>
      <c r="F1405" s="3">
        <v>10</v>
      </c>
      <c r="G1405" s="3" t="s">
        <v>3396</v>
      </c>
    </row>
    <row r="1406" spans="1:7" x14ac:dyDescent="0.2">
      <c r="A1406" s="3" t="s">
        <v>3399</v>
      </c>
      <c r="B1406" s="3" t="s">
        <v>3400</v>
      </c>
      <c r="C1406" s="3" t="s">
        <v>102</v>
      </c>
      <c r="D1406" s="3" t="s">
        <v>11</v>
      </c>
      <c r="E1406" s="3" t="s">
        <v>302</v>
      </c>
      <c r="F1406" s="3">
        <v>82</v>
      </c>
      <c r="G1406" s="3" t="s">
        <v>3401</v>
      </c>
    </row>
    <row r="1407" spans="1:7" x14ac:dyDescent="0.2">
      <c r="A1407" s="3" t="s">
        <v>3402</v>
      </c>
      <c r="B1407" s="3" t="s">
        <v>3403</v>
      </c>
      <c r="C1407" s="3" t="s">
        <v>102</v>
      </c>
      <c r="D1407" s="3" t="s">
        <v>11</v>
      </c>
      <c r="E1407" s="3" t="s">
        <v>128</v>
      </c>
      <c r="F1407" s="3">
        <v>30</v>
      </c>
      <c r="G1407" s="3" t="s">
        <v>3404</v>
      </c>
    </row>
    <row r="1408" spans="1:7" x14ac:dyDescent="0.2">
      <c r="A1408" s="3" t="s">
        <v>3405</v>
      </c>
      <c r="B1408" s="3" t="s">
        <v>3406</v>
      </c>
      <c r="C1408" s="3" t="s">
        <v>107</v>
      </c>
      <c r="D1408" s="3" t="s">
        <v>11</v>
      </c>
      <c r="E1408" s="3" t="s">
        <v>128</v>
      </c>
      <c r="F1408" s="3">
        <v>30</v>
      </c>
      <c r="G1408" s="3" t="s">
        <v>3404</v>
      </c>
    </row>
    <row r="1409" spans="1:7" x14ac:dyDescent="0.2">
      <c r="A1409" s="3" t="s">
        <v>3407</v>
      </c>
      <c r="B1409" s="3" t="s">
        <v>3408</v>
      </c>
      <c r="C1409" s="3" t="s">
        <v>102</v>
      </c>
      <c r="D1409" s="3" t="s">
        <v>11</v>
      </c>
      <c r="E1409" s="3" t="s">
        <v>133</v>
      </c>
      <c r="F1409" s="3">
        <v>70</v>
      </c>
      <c r="G1409" s="3" t="s">
        <v>3404</v>
      </c>
    </row>
    <row r="1410" spans="1:7" x14ac:dyDescent="0.2">
      <c r="A1410" s="3" t="s">
        <v>3409</v>
      </c>
      <c r="B1410" s="3" t="s">
        <v>3410</v>
      </c>
      <c r="C1410" s="3" t="s">
        <v>107</v>
      </c>
      <c r="D1410" s="3" t="s">
        <v>11</v>
      </c>
      <c r="E1410" s="3" t="s">
        <v>133</v>
      </c>
      <c r="F1410" s="3">
        <v>70</v>
      </c>
      <c r="G1410" s="3" t="s">
        <v>3404</v>
      </c>
    </row>
    <row r="1411" spans="1:7" x14ac:dyDescent="0.2">
      <c r="A1411" s="3" t="s">
        <v>3411</v>
      </c>
      <c r="B1411" s="3" t="s">
        <v>3412</v>
      </c>
      <c r="C1411" s="3" t="s">
        <v>102</v>
      </c>
      <c r="D1411" s="3" t="s">
        <v>11</v>
      </c>
      <c r="E1411" s="3" t="s">
        <v>110</v>
      </c>
      <c r="F1411" s="3">
        <v>60</v>
      </c>
      <c r="G1411" s="3" t="s">
        <v>3404</v>
      </c>
    </row>
    <row r="1412" spans="1:7" x14ac:dyDescent="0.2">
      <c r="A1412" s="3" t="s">
        <v>3413</v>
      </c>
      <c r="B1412" s="3" t="s">
        <v>3414</v>
      </c>
      <c r="C1412" s="3" t="s">
        <v>102</v>
      </c>
      <c r="D1412" s="3" t="s">
        <v>11</v>
      </c>
      <c r="E1412" s="3" t="s">
        <v>115</v>
      </c>
      <c r="F1412" s="3">
        <v>30</v>
      </c>
      <c r="G1412" s="3" t="s">
        <v>3404</v>
      </c>
    </row>
    <row r="1413" spans="1:7" x14ac:dyDescent="0.2">
      <c r="A1413" s="3" t="s">
        <v>3415</v>
      </c>
      <c r="B1413" s="3" t="s">
        <v>3416</v>
      </c>
      <c r="C1413" s="3" t="s">
        <v>107</v>
      </c>
      <c r="D1413" s="3" t="s">
        <v>11</v>
      </c>
      <c r="E1413" s="3" t="s">
        <v>115</v>
      </c>
      <c r="F1413" s="3">
        <v>30</v>
      </c>
      <c r="G1413" s="3" t="s">
        <v>3404</v>
      </c>
    </row>
    <row r="1414" spans="1:7" x14ac:dyDescent="0.2">
      <c r="A1414" s="3" t="s">
        <v>3417</v>
      </c>
      <c r="B1414" s="3" t="s">
        <v>3418</v>
      </c>
      <c r="C1414" s="3" t="s">
        <v>102</v>
      </c>
      <c r="D1414" s="3" t="s">
        <v>11</v>
      </c>
      <c r="E1414" s="3" t="s">
        <v>146</v>
      </c>
      <c r="F1414" s="3">
        <v>30</v>
      </c>
      <c r="G1414" s="3" t="s">
        <v>3404</v>
      </c>
    </row>
    <row r="1415" spans="1:7" x14ac:dyDescent="0.2">
      <c r="A1415" s="3" t="s">
        <v>3419</v>
      </c>
      <c r="B1415" s="3" t="s">
        <v>3420</v>
      </c>
      <c r="C1415" s="3" t="s">
        <v>107</v>
      </c>
      <c r="D1415" s="3" t="s">
        <v>11</v>
      </c>
      <c r="E1415" s="3" t="s">
        <v>146</v>
      </c>
      <c r="F1415" s="3">
        <v>30</v>
      </c>
      <c r="G1415" s="3" t="s">
        <v>3404</v>
      </c>
    </row>
    <row r="1416" spans="1:7" x14ac:dyDescent="0.2">
      <c r="A1416" s="3" t="s">
        <v>3421</v>
      </c>
      <c r="B1416" s="3" t="s">
        <v>3422</v>
      </c>
      <c r="C1416" s="3" t="s">
        <v>102</v>
      </c>
      <c r="D1416" s="3" t="s">
        <v>11</v>
      </c>
      <c r="E1416" s="3" t="s">
        <v>151</v>
      </c>
      <c r="F1416" s="3">
        <v>50</v>
      </c>
      <c r="G1416" s="3" t="s">
        <v>3404</v>
      </c>
    </row>
    <row r="1417" spans="1:7" x14ac:dyDescent="0.2">
      <c r="A1417" s="3" t="s">
        <v>3423</v>
      </c>
      <c r="B1417" s="3" t="s">
        <v>3424</v>
      </c>
      <c r="C1417" s="3" t="s">
        <v>107</v>
      </c>
      <c r="D1417" s="3" t="s">
        <v>11</v>
      </c>
      <c r="E1417" s="3" t="s">
        <v>151</v>
      </c>
      <c r="F1417" s="3">
        <v>50</v>
      </c>
      <c r="G1417" s="3" t="s">
        <v>3404</v>
      </c>
    </row>
    <row r="1418" spans="1:7" x14ac:dyDescent="0.2">
      <c r="A1418" s="3" t="s">
        <v>3425</v>
      </c>
      <c r="B1418" s="3" t="s">
        <v>3426</v>
      </c>
      <c r="C1418" s="3" t="s">
        <v>102</v>
      </c>
      <c r="D1418" s="3" t="s">
        <v>11</v>
      </c>
      <c r="E1418" s="3" t="s">
        <v>465</v>
      </c>
      <c r="F1418" s="3">
        <v>60</v>
      </c>
      <c r="G1418" s="3" t="s">
        <v>3404</v>
      </c>
    </row>
    <row r="1419" spans="1:7" x14ac:dyDescent="0.2">
      <c r="A1419" s="3" t="s">
        <v>3427</v>
      </c>
      <c r="B1419" s="3" t="s">
        <v>3428</v>
      </c>
      <c r="C1419" s="3" t="s">
        <v>107</v>
      </c>
      <c r="D1419" s="3" t="s">
        <v>11</v>
      </c>
      <c r="E1419" s="3" t="s">
        <v>465</v>
      </c>
      <c r="F1419" s="3">
        <v>60</v>
      </c>
      <c r="G1419" s="3" t="s">
        <v>3404</v>
      </c>
    </row>
    <row r="1420" spans="1:7" x14ac:dyDescent="0.2">
      <c r="A1420" s="3" t="s">
        <v>3429</v>
      </c>
      <c r="B1420" s="3" t="s">
        <v>3430</v>
      </c>
      <c r="C1420" s="3" t="s">
        <v>102</v>
      </c>
      <c r="D1420" s="3" t="s">
        <v>11</v>
      </c>
      <c r="E1420" s="3" t="s">
        <v>164</v>
      </c>
      <c r="F1420" s="3">
        <v>20</v>
      </c>
      <c r="G1420" s="3" t="s">
        <v>3431</v>
      </c>
    </row>
    <row r="1421" spans="1:7" x14ac:dyDescent="0.2">
      <c r="A1421" s="3" t="s">
        <v>3432</v>
      </c>
      <c r="B1421" s="3" t="s">
        <v>3433</v>
      </c>
      <c r="C1421" s="3" t="s">
        <v>102</v>
      </c>
      <c r="D1421" s="3" t="s">
        <v>11</v>
      </c>
      <c r="E1421" s="3" t="s">
        <v>133</v>
      </c>
      <c r="F1421" s="3">
        <v>20</v>
      </c>
      <c r="G1421" s="3" t="s">
        <v>3434</v>
      </c>
    </row>
    <row r="1422" spans="1:7" x14ac:dyDescent="0.2">
      <c r="A1422" s="3" t="s">
        <v>3435</v>
      </c>
      <c r="B1422" s="3" t="s">
        <v>3436</v>
      </c>
      <c r="C1422" s="3" t="s">
        <v>107</v>
      </c>
      <c r="D1422" s="3" t="s">
        <v>11</v>
      </c>
      <c r="E1422" s="3" t="s">
        <v>133</v>
      </c>
      <c r="F1422" s="3">
        <v>20</v>
      </c>
      <c r="G1422" s="3" t="s">
        <v>3434</v>
      </c>
    </row>
    <row r="1423" spans="1:7" x14ac:dyDescent="0.2">
      <c r="A1423" s="3" t="s">
        <v>3437</v>
      </c>
      <c r="B1423" s="3" t="s">
        <v>3438</v>
      </c>
      <c r="C1423" s="3" t="s">
        <v>102</v>
      </c>
      <c r="D1423" s="3" t="s">
        <v>11</v>
      </c>
      <c r="E1423" s="3" t="s">
        <v>103</v>
      </c>
      <c r="F1423" s="3">
        <v>20</v>
      </c>
      <c r="G1423" s="3" t="s">
        <v>3439</v>
      </c>
    </row>
    <row r="1424" spans="1:7" x14ac:dyDescent="0.2">
      <c r="A1424" s="3" t="s">
        <v>3440</v>
      </c>
      <c r="B1424" s="3" t="s">
        <v>3441</v>
      </c>
      <c r="C1424" s="3" t="s">
        <v>107</v>
      </c>
      <c r="D1424" s="3" t="s">
        <v>11</v>
      </c>
      <c r="E1424" s="3" t="s">
        <v>103</v>
      </c>
      <c r="F1424" s="3">
        <v>20</v>
      </c>
      <c r="G1424" s="3" t="s">
        <v>3439</v>
      </c>
    </row>
    <row r="1425" spans="1:7" x14ac:dyDescent="0.2">
      <c r="A1425" s="3" t="s">
        <v>3442</v>
      </c>
      <c r="B1425" s="3" t="s">
        <v>3443</v>
      </c>
      <c r="C1425" s="3" t="s">
        <v>102</v>
      </c>
      <c r="D1425" s="3" t="s">
        <v>99</v>
      </c>
      <c r="E1425" s="3" t="s">
        <v>207</v>
      </c>
      <c r="F1425" s="3">
        <v>10</v>
      </c>
      <c r="G1425" s="3"/>
    </row>
    <row r="1426" spans="1:7" x14ac:dyDescent="0.2">
      <c r="A1426" s="3" t="s">
        <v>3444</v>
      </c>
      <c r="B1426" s="3" t="s">
        <v>3445</v>
      </c>
      <c r="C1426" s="3" t="s">
        <v>107</v>
      </c>
      <c r="D1426" s="3" t="s">
        <v>99</v>
      </c>
      <c r="E1426" s="3" t="s">
        <v>207</v>
      </c>
      <c r="F1426" s="3">
        <v>10</v>
      </c>
      <c r="G1426" s="3"/>
    </row>
    <row r="1427" spans="1:7" x14ac:dyDescent="0.2">
      <c r="A1427" s="3" t="s">
        <v>3446</v>
      </c>
      <c r="B1427" s="3" t="s">
        <v>3447</v>
      </c>
      <c r="C1427" s="3" t="s">
        <v>102</v>
      </c>
      <c r="D1427" s="3" t="s">
        <v>99</v>
      </c>
      <c r="E1427" s="3" t="s">
        <v>207</v>
      </c>
      <c r="F1427" s="3">
        <v>20</v>
      </c>
      <c r="G1427" s="3"/>
    </row>
    <row r="1428" spans="1:7" x14ac:dyDescent="0.2">
      <c r="A1428" s="3" t="s">
        <v>3448</v>
      </c>
      <c r="B1428" s="3" t="s">
        <v>3449</v>
      </c>
      <c r="C1428" s="3" t="s">
        <v>107</v>
      </c>
      <c r="D1428" s="3" t="s">
        <v>99</v>
      </c>
      <c r="E1428" s="3" t="s">
        <v>207</v>
      </c>
      <c r="F1428" s="3">
        <v>20</v>
      </c>
      <c r="G1428" s="3"/>
    </row>
    <row r="1429" spans="1:7" x14ac:dyDescent="0.2">
      <c r="A1429" s="3" t="s">
        <v>3450</v>
      </c>
      <c r="B1429" s="3" t="s">
        <v>3451</v>
      </c>
      <c r="C1429" s="3" t="s">
        <v>102</v>
      </c>
      <c r="D1429" s="3" t="s">
        <v>99</v>
      </c>
      <c r="E1429" s="3" t="s">
        <v>207</v>
      </c>
      <c r="F1429" s="3">
        <v>30</v>
      </c>
      <c r="G1429" s="3"/>
    </row>
    <row r="1430" spans="1:7" x14ac:dyDescent="0.2">
      <c r="A1430" s="3" t="s">
        <v>3452</v>
      </c>
      <c r="B1430" s="3" t="s">
        <v>3453</v>
      </c>
      <c r="C1430" s="3" t="s">
        <v>107</v>
      </c>
      <c r="D1430" s="3" t="s">
        <v>99</v>
      </c>
      <c r="E1430" s="3" t="s">
        <v>207</v>
      </c>
      <c r="F1430" s="3">
        <v>30</v>
      </c>
      <c r="G1430" s="3"/>
    </row>
    <row r="1431" spans="1:7" x14ac:dyDescent="0.2">
      <c r="A1431" s="3" t="s">
        <v>3454</v>
      </c>
      <c r="B1431" s="3" t="s">
        <v>3455</v>
      </c>
      <c r="C1431" s="3" t="s">
        <v>102</v>
      </c>
      <c r="D1431" s="3" t="s">
        <v>99</v>
      </c>
      <c r="E1431" s="3" t="s">
        <v>207</v>
      </c>
      <c r="F1431" s="3">
        <v>40</v>
      </c>
      <c r="G1431" s="3"/>
    </row>
    <row r="1432" spans="1:7" x14ac:dyDescent="0.2">
      <c r="A1432" s="3" t="s">
        <v>3456</v>
      </c>
      <c r="B1432" s="3" t="s">
        <v>3457</v>
      </c>
      <c r="C1432" s="3" t="s">
        <v>107</v>
      </c>
      <c r="D1432" s="3" t="s">
        <v>99</v>
      </c>
      <c r="E1432" s="3" t="s">
        <v>207</v>
      </c>
      <c r="F1432" s="3">
        <v>40</v>
      </c>
      <c r="G1432" s="3"/>
    </row>
    <row r="1433" spans="1:7" x14ac:dyDescent="0.2">
      <c r="A1433" s="3" t="s">
        <v>3458</v>
      </c>
      <c r="B1433" s="3" t="s">
        <v>3459</v>
      </c>
      <c r="C1433" s="3" t="s">
        <v>102</v>
      </c>
      <c r="D1433" s="3" t="s">
        <v>99</v>
      </c>
      <c r="E1433" s="3" t="s">
        <v>207</v>
      </c>
      <c r="F1433" s="3">
        <v>50</v>
      </c>
      <c r="G1433" s="3"/>
    </row>
    <row r="1434" spans="1:7" x14ac:dyDescent="0.2">
      <c r="A1434" s="3" t="s">
        <v>3460</v>
      </c>
      <c r="B1434" s="3" t="s">
        <v>3461</v>
      </c>
      <c r="C1434" s="3" t="s">
        <v>107</v>
      </c>
      <c r="D1434" s="3" t="s">
        <v>99</v>
      </c>
      <c r="E1434" s="3" t="s">
        <v>207</v>
      </c>
      <c r="F1434" s="3">
        <v>50</v>
      </c>
      <c r="G1434" s="3"/>
    </row>
    <row r="1435" spans="1:7" x14ac:dyDescent="0.2">
      <c r="A1435" s="3" t="s">
        <v>3462</v>
      </c>
      <c r="B1435" s="3" t="s">
        <v>3463</v>
      </c>
      <c r="C1435" s="3" t="s">
        <v>102</v>
      </c>
      <c r="D1435" s="3" t="s">
        <v>99</v>
      </c>
      <c r="E1435" s="3" t="s">
        <v>207</v>
      </c>
      <c r="F1435" s="3">
        <v>60</v>
      </c>
      <c r="G1435" s="3"/>
    </row>
    <row r="1436" spans="1:7" x14ac:dyDescent="0.2">
      <c r="A1436" s="3" t="s">
        <v>3464</v>
      </c>
      <c r="B1436" s="3" t="s">
        <v>3465</v>
      </c>
      <c r="C1436" s="3" t="s">
        <v>107</v>
      </c>
      <c r="D1436" s="3" t="s">
        <v>99</v>
      </c>
      <c r="E1436" s="3" t="s">
        <v>207</v>
      </c>
      <c r="F1436" s="3">
        <v>60</v>
      </c>
      <c r="G1436" s="3"/>
    </row>
    <row r="1437" spans="1:7" x14ac:dyDescent="0.2">
      <c r="A1437" s="3" t="s">
        <v>3466</v>
      </c>
      <c r="B1437" s="3" t="s">
        <v>3467</v>
      </c>
      <c r="C1437" s="3" t="s">
        <v>102</v>
      </c>
      <c r="D1437" s="3" t="s">
        <v>99</v>
      </c>
      <c r="E1437" s="3" t="s">
        <v>207</v>
      </c>
      <c r="F1437" s="3">
        <v>70</v>
      </c>
      <c r="G1437" s="3"/>
    </row>
    <row r="1438" spans="1:7" x14ac:dyDescent="0.2">
      <c r="A1438" s="3" t="s">
        <v>3468</v>
      </c>
      <c r="B1438" s="3" t="s">
        <v>3469</v>
      </c>
      <c r="C1438" s="3" t="s">
        <v>107</v>
      </c>
      <c r="D1438" s="3" t="s">
        <v>99</v>
      </c>
      <c r="E1438" s="3" t="s">
        <v>207</v>
      </c>
      <c r="F1438" s="3">
        <v>70</v>
      </c>
      <c r="G1438" s="3"/>
    </row>
    <row r="1439" spans="1:7" x14ac:dyDescent="0.2">
      <c r="A1439" s="3" t="s">
        <v>3470</v>
      </c>
      <c r="B1439" s="3" t="s">
        <v>3471</v>
      </c>
      <c r="C1439" s="3" t="s">
        <v>102</v>
      </c>
      <c r="D1439" s="3" t="s">
        <v>99</v>
      </c>
      <c r="E1439" s="3" t="s">
        <v>207</v>
      </c>
      <c r="F1439" s="3">
        <v>80</v>
      </c>
      <c r="G1439" s="3"/>
    </row>
    <row r="1440" spans="1:7" x14ac:dyDescent="0.2">
      <c r="A1440" s="3" t="s">
        <v>3472</v>
      </c>
      <c r="B1440" s="3" t="s">
        <v>3473</v>
      </c>
      <c r="C1440" s="3" t="s">
        <v>107</v>
      </c>
      <c r="D1440" s="3" t="s">
        <v>99</v>
      </c>
      <c r="E1440" s="3" t="s">
        <v>207</v>
      </c>
      <c r="F1440" s="3">
        <v>80</v>
      </c>
      <c r="G1440" s="3"/>
    </row>
    <row r="1441" spans="1:7" x14ac:dyDescent="0.2">
      <c r="A1441" s="3" t="s">
        <v>3474</v>
      </c>
      <c r="B1441" s="3" t="s">
        <v>3475</v>
      </c>
      <c r="C1441" s="3" t="s">
        <v>102</v>
      </c>
      <c r="D1441" s="3" t="s">
        <v>99</v>
      </c>
      <c r="E1441" s="3" t="s">
        <v>207</v>
      </c>
      <c r="F1441" s="3">
        <v>90</v>
      </c>
      <c r="G1441" s="3"/>
    </row>
    <row r="1442" spans="1:7" x14ac:dyDescent="0.2">
      <c r="A1442" s="3" t="s">
        <v>3476</v>
      </c>
      <c r="B1442" s="3" t="s">
        <v>3477</v>
      </c>
      <c r="C1442" s="3" t="s">
        <v>107</v>
      </c>
      <c r="D1442" s="3" t="s">
        <v>99</v>
      </c>
      <c r="E1442" s="3" t="s">
        <v>207</v>
      </c>
      <c r="F1442" s="3">
        <v>90</v>
      </c>
      <c r="G1442" s="3"/>
    </row>
    <row r="1443" spans="1:7" x14ac:dyDescent="0.2">
      <c r="A1443" s="3" t="s">
        <v>3478</v>
      </c>
      <c r="B1443" s="3" t="s">
        <v>3479</v>
      </c>
      <c r="C1443" s="3" t="s">
        <v>102</v>
      </c>
      <c r="D1443" s="3" t="s">
        <v>99</v>
      </c>
      <c r="E1443" s="3" t="s">
        <v>110</v>
      </c>
      <c r="F1443" s="3">
        <v>10</v>
      </c>
      <c r="G1443" s="3"/>
    </row>
    <row r="1444" spans="1:7" x14ac:dyDescent="0.2">
      <c r="A1444" s="3" t="s">
        <v>3480</v>
      </c>
      <c r="B1444" s="3" t="s">
        <v>3481</v>
      </c>
      <c r="C1444" s="3" t="s">
        <v>107</v>
      </c>
      <c r="D1444" s="3" t="s">
        <v>99</v>
      </c>
      <c r="E1444" s="3" t="s">
        <v>110</v>
      </c>
      <c r="F1444" s="3">
        <v>10</v>
      </c>
      <c r="G1444" s="3"/>
    </row>
    <row r="1445" spans="1:7" x14ac:dyDescent="0.2">
      <c r="A1445" s="3" t="s">
        <v>3482</v>
      </c>
      <c r="B1445" s="3" t="s">
        <v>3483</v>
      </c>
      <c r="C1445" s="3" t="s">
        <v>102</v>
      </c>
      <c r="D1445" s="3" t="s">
        <v>99</v>
      </c>
      <c r="E1445" s="3" t="s">
        <v>110</v>
      </c>
      <c r="F1445" s="3">
        <v>20</v>
      </c>
      <c r="G1445" s="3"/>
    </row>
    <row r="1446" spans="1:7" x14ac:dyDescent="0.2">
      <c r="A1446" s="3" t="s">
        <v>3484</v>
      </c>
      <c r="B1446" s="3" t="s">
        <v>3485</v>
      </c>
      <c r="C1446" s="3" t="s">
        <v>107</v>
      </c>
      <c r="D1446" s="3" t="s">
        <v>99</v>
      </c>
      <c r="E1446" s="3" t="s">
        <v>110</v>
      </c>
      <c r="F1446" s="3">
        <v>20</v>
      </c>
      <c r="G1446" s="3"/>
    </row>
    <row r="1447" spans="1:7" x14ac:dyDescent="0.2">
      <c r="A1447" s="3" t="s">
        <v>3486</v>
      </c>
      <c r="B1447" s="3" t="s">
        <v>3487</v>
      </c>
      <c r="C1447" s="3" t="s">
        <v>102</v>
      </c>
      <c r="D1447" s="3" t="s">
        <v>99</v>
      </c>
      <c r="E1447" s="3" t="s">
        <v>110</v>
      </c>
      <c r="F1447" s="3">
        <v>30</v>
      </c>
      <c r="G1447" s="3"/>
    </row>
    <row r="1448" spans="1:7" x14ac:dyDescent="0.2">
      <c r="A1448" s="3" t="s">
        <v>3488</v>
      </c>
      <c r="B1448" s="3" t="s">
        <v>3489</v>
      </c>
      <c r="C1448" s="3" t="s">
        <v>107</v>
      </c>
      <c r="D1448" s="3" t="s">
        <v>99</v>
      </c>
      <c r="E1448" s="3" t="s">
        <v>110</v>
      </c>
      <c r="F1448" s="3">
        <v>30</v>
      </c>
      <c r="G1448" s="3"/>
    </row>
    <row r="1449" spans="1:7" x14ac:dyDescent="0.2">
      <c r="A1449" s="3" t="s">
        <v>3490</v>
      </c>
      <c r="B1449" s="3" t="s">
        <v>3491</v>
      </c>
      <c r="C1449" s="3" t="s">
        <v>102</v>
      </c>
      <c r="D1449" s="3" t="s">
        <v>99</v>
      </c>
      <c r="E1449" s="3" t="s">
        <v>110</v>
      </c>
      <c r="F1449" s="3">
        <v>40</v>
      </c>
      <c r="G1449" s="3"/>
    </row>
    <row r="1450" spans="1:7" x14ac:dyDescent="0.2">
      <c r="A1450" s="3" t="s">
        <v>3492</v>
      </c>
      <c r="B1450" s="3" t="s">
        <v>3493</v>
      </c>
      <c r="C1450" s="3" t="s">
        <v>107</v>
      </c>
      <c r="D1450" s="3" t="s">
        <v>99</v>
      </c>
      <c r="E1450" s="3" t="s">
        <v>110</v>
      </c>
      <c r="F1450" s="3">
        <v>40</v>
      </c>
      <c r="G1450" s="3"/>
    </row>
    <row r="1451" spans="1:7" x14ac:dyDescent="0.2">
      <c r="A1451" s="3" t="s">
        <v>3494</v>
      </c>
      <c r="B1451" s="3" t="s">
        <v>3495</v>
      </c>
      <c r="C1451" s="3" t="s">
        <v>102</v>
      </c>
      <c r="D1451" s="3" t="s">
        <v>99</v>
      </c>
      <c r="E1451" s="3" t="s">
        <v>110</v>
      </c>
      <c r="F1451" s="3">
        <v>50</v>
      </c>
      <c r="G1451" s="3"/>
    </row>
    <row r="1452" spans="1:7" x14ac:dyDescent="0.2">
      <c r="A1452" s="3" t="s">
        <v>3496</v>
      </c>
      <c r="B1452" s="3" t="s">
        <v>3497</v>
      </c>
      <c r="C1452" s="3" t="s">
        <v>107</v>
      </c>
      <c r="D1452" s="3" t="s">
        <v>99</v>
      </c>
      <c r="E1452" s="3" t="s">
        <v>110</v>
      </c>
      <c r="F1452" s="3">
        <v>50</v>
      </c>
      <c r="G1452" s="3"/>
    </row>
    <row r="1453" spans="1:7" x14ac:dyDescent="0.2">
      <c r="A1453" s="3" t="s">
        <v>3498</v>
      </c>
      <c r="B1453" s="3" t="s">
        <v>3499</v>
      </c>
      <c r="C1453" s="3" t="s">
        <v>102</v>
      </c>
      <c r="D1453" s="3" t="s">
        <v>99</v>
      </c>
      <c r="E1453" s="3" t="s">
        <v>110</v>
      </c>
      <c r="F1453" s="3">
        <v>60</v>
      </c>
      <c r="G1453" s="3"/>
    </row>
    <row r="1454" spans="1:7" x14ac:dyDescent="0.2">
      <c r="A1454" s="3" t="s">
        <v>3500</v>
      </c>
      <c r="B1454" s="3" t="s">
        <v>3501</v>
      </c>
      <c r="C1454" s="3" t="s">
        <v>107</v>
      </c>
      <c r="D1454" s="3" t="s">
        <v>99</v>
      </c>
      <c r="E1454" s="3" t="s">
        <v>110</v>
      </c>
      <c r="F1454" s="3">
        <v>60</v>
      </c>
      <c r="G1454" s="3"/>
    </row>
    <row r="1455" spans="1:7" x14ac:dyDescent="0.2">
      <c r="A1455" s="3" t="s">
        <v>3502</v>
      </c>
      <c r="B1455" s="3" t="s">
        <v>3503</v>
      </c>
      <c r="C1455" s="3" t="s">
        <v>102</v>
      </c>
      <c r="D1455" s="3" t="s">
        <v>11</v>
      </c>
      <c r="E1455" s="3" t="s">
        <v>207</v>
      </c>
      <c r="F1455" s="3">
        <v>90</v>
      </c>
      <c r="G1455" s="3" t="s">
        <v>3504</v>
      </c>
    </row>
    <row r="1456" spans="1:7" x14ac:dyDescent="0.2">
      <c r="A1456" s="3" t="s">
        <v>3505</v>
      </c>
      <c r="B1456" s="3" t="s">
        <v>3506</v>
      </c>
      <c r="C1456" s="3" t="s">
        <v>107</v>
      </c>
      <c r="D1456" s="3" t="s">
        <v>11</v>
      </c>
      <c r="E1456" s="3" t="s">
        <v>207</v>
      </c>
      <c r="F1456" s="3">
        <v>90</v>
      </c>
      <c r="G1456" s="3" t="s">
        <v>3504</v>
      </c>
    </row>
    <row r="1457" spans="1:7" x14ac:dyDescent="0.2">
      <c r="A1457" s="3" t="s">
        <v>3507</v>
      </c>
      <c r="B1457" s="3" t="s">
        <v>3508</v>
      </c>
      <c r="C1457" s="3" t="s">
        <v>102</v>
      </c>
      <c r="D1457" s="3" t="s">
        <v>11</v>
      </c>
      <c r="E1457" s="3" t="s">
        <v>156</v>
      </c>
      <c r="F1457" s="3">
        <v>30</v>
      </c>
      <c r="G1457" s="3" t="s">
        <v>3509</v>
      </c>
    </row>
    <row r="1458" spans="1:7" x14ac:dyDescent="0.2">
      <c r="A1458" s="3" t="s">
        <v>3510</v>
      </c>
      <c r="B1458" s="3" t="s">
        <v>3511</v>
      </c>
      <c r="C1458" s="3" t="s">
        <v>102</v>
      </c>
      <c r="D1458" s="3" t="s">
        <v>11</v>
      </c>
      <c r="E1458" s="3" t="s">
        <v>115</v>
      </c>
      <c r="F1458" s="3">
        <v>50</v>
      </c>
      <c r="G1458" s="3" t="s">
        <v>3512</v>
      </c>
    </row>
    <row r="1459" spans="1:7" x14ac:dyDescent="0.2">
      <c r="A1459" s="3" t="s">
        <v>3513</v>
      </c>
      <c r="B1459" s="3" t="s">
        <v>3514</v>
      </c>
      <c r="C1459" s="3" t="s">
        <v>107</v>
      </c>
      <c r="D1459" s="3" t="s">
        <v>11</v>
      </c>
      <c r="E1459" s="3" t="s">
        <v>115</v>
      </c>
      <c r="F1459" s="3">
        <v>50</v>
      </c>
      <c r="G1459" s="3" t="s">
        <v>3512</v>
      </c>
    </row>
    <row r="1460" spans="1:7" x14ac:dyDescent="0.2">
      <c r="A1460" s="3" t="s">
        <v>3515</v>
      </c>
      <c r="B1460" s="3" t="s">
        <v>3516</v>
      </c>
      <c r="C1460" s="3" t="s">
        <v>102</v>
      </c>
      <c r="D1460" s="3" t="s">
        <v>11</v>
      </c>
      <c r="E1460" s="3" t="s">
        <v>164</v>
      </c>
      <c r="F1460" s="3">
        <v>40</v>
      </c>
      <c r="G1460" s="3" t="s">
        <v>3517</v>
      </c>
    </row>
    <row r="1461" spans="1:7" x14ac:dyDescent="0.2">
      <c r="A1461" s="3" t="s">
        <v>3518</v>
      </c>
      <c r="B1461" s="3" t="s">
        <v>3519</v>
      </c>
      <c r="C1461" s="3" t="s">
        <v>107</v>
      </c>
      <c r="D1461" s="3" t="s">
        <v>11</v>
      </c>
      <c r="E1461" s="3" t="s">
        <v>164</v>
      </c>
      <c r="F1461" s="3">
        <v>40</v>
      </c>
      <c r="G1461" s="3" t="s">
        <v>3517</v>
      </c>
    </row>
    <row r="1462" spans="1:7" x14ac:dyDescent="0.2">
      <c r="A1462" s="3" t="s">
        <v>3520</v>
      </c>
      <c r="B1462" s="3" t="s">
        <v>3521</v>
      </c>
      <c r="C1462" s="3" t="s">
        <v>102</v>
      </c>
      <c r="D1462" s="3" t="s">
        <v>11</v>
      </c>
      <c r="E1462" s="3" t="s">
        <v>159</v>
      </c>
      <c r="F1462" s="3">
        <v>40</v>
      </c>
      <c r="G1462" s="3" t="s">
        <v>3522</v>
      </c>
    </row>
    <row r="1463" spans="1:7" x14ac:dyDescent="0.2">
      <c r="A1463" s="3" t="s">
        <v>3523</v>
      </c>
      <c r="B1463" s="3" t="s">
        <v>3524</v>
      </c>
      <c r="C1463" s="3" t="s">
        <v>107</v>
      </c>
      <c r="D1463" s="3" t="s">
        <v>11</v>
      </c>
      <c r="E1463" s="3" t="s">
        <v>159</v>
      </c>
      <c r="F1463" s="3">
        <v>40</v>
      </c>
      <c r="G1463" s="3" t="s">
        <v>3522</v>
      </c>
    </row>
    <row r="1464" spans="1:7" x14ac:dyDescent="0.2">
      <c r="A1464" s="3" t="s">
        <v>3525</v>
      </c>
      <c r="B1464" s="3" t="s">
        <v>3526</v>
      </c>
      <c r="C1464" s="3" t="s">
        <v>102</v>
      </c>
      <c r="D1464" s="3" t="s">
        <v>11</v>
      </c>
      <c r="E1464" s="3" t="s">
        <v>260</v>
      </c>
      <c r="F1464" s="3">
        <v>70</v>
      </c>
      <c r="G1464" s="3" t="s">
        <v>3527</v>
      </c>
    </row>
    <row r="1465" spans="1:7" x14ac:dyDescent="0.2">
      <c r="A1465" s="3" t="s">
        <v>3528</v>
      </c>
      <c r="B1465" s="3" t="s">
        <v>3529</v>
      </c>
      <c r="C1465" s="3" t="s">
        <v>107</v>
      </c>
      <c r="D1465" s="3" t="s">
        <v>11</v>
      </c>
      <c r="E1465" s="3" t="s">
        <v>260</v>
      </c>
      <c r="F1465" s="3">
        <v>70</v>
      </c>
      <c r="G1465" s="3" t="s">
        <v>3527</v>
      </c>
    </row>
    <row r="1466" spans="1:7" x14ac:dyDescent="0.2">
      <c r="A1466" s="3" t="s">
        <v>3530</v>
      </c>
      <c r="B1466" s="3" t="s">
        <v>3531</v>
      </c>
      <c r="C1466" s="3" t="s">
        <v>102</v>
      </c>
      <c r="D1466" s="3" t="s">
        <v>11</v>
      </c>
      <c r="E1466" s="3" t="s">
        <v>115</v>
      </c>
      <c r="F1466" s="3">
        <v>40</v>
      </c>
      <c r="G1466" s="3" t="s">
        <v>3527</v>
      </c>
    </row>
    <row r="1467" spans="1:7" x14ac:dyDescent="0.2">
      <c r="A1467" s="3" t="s">
        <v>3532</v>
      </c>
      <c r="B1467" s="3" t="s">
        <v>3533</v>
      </c>
      <c r="C1467" s="3" t="s">
        <v>107</v>
      </c>
      <c r="D1467" s="3" t="s">
        <v>11</v>
      </c>
      <c r="E1467" s="3" t="s">
        <v>115</v>
      </c>
      <c r="F1467" s="3">
        <v>40</v>
      </c>
      <c r="G1467" s="3" t="s">
        <v>3527</v>
      </c>
    </row>
    <row r="1468" spans="1:7" x14ac:dyDescent="0.2">
      <c r="A1468" s="3" t="s">
        <v>3534</v>
      </c>
      <c r="B1468" s="3" t="s">
        <v>3535</v>
      </c>
      <c r="C1468" s="3" t="s">
        <v>107</v>
      </c>
      <c r="D1468" s="3" t="s">
        <v>11</v>
      </c>
      <c r="E1468" s="3" t="s">
        <v>138</v>
      </c>
      <c r="F1468" s="3">
        <v>20</v>
      </c>
      <c r="G1468" s="3" t="s">
        <v>3527</v>
      </c>
    </row>
    <row r="1469" spans="1:7" x14ac:dyDescent="0.2">
      <c r="A1469" s="3" t="s">
        <v>3536</v>
      </c>
      <c r="B1469" s="3" t="s">
        <v>3537</v>
      </c>
      <c r="C1469" s="3" t="s">
        <v>102</v>
      </c>
      <c r="D1469" s="3" t="s">
        <v>11</v>
      </c>
      <c r="E1469" s="3" t="s">
        <v>159</v>
      </c>
      <c r="F1469" s="3">
        <v>70</v>
      </c>
      <c r="G1469" s="3" t="s">
        <v>3527</v>
      </c>
    </row>
    <row r="1470" spans="1:7" x14ac:dyDescent="0.2">
      <c r="A1470" s="3" t="s">
        <v>3538</v>
      </c>
      <c r="B1470" s="3" t="s">
        <v>3539</v>
      </c>
      <c r="C1470" s="3" t="s">
        <v>107</v>
      </c>
      <c r="D1470" s="3" t="s">
        <v>11</v>
      </c>
      <c r="E1470" s="3" t="s">
        <v>159</v>
      </c>
      <c r="F1470" s="3">
        <v>70</v>
      </c>
      <c r="G1470" s="3" t="s">
        <v>3527</v>
      </c>
    </row>
    <row r="1471" spans="1:7" x14ac:dyDescent="0.2">
      <c r="A1471" s="3" t="s">
        <v>3540</v>
      </c>
      <c r="B1471" s="3" t="s">
        <v>3541</v>
      </c>
      <c r="C1471" s="3" t="s">
        <v>102</v>
      </c>
      <c r="D1471" s="3" t="s">
        <v>11</v>
      </c>
      <c r="E1471" s="3" t="s">
        <v>133</v>
      </c>
      <c r="F1471" s="3">
        <v>30</v>
      </c>
      <c r="G1471" s="3" t="s">
        <v>3542</v>
      </c>
    </row>
    <row r="1472" spans="1:7" x14ac:dyDescent="0.2">
      <c r="A1472" s="3" t="s">
        <v>3543</v>
      </c>
      <c r="B1472" s="3" t="s">
        <v>3544</v>
      </c>
      <c r="C1472" s="3" t="s">
        <v>107</v>
      </c>
      <c r="D1472" s="3" t="s">
        <v>11</v>
      </c>
      <c r="E1472" s="3" t="s">
        <v>133</v>
      </c>
      <c r="F1472" s="3">
        <v>30</v>
      </c>
      <c r="G1472" s="3" t="s">
        <v>3542</v>
      </c>
    </row>
    <row r="1473" spans="1:7" x14ac:dyDescent="0.2">
      <c r="A1473" s="3" t="s">
        <v>3545</v>
      </c>
      <c r="B1473" s="3" t="s">
        <v>3546</v>
      </c>
      <c r="C1473" s="3" t="s">
        <v>102</v>
      </c>
      <c r="D1473" s="3" t="s">
        <v>11</v>
      </c>
      <c r="E1473" s="3" t="s">
        <v>128</v>
      </c>
      <c r="F1473" s="3">
        <v>20</v>
      </c>
      <c r="G1473" s="3" t="s">
        <v>3547</v>
      </c>
    </row>
    <row r="1474" spans="1:7" x14ac:dyDescent="0.2">
      <c r="A1474" s="3" t="s">
        <v>3548</v>
      </c>
      <c r="B1474" s="3" t="s">
        <v>3549</v>
      </c>
      <c r="C1474" s="3" t="s">
        <v>107</v>
      </c>
      <c r="D1474" s="3" t="s">
        <v>11</v>
      </c>
      <c r="E1474" s="3" t="s">
        <v>128</v>
      </c>
      <c r="F1474" s="3">
        <v>20</v>
      </c>
      <c r="G1474" s="3" t="s">
        <v>3547</v>
      </c>
    </row>
    <row r="1475" spans="1:7" x14ac:dyDescent="0.2">
      <c r="A1475" s="3" t="s">
        <v>3550</v>
      </c>
      <c r="B1475" s="3" t="s">
        <v>3551</v>
      </c>
      <c r="C1475" s="3" t="s">
        <v>102</v>
      </c>
      <c r="D1475" s="3" t="s">
        <v>11</v>
      </c>
      <c r="E1475" s="3" t="s">
        <v>133</v>
      </c>
      <c r="F1475" s="3">
        <v>10</v>
      </c>
      <c r="G1475" s="3" t="s">
        <v>3547</v>
      </c>
    </row>
    <row r="1476" spans="1:7" x14ac:dyDescent="0.2">
      <c r="A1476" s="3" t="s">
        <v>3552</v>
      </c>
      <c r="B1476" s="3" t="s">
        <v>3553</v>
      </c>
      <c r="C1476" s="3" t="s">
        <v>107</v>
      </c>
      <c r="D1476" s="3" t="s">
        <v>11</v>
      </c>
      <c r="E1476" s="3" t="s">
        <v>133</v>
      </c>
      <c r="F1476" s="3">
        <v>10</v>
      </c>
      <c r="G1476" s="3" t="s">
        <v>3547</v>
      </c>
    </row>
    <row r="1477" spans="1:7" x14ac:dyDescent="0.2">
      <c r="A1477" s="3" t="s">
        <v>3554</v>
      </c>
      <c r="B1477" s="3" t="s">
        <v>3555</v>
      </c>
      <c r="C1477" s="3" t="s">
        <v>102</v>
      </c>
      <c r="D1477" s="3" t="s">
        <v>11</v>
      </c>
      <c r="E1477" s="3" t="s">
        <v>176</v>
      </c>
      <c r="F1477" s="3">
        <v>40</v>
      </c>
      <c r="G1477" s="3" t="s">
        <v>3547</v>
      </c>
    </row>
    <row r="1478" spans="1:7" x14ac:dyDescent="0.2">
      <c r="A1478" s="3" t="s">
        <v>3556</v>
      </c>
      <c r="B1478" s="3" t="s">
        <v>3557</v>
      </c>
      <c r="C1478" s="3" t="s">
        <v>102</v>
      </c>
      <c r="D1478" s="3" t="s">
        <v>11</v>
      </c>
      <c r="E1478" s="3" t="s">
        <v>357</v>
      </c>
      <c r="F1478" s="3">
        <v>60</v>
      </c>
      <c r="G1478" s="3" t="s">
        <v>3547</v>
      </c>
    </row>
    <row r="1479" spans="1:7" x14ac:dyDescent="0.2">
      <c r="A1479" s="3" t="s">
        <v>3558</v>
      </c>
      <c r="B1479" s="3" t="s">
        <v>3559</v>
      </c>
      <c r="C1479" s="3" t="s">
        <v>107</v>
      </c>
      <c r="D1479" s="3" t="s">
        <v>11</v>
      </c>
      <c r="E1479" s="3" t="s">
        <v>357</v>
      </c>
      <c r="F1479" s="3">
        <v>60</v>
      </c>
      <c r="G1479" s="3" t="s">
        <v>3547</v>
      </c>
    </row>
    <row r="1480" spans="1:7" x14ac:dyDescent="0.2">
      <c r="A1480" s="3" t="s">
        <v>3560</v>
      </c>
      <c r="B1480" s="3" t="s">
        <v>3561</v>
      </c>
      <c r="C1480" s="3" t="s">
        <v>102</v>
      </c>
      <c r="D1480" s="3" t="s">
        <v>11</v>
      </c>
      <c r="E1480" s="3" t="s">
        <v>465</v>
      </c>
      <c r="F1480" s="3">
        <v>10</v>
      </c>
      <c r="G1480" s="3" t="s">
        <v>3547</v>
      </c>
    </row>
    <row r="1481" spans="1:7" x14ac:dyDescent="0.2">
      <c r="A1481" s="3" t="s">
        <v>3562</v>
      </c>
      <c r="B1481" s="3" t="s">
        <v>3563</v>
      </c>
      <c r="C1481" s="3" t="s">
        <v>107</v>
      </c>
      <c r="D1481" s="3" t="s">
        <v>11</v>
      </c>
      <c r="E1481" s="3" t="s">
        <v>465</v>
      </c>
      <c r="F1481" s="3">
        <v>10</v>
      </c>
      <c r="G1481" s="3" t="s">
        <v>3547</v>
      </c>
    </row>
    <row r="1482" spans="1:7" x14ac:dyDescent="0.2">
      <c r="A1482" s="3" t="s">
        <v>3564</v>
      </c>
      <c r="B1482" s="3" t="s">
        <v>3565</v>
      </c>
      <c r="C1482" s="3" t="s">
        <v>107</v>
      </c>
      <c r="D1482" s="3" t="s">
        <v>11</v>
      </c>
      <c r="E1482" s="3" t="s">
        <v>138</v>
      </c>
      <c r="F1482" s="3">
        <v>80</v>
      </c>
      <c r="G1482" s="3" t="s">
        <v>3566</v>
      </c>
    </row>
    <row r="1483" spans="1:7" x14ac:dyDescent="0.2">
      <c r="A1483" s="3" t="s">
        <v>3567</v>
      </c>
      <c r="B1483" s="3" t="s">
        <v>3568</v>
      </c>
      <c r="C1483" s="3" t="s">
        <v>102</v>
      </c>
      <c r="D1483" s="3" t="s">
        <v>11</v>
      </c>
      <c r="E1483" s="3" t="s">
        <v>302</v>
      </c>
      <c r="F1483" s="3">
        <v>40</v>
      </c>
      <c r="G1483" s="3" t="s">
        <v>3566</v>
      </c>
    </row>
    <row r="1484" spans="1:7" x14ac:dyDescent="0.2">
      <c r="A1484" s="3" t="s">
        <v>3569</v>
      </c>
      <c r="B1484" s="3" t="s">
        <v>3570</v>
      </c>
      <c r="C1484" s="3" t="s">
        <v>102</v>
      </c>
      <c r="D1484" s="3" t="s">
        <v>11</v>
      </c>
      <c r="E1484" s="3" t="s">
        <v>302</v>
      </c>
      <c r="F1484" s="3">
        <v>12</v>
      </c>
      <c r="G1484" s="3" t="s">
        <v>3571</v>
      </c>
    </row>
    <row r="1485" spans="1:7" x14ac:dyDescent="0.2">
      <c r="A1485" s="3" t="s">
        <v>3572</v>
      </c>
      <c r="B1485" s="3" t="s">
        <v>3573</v>
      </c>
      <c r="C1485" s="3" t="s">
        <v>102</v>
      </c>
      <c r="D1485" s="3" t="s">
        <v>11</v>
      </c>
      <c r="E1485" s="3" t="s">
        <v>141</v>
      </c>
      <c r="F1485" s="3">
        <v>90</v>
      </c>
      <c r="G1485" s="3" t="s">
        <v>3574</v>
      </c>
    </row>
    <row r="1486" spans="1:7" x14ac:dyDescent="0.2">
      <c r="A1486" s="3" t="s">
        <v>3575</v>
      </c>
      <c r="B1486" s="3" t="s">
        <v>3576</v>
      </c>
      <c r="C1486" s="3" t="s">
        <v>107</v>
      </c>
      <c r="D1486" s="3" t="s">
        <v>11</v>
      </c>
      <c r="E1486" s="3" t="s">
        <v>141</v>
      </c>
      <c r="F1486" s="3">
        <v>90</v>
      </c>
      <c r="G1486" s="3" t="s">
        <v>3574</v>
      </c>
    </row>
    <row r="1487" spans="1:7" x14ac:dyDescent="0.2">
      <c r="A1487" s="3" t="s">
        <v>3577</v>
      </c>
      <c r="B1487" s="3" t="s">
        <v>3578</v>
      </c>
      <c r="C1487" s="3" t="s">
        <v>102</v>
      </c>
      <c r="D1487" s="3" t="s">
        <v>11</v>
      </c>
      <c r="E1487" s="3" t="s">
        <v>146</v>
      </c>
      <c r="F1487" s="3">
        <v>60</v>
      </c>
      <c r="G1487" s="3" t="s">
        <v>3579</v>
      </c>
    </row>
    <row r="1488" spans="1:7" x14ac:dyDescent="0.2">
      <c r="A1488" s="3" t="s">
        <v>3580</v>
      </c>
      <c r="B1488" s="3" t="s">
        <v>3581</v>
      </c>
      <c r="C1488" s="3" t="s">
        <v>107</v>
      </c>
      <c r="D1488" s="3" t="s">
        <v>11</v>
      </c>
      <c r="E1488" s="3" t="s">
        <v>146</v>
      </c>
      <c r="F1488" s="3">
        <v>60</v>
      </c>
      <c r="G1488" s="3" t="s">
        <v>3579</v>
      </c>
    </row>
    <row r="1489" spans="1:7" x14ac:dyDescent="0.2">
      <c r="A1489" s="3" t="s">
        <v>3582</v>
      </c>
      <c r="B1489" s="3" t="s">
        <v>3583</v>
      </c>
      <c r="C1489" s="3" t="s">
        <v>102</v>
      </c>
      <c r="D1489" s="3" t="s">
        <v>11</v>
      </c>
      <c r="E1489" s="3" t="s">
        <v>156</v>
      </c>
      <c r="F1489" s="3">
        <v>90</v>
      </c>
      <c r="G1489" s="3" t="s">
        <v>3579</v>
      </c>
    </row>
    <row r="1490" spans="1:7" x14ac:dyDescent="0.2">
      <c r="A1490" s="3" t="s">
        <v>3584</v>
      </c>
      <c r="B1490" s="3" t="s">
        <v>3585</v>
      </c>
      <c r="C1490" s="3" t="s">
        <v>102</v>
      </c>
      <c r="D1490" s="3" t="s">
        <v>11</v>
      </c>
      <c r="E1490" s="3" t="s">
        <v>207</v>
      </c>
      <c r="F1490" s="3">
        <v>20</v>
      </c>
      <c r="G1490" s="3" t="s">
        <v>3586</v>
      </c>
    </row>
    <row r="1491" spans="1:7" x14ac:dyDescent="0.2">
      <c r="A1491" s="3" t="s">
        <v>3587</v>
      </c>
      <c r="B1491" s="3" t="s">
        <v>3588</v>
      </c>
      <c r="C1491" s="3" t="s">
        <v>107</v>
      </c>
      <c r="D1491" s="3" t="s">
        <v>11</v>
      </c>
      <c r="E1491" s="3" t="s">
        <v>207</v>
      </c>
      <c r="F1491" s="3">
        <v>20</v>
      </c>
      <c r="G1491" s="3" t="s">
        <v>3586</v>
      </c>
    </row>
    <row r="1492" spans="1:7" x14ac:dyDescent="0.2">
      <c r="A1492" s="3" t="s">
        <v>3589</v>
      </c>
      <c r="B1492" s="3" t="s">
        <v>3590</v>
      </c>
      <c r="C1492" s="3" t="s">
        <v>102</v>
      </c>
      <c r="D1492" s="3" t="s">
        <v>11</v>
      </c>
      <c r="E1492" s="3" t="s">
        <v>159</v>
      </c>
      <c r="F1492" s="3">
        <v>30</v>
      </c>
      <c r="G1492" s="3" t="s">
        <v>3591</v>
      </c>
    </row>
    <row r="1493" spans="1:7" x14ac:dyDescent="0.2">
      <c r="A1493" s="3" t="s">
        <v>3592</v>
      </c>
      <c r="B1493" s="3" t="s">
        <v>3593</v>
      </c>
      <c r="C1493" s="3" t="s">
        <v>107</v>
      </c>
      <c r="D1493" s="3" t="s">
        <v>11</v>
      </c>
      <c r="E1493" s="3" t="s">
        <v>159</v>
      </c>
      <c r="F1493" s="3">
        <v>30</v>
      </c>
      <c r="G1493" s="3" t="s">
        <v>3591</v>
      </c>
    </row>
    <row r="1494" spans="1:7" x14ac:dyDescent="0.2">
      <c r="A1494" s="3" t="s">
        <v>3594</v>
      </c>
      <c r="B1494" s="3" t="s">
        <v>3595</v>
      </c>
      <c r="C1494" s="3" t="s">
        <v>102</v>
      </c>
      <c r="D1494" s="3" t="s">
        <v>11</v>
      </c>
      <c r="E1494" s="3" t="s">
        <v>176</v>
      </c>
      <c r="F1494" s="3">
        <v>90</v>
      </c>
      <c r="G1494" s="3" t="s">
        <v>3596</v>
      </c>
    </row>
    <row r="1495" spans="1:7" x14ac:dyDescent="0.2">
      <c r="A1495" s="3" t="s">
        <v>3597</v>
      </c>
      <c r="B1495" s="3" t="s">
        <v>3598</v>
      </c>
      <c r="C1495" s="3" t="s">
        <v>107</v>
      </c>
      <c r="D1495" s="3" t="s">
        <v>11</v>
      </c>
      <c r="E1495" s="3" t="s">
        <v>176</v>
      </c>
      <c r="F1495" s="3">
        <v>90</v>
      </c>
      <c r="G1495" s="3" t="s">
        <v>3596</v>
      </c>
    </row>
    <row r="1496" spans="1:7" x14ac:dyDescent="0.2">
      <c r="A1496" s="3" t="s">
        <v>3599</v>
      </c>
      <c r="B1496" s="3" t="s">
        <v>3600</v>
      </c>
      <c r="C1496" s="3" t="s">
        <v>102</v>
      </c>
      <c r="D1496" s="3" t="s">
        <v>11</v>
      </c>
      <c r="E1496" s="3" t="s">
        <v>133</v>
      </c>
      <c r="F1496" s="3">
        <v>10</v>
      </c>
      <c r="G1496" s="3" t="s">
        <v>3601</v>
      </c>
    </row>
    <row r="1497" spans="1:7" x14ac:dyDescent="0.2">
      <c r="A1497" s="3" t="s">
        <v>3602</v>
      </c>
      <c r="B1497" s="3" t="s">
        <v>3603</v>
      </c>
      <c r="C1497" s="3" t="s">
        <v>107</v>
      </c>
      <c r="D1497" s="3" t="s">
        <v>11</v>
      </c>
      <c r="E1497" s="3" t="s">
        <v>133</v>
      </c>
      <c r="F1497" s="3">
        <v>10</v>
      </c>
      <c r="G1497" s="3" t="s">
        <v>3601</v>
      </c>
    </row>
    <row r="1498" spans="1:7" x14ac:dyDescent="0.2">
      <c r="A1498" s="3" t="s">
        <v>3604</v>
      </c>
      <c r="B1498" s="3" t="s">
        <v>3605</v>
      </c>
      <c r="C1498" s="3" t="s">
        <v>102</v>
      </c>
      <c r="D1498" s="3" t="s">
        <v>11</v>
      </c>
      <c r="E1498" s="3" t="s">
        <v>120</v>
      </c>
      <c r="F1498" s="3">
        <v>20</v>
      </c>
      <c r="G1498" s="3" t="s">
        <v>3606</v>
      </c>
    </row>
    <row r="1499" spans="1:7" x14ac:dyDescent="0.2">
      <c r="A1499" s="3" t="s">
        <v>3607</v>
      </c>
      <c r="B1499" s="3" t="s">
        <v>3608</v>
      </c>
      <c r="C1499" s="3" t="s">
        <v>102</v>
      </c>
      <c r="D1499" s="3" t="s">
        <v>11</v>
      </c>
      <c r="E1499" s="3" t="s">
        <v>110</v>
      </c>
      <c r="F1499" s="3">
        <v>30</v>
      </c>
      <c r="G1499" s="3" t="s">
        <v>3609</v>
      </c>
    </row>
    <row r="1500" spans="1:7" x14ac:dyDescent="0.2">
      <c r="A1500" s="3" t="s">
        <v>3610</v>
      </c>
      <c r="B1500" s="3" t="s">
        <v>3611</v>
      </c>
      <c r="C1500" s="3" t="s">
        <v>107</v>
      </c>
      <c r="D1500" s="3" t="s">
        <v>11</v>
      </c>
      <c r="E1500" s="3" t="s">
        <v>110</v>
      </c>
      <c r="F1500" s="3">
        <v>30</v>
      </c>
      <c r="G1500" s="3" t="s">
        <v>3609</v>
      </c>
    </row>
    <row r="1501" spans="1:7" x14ac:dyDescent="0.2">
      <c r="A1501" s="3" t="s">
        <v>3612</v>
      </c>
      <c r="B1501" s="3" t="s">
        <v>3613</v>
      </c>
      <c r="C1501" s="3" t="s">
        <v>102</v>
      </c>
      <c r="D1501" s="3" t="s">
        <v>11</v>
      </c>
      <c r="E1501" s="3" t="s">
        <v>128</v>
      </c>
      <c r="F1501" s="3">
        <v>20</v>
      </c>
      <c r="G1501" s="3" t="s">
        <v>3614</v>
      </c>
    </row>
    <row r="1502" spans="1:7" x14ac:dyDescent="0.2">
      <c r="A1502" s="3" t="s">
        <v>3615</v>
      </c>
      <c r="B1502" s="3" t="s">
        <v>3616</v>
      </c>
      <c r="C1502" s="3" t="s">
        <v>107</v>
      </c>
      <c r="D1502" s="3" t="s">
        <v>11</v>
      </c>
      <c r="E1502" s="3" t="s">
        <v>128</v>
      </c>
      <c r="F1502" s="3">
        <v>20</v>
      </c>
      <c r="G1502" s="3" t="s">
        <v>3614</v>
      </c>
    </row>
    <row r="1503" spans="1:7" x14ac:dyDescent="0.2">
      <c r="A1503" s="3" t="s">
        <v>3617</v>
      </c>
      <c r="B1503" s="3" t="s">
        <v>3618</v>
      </c>
      <c r="C1503" s="3" t="s">
        <v>102</v>
      </c>
      <c r="D1503" s="3" t="s">
        <v>11</v>
      </c>
      <c r="E1503" s="3" t="s">
        <v>465</v>
      </c>
      <c r="F1503" s="3">
        <v>10</v>
      </c>
      <c r="G1503" s="3" t="s">
        <v>3619</v>
      </c>
    </row>
    <row r="1504" spans="1:7" x14ac:dyDescent="0.2">
      <c r="A1504" s="3" t="s">
        <v>3620</v>
      </c>
      <c r="B1504" s="3" t="s">
        <v>3621</v>
      </c>
      <c r="C1504" s="3" t="s">
        <v>107</v>
      </c>
      <c r="D1504" s="3" t="s">
        <v>11</v>
      </c>
      <c r="E1504" s="3" t="s">
        <v>465</v>
      </c>
      <c r="F1504" s="3">
        <v>10</v>
      </c>
      <c r="G1504" s="3" t="s">
        <v>3619</v>
      </c>
    </row>
    <row r="1505" spans="1:7" x14ac:dyDescent="0.2">
      <c r="A1505" s="3" t="s">
        <v>3622</v>
      </c>
      <c r="B1505" s="3" t="s">
        <v>3623</v>
      </c>
      <c r="C1505" s="3" t="s">
        <v>102</v>
      </c>
      <c r="D1505" s="3" t="s">
        <v>11</v>
      </c>
      <c r="E1505" s="3" t="s">
        <v>302</v>
      </c>
      <c r="F1505" s="3">
        <v>81</v>
      </c>
      <c r="G1505" s="3" t="s">
        <v>3624</v>
      </c>
    </row>
    <row r="1506" spans="1:7" x14ac:dyDescent="0.2">
      <c r="A1506" s="3" t="s">
        <v>3625</v>
      </c>
      <c r="B1506" s="3" t="s">
        <v>3626</v>
      </c>
      <c r="C1506" s="3" t="s">
        <v>102</v>
      </c>
      <c r="D1506" s="3" t="s">
        <v>11</v>
      </c>
      <c r="E1506" s="3" t="s">
        <v>260</v>
      </c>
      <c r="F1506" s="3">
        <v>30</v>
      </c>
      <c r="G1506" s="3" t="s">
        <v>3627</v>
      </c>
    </row>
    <row r="1507" spans="1:7" x14ac:dyDescent="0.2">
      <c r="A1507" s="3" t="s">
        <v>3628</v>
      </c>
      <c r="B1507" s="3" t="s">
        <v>3629</v>
      </c>
      <c r="C1507" s="3" t="s">
        <v>107</v>
      </c>
      <c r="D1507" s="3" t="s">
        <v>11</v>
      </c>
      <c r="E1507" s="3" t="s">
        <v>260</v>
      </c>
      <c r="F1507" s="3">
        <v>30</v>
      </c>
      <c r="G1507" s="3" t="s">
        <v>3627</v>
      </c>
    </row>
    <row r="1508" spans="1:7" x14ac:dyDescent="0.2">
      <c r="A1508" s="3" t="s">
        <v>3630</v>
      </c>
      <c r="B1508" s="3" t="s">
        <v>3631</v>
      </c>
      <c r="C1508" s="3" t="s">
        <v>102</v>
      </c>
      <c r="D1508" s="3" t="s">
        <v>11</v>
      </c>
      <c r="E1508" s="3" t="s">
        <v>128</v>
      </c>
      <c r="F1508" s="3">
        <v>70</v>
      </c>
      <c r="G1508" s="3" t="s">
        <v>3627</v>
      </c>
    </row>
    <row r="1509" spans="1:7" x14ac:dyDescent="0.2">
      <c r="A1509" s="3" t="s">
        <v>3632</v>
      </c>
      <c r="B1509" s="3" t="s">
        <v>3633</v>
      </c>
      <c r="C1509" s="3" t="s">
        <v>107</v>
      </c>
      <c r="D1509" s="3" t="s">
        <v>11</v>
      </c>
      <c r="E1509" s="3" t="s">
        <v>128</v>
      </c>
      <c r="F1509" s="3">
        <v>70</v>
      </c>
      <c r="G1509" s="3" t="s">
        <v>3627</v>
      </c>
    </row>
    <row r="1510" spans="1:7" x14ac:dyDescent="0.2">
      <c r="A1510" s="3" t="s">
        <v>3634</v>
      </c>
      <c r="B1510" s="3" t="s">
        <v>3635</v>
      </c>
      <c r="C1510" s="3" t="s">
        <v>102</v>
      </c>
      <c r="D1510" s="3" t="s">
        <v>11</v>
      </c>
      <c r="E1510" s="3" t="s">
        <v>133</v>
      </c>
      <c r="F1510" s="3">
        <v>80</v>
      </c>
      <c r="G1510" s="3" t="s">
        <v>3627</v>
      </c>
    </row>
    <row r="1511" spans="1:7" x14ac:dyDescent="0.2">
      <c r="A1511" s="3" t="s">
        <v>3636</v>
      </c>
      <c r="B1511" s="3" t="s">
        <v>3637</v>
      </c>
      <c r="C1511" s="3" t="s">
        <v>107</v>
      </c>
      <c r="D1511" s="3" t="s">
        <v>11</v>
      </c>
      <c r="E1511" s="3" t="s">
        <v>133</v>
      </c>
      <c r="F1511" s="3">
        <v>80</v>
      </c>
      <c r="G1511" s="3" t="s">
        <v>3627</v>
      </c>
    </row>
    <row r="1512" spans="1:7" x14ac:dyDescent="0.2">
      <c r="A1512" s="3" t="s">
        <v>3638</v>
      </c>
      <c r="B1512" s="3" t="s">
        <v>3639</v>
      </c>
      <c r="C1512" s="3" t="s">
        <v>102</v>
      </c>
      <c r="D1512" s="3" t="s">
        <v>11</v>
      </c>
      <c r="E1512" s="3" t="s">
        <v>115</v>
      </c>
      <c r="F1512" s="3">
        <v>70</v>
      </c>
      <c r="G1512" s="3" t="s">
        <v>3627</v>
      </c>
    </row>
    <row r="1513" spans="1:7" x14ac:dyDescent="0.2">
      <c r="A1513" s="3" t="s">
        <v>3640</v>
      </c>
      <c r="B1513" s="3" t="s">
        <v>3641</v>
      </c>
      <c r="C1513" s="3" t="s">
        <v>107</v>
      </c>
      <c r="D1513" s="3" t="s">
        <v>11</v>
      </c>
      <c r="E1513" s="3" t="s">
        <v>115</v>
      </c>
      <c r="F1513" s="3">
        <v>70</v>
      </c>
      <c r="G1513" s="3" t="s">
        <v>3627</v>
      </c>
    </row>
    <row r="1514" spans="1:7" x14ac:dyDescent="0.2">
      <c r="A1514" s="3" t="s">
        <v>3642</v>
      </c>
      <c r="B1514" s="3" t="s">
        <v>3643</v>
      </c>
      <c r="C1514" s="3" t="s">
        <v>107</v>
      </c>
      <c r="D1514" s="3" t="s">
        <v>11</v>
      </c>
      <c r="E1514" s="3" t="s">
        <v>138</v>
      </c>
      <c r="F1514" s="3">
        <v>80</v>
      </c>
      <c r="G1514" s="3" t="s">
        <v>3627</v>
      </c>
    </row>
    <row r="1515" spans="1:7" x14ac:dyDescent="0.2">
      <c r="A1515" s="3" t="s">
        <v>3644</v>
      </c>
      <c r="B1515" s="3" t="s">
        <v>3645</v>
      </c>
      <c r="C1515" s="3" t="s">
        <v>102</v>
      </c>
      <c r="D1515" s="3" t="s">
        <v>11</v>
      </c>
      <c r="E1515" s="3" t="s">
        <v>151</v>
      </c>
      <c r="F1515" s="3">
        <v>80</v>
      </c>
      <c r="G1515" s="3" t="s">
        <v>3627</v>
      </c>
    </row>
    <row r="1516" spans="1:7" x14ac:dyDescent="0.2">
      <c r="A1516" s="3" t="s">
        <v>3646</v>
      </c>
      <c r="B1516" s="3" t="s">
        <v>3647</v>
      </c>
      <c r="C1516" s="3" t="s">
        <v>107</v>
      </c>
      <c r="D1516" s="3" t="s">
        <v>11</v>
      </c>
      <c r="E1516" s="3" t="s">
        <v>151</v>
      </c>
      <c r="F1516" s="3">
        <v>80</v>
      </c>
      <c r="G1516" s="3" t="s">
        <v>3627</v>
      </c>
    </row>
    <row r="1517" spans="1:7" x14ac:dyDescent="0.2">
      <c r="A1517" s="3" t="s">
        <v>3648</v>
      </c>
      <c r="B1517" s="3" t="s">
        <v>3649</v>
      </c>
      <c r="C1517" s="3" t="s">
        <v>102</v>
      </c>
      <c r="D1517" s="3" t="s">
        <v>11</v>
      </c>
      <c r="E1517" s="3" t="s">
        <v>156</v>
      </c>
      <c r="F1517" s="3">
        <v>40</v>
      </c>
      <c r="G1517" s="3" t="s">
        <v>3627</v>
      </c>
    </row>
    <row r="1518" spans="1:7" x14ac:dyDescent="0.2">
      <c r="A1518" s="3" t="s">
        <v>3650</v>
      </c>
      <c r="B1518" s="3" t="s">
        <v>3651</v>
      </c>
      <c r="C1518" s="3" t="s">
        <v>102</v>
      </c>
      <c r="D1518" s="3" t="s">
        <v>11</v>
      </c>
      <c r="E1518" s="3" t="s">
        <v>357</v>
      </c>
      <c r="F1518" s="3">
        <v>40</v>
      </c>
      <c r="G1518" s="3" t="s">
        <v>3627</v>
      </c>
    </row>
    <row r="1519" spans="1:7" x14ac:dyDescent="0.2">
      <c r="A1519" s="3" t="s">
        <v>3652</v>
      </c>
      <c r="B1519" s="3" t="s">
        <v>3653</v>
      </c>
      <c r="C1519" s="3" t="s">
        <v>102</v>
      </c>
      <c r="D1519" s="3" t="s">
        <v>11</v>
      </c>
      <c r="E1519" s="3" t="s">
        <v>465</v>
      </c>
      <c r="F1519" s="3">
        <v>30</v>
      </c>
      <c r="G1519" s="3" t="s">
        <v>3627</v>
      </c>
    </row>
    <row r="1520" spans="1:7" x14ac:dyDescent="0.2">
      <c r="A1520" s="3" t="s">
        <v>3654</v>
      </c>
      <c r="B1520" s="3" t="s">
        <v>3655</v>
      </c>
      <c r="C1520" s="3" t="s">
        <v>107</v>
      </c>
      <c r="D1520" s="3" t="s">
        <v>11</v>
      </c>
      <c r="E1520" s="3" t="s">
        <v>465</v>
      </c>
      <c r="F1520" s="3">
        <v>30</v>
      </c>
      <c r="G1520" s="3" t="s">
        <v>3627</v>
      </c>
    </row>
    <row r="1521" spans="1:7" x14ac:dyDescent="0.2">
      <c r="A1521" s="3" t="s">
        <v>3656</v>
      </c>
      <c r="B1521" s="3" t="s">
        <v>3657</v>
      </c>
      <c r="C1521" s="3" t="s">
        <v>102</v>
      </c>
      <c r="D1521" s="3" t="s">
        <v>11</v>
      </c>
      <c r="E1521" s="3" t="s">
        <v>207</v>
      </c>
      <c r="F1521" s="3">
        <v>70</v>
      </c>
      <c r="G1521" s="3" t="s">
        <v>3658</v>
      </c>
    </row>
    <row r="1522" spans="1:7" x14ac:dyDescent="0.2">
      <c r="A1522" s="3" t="s">
        <v>3659</v>
      </c>
      <c r="B1522" s="3" t="s">
        <v>3660</v>
      </c>
      <c r="C1522" s="3" t="s">
        <v>107</v>
      </c>
      <c r="D1522" s="3" t="s">
        <v>11</v>
      </c>
      <c r="E1522" s="3" t="s">
        <v>207</v>
      </c>
      <c r="F1522" s="3">
        <v>70</v>
      </c>
      <c r="G1522" s="3" t="s">
        <v>3658</v>
      </c>
    </row>
    <row r="1523" spans="1:7" x14ac:dyDescent="0.2">
      <c r="A1523" s="3" t="s">
        <v>3661</v>
      </c>
      <c r="B1523" s="3" t="s">
        <v>3662</v>
      </c>
      <c r="C1523" s="3" t="s">
        <v>102</v>
      </c>
      <c r="D1523" s="3" t="s">
        <v>11</v>
      </c>
      <c r="E1523" s="3" t="s">
        <v>156</v>
      </c>
      <c r="F1523" s="3">
        <v>90</v>
      </c>
      <c r="G1523" s="3" t="s">
        <v>3663</v>
      </c>
    </row>
    <row r="1524" spans="1:7" x14ac:dyDescent="0.2">
      <c r="A1524" s="3" t="s">
        <v>3664</v>
      </c>
      <c r="B1524" s="3" t="s">
        <v>3665</v>
      </c>
      <c r="C1524" s="3" t="s">
        <v>102</v>
      </c>
      <c r="D1524" s="3" t="s">
        <v>11</v>
      </c>
      <c r="E1524" s="3" t="s">
        <v>260</v>
      </c>
      <c r="F1524" s="3">
        <v>60</v>
      </c>
      <c r="G1524" s="3" t="s">
        <v>3666</v>
      </c>
    </row>
    <row r="1525" spans="1:7" x14ac:dyDescent="0.2">
      <c r="A1525" s="3" t="s">
        <v>3667</v>
      </c>
      <c r="B1525" s="3" t="s">
        <v>3668</v>
      </c>
      <c r="C1525" s="3" t="s">
        <v>107</v>
      </c>
      <c r="D1525" s="3" t="s">
        <v>11</v>
      </c>
      <c r="E1525" s="3" t="s">
        <v>260</v>
      </c>
      <c r="F1525" s="3">
        <v>60</v>
      </c>
      <c r="G1525" s="3" t="s">
        <v>3666</v>
      </c>
    </row>
    <row r="1526" spans="1:7" x14ac:dyDescent="0.2">
      <c r="A1526" s="3" t="s">
        <v>3669</v>
      </c>
      <c r="B1526" s="3" t="s">
        <v>3670</v>
      </c>
      <c r="C1526" s="3" t="s">
        <v>102</v>
      </c>
      <c r="D1526" s="3" t="s">
        <v>11</v>
      </c>
      <c r="E1526" s="3" t="s">
        <v>103</v>
      </c>
      <c r="F1526" s="3">
        <v>90</v>
      </c>
      <c r="G1526" s="3" t="s">
        <v>3666</v>
      </c>
    </row>
    <row r="1527" spans="1:7" x14ac:dyDescent="0.2">
      <c r="A1527" s="3" t="s">
        <v>3671</v>
      </c>
      <c r="B1527" s="3" t="s">
        <v>3672</v>
      </c>
      <c r="C1527" s="3" t="s">
        <v>107</v>
      </c>
      <c r="D1527" s="3" t="s">
        <v>11</v>
      </c>
      <c r="E1527" s="3" t="s">
        <v>103</v>
      </c>
      <c r="F1527" s="3">
        <v>90</v>
      </c>
      <c r="G1527" s="3" t="s">
        <v>3666</v>
      </c>
    </row>
    <row r="1528" spans="1:7" x14ac:dyDescent="0.2">
      <c r="A1528" s="3" t="s">
        <v>3673</v>
      </c>
      <c r="B1528" s="3" t="s">
        <v>3674</v>
      </c>
      <c r="C1528" s="3" t="s">
        <v>102</v>
      </c>
      <c r="D1528" s="3" t="s">
        <v>11</v>
      </c>
      <c r="E1528" s="3" t="s">
        <v>128</v>
      </c>
      <c r="F1528" s="3">
        <v>10</v>
      </c>
      <c r="G1528" s="3" t="s">
        <v>3666</v>
      </c>
    </row>
    <row r="1529" spans="1:7" x14ac:dyDescent="0.2">
      <c r="A1529" s="3" t="s">
        <v>3675</v>
      </c>
      <c r="B1529" s="3" t="s">
        <v>3676</v>
      </c>
      <c r="C1529" s="3" t="s">
        <v>107</v>
      </c>
      <c r="D1529" s="3" t="s">
        <v>11</v>
      </c>
      <c r="E1529" s="3" t="s">
        <v>128</v>
      </c>
      <c r="F1529" s="3">
        <v>10</v>
      </c>
      <c r="G1529" s="3" t="s">
        <v>3666</v>
      </c>
    </row>
    <row r="1530" spans="1:7" x14ac:dyDescent="0.2">
      <c r="A1530" s="3" t="s">
        <v>3677</v>
      </c>
      <c r="B1530" s="3" t="s">
        <v>3678</v>
      </c>
      <c r="C1530" s="3" t="s">
        <v>107</v>
      </c>
      <c r="D1530" s="3" t="s">
        <v>11</v>
      </c>
      <c r="E1530" s="3" t="s">
        <v>138</v>
      </c>
      <c r="F1530" s="3">
        <v>30</v>
      </c>
      <c r="G1530" s="3" t="s">
        <v>3666</v>
      </c>
    </row>
    <row r="1531" spans="1:7" x14ac:dyDescent="0.2">
      <c r="A1531" s="3" t="s">
        <v>3679</v>
      </c>
      <c r="B1531" s="3" t="s">
        <v>3680</v>
      </c>
      <c r="C1531" s="3" t="s">
        <v>102</v>
      </c>
      <c r="D1531" s="3" t="s">
        <v>11</v>
      </c>
      <c r="E1531" s="3" t="s">
        <v>170</v>
      </c>
      <c r="F1531" s="3">
        <v>50</v>
      </c>
      <c r="G1531" s="3" t="s">
        <v>3666</v>
      </c>
    </row>
    <row r="1532" spans="1:7" x14ac:dyDescent="0.2">
      <c r="A1532" s="3" t="s">
        <v>3681</v>
      </c>
      <c r="B1532" s="3" t="s">
        <v>3682</v>
      </c>
      <c r="C1532" s="3" t="s">
        <v>107</v>
      </c>
      <c r="D1532" s="3" t="s">
        <v>11</v>
      </c>
      <c r="E1532" s="3" t="s">
        <v>170</v>
      </c>
      <c r="F1532" s="3">
        <v>50</v>
      </c>
      <c r="G1532" s="3" t="s">
        <v>3666</v>
      </c>
    </row>
    <row r="1533" spans="1:7" x14ac:dyDescent="0.2">
      <c r="A1533" s="3" t="s">
        <v>3683</v>
      </c>
      <c r="B1533" s="3" t="s">
        <v>3684</v>
      </c>
      <c r="C1533" s="3" t="s">
        <v>102</v>
      </c>
      <c r="D1533" s="3" t="s">
        <v>11</v>
      </c>
      <c r="E1533" s="3" t="s">
        <v>176</v>
      </c>
      <c r="F1533" s="3">
        <v>20</v>
      </c>
      <c r="G1533" s="3" t="s">
        <v>3685</v>
      </c>
    </row>
    <row r="1534" spans="1:7" x14ac:dyDescent="0.2">
      <c r="A1534" s="3" t="s">
        <v>3686</v>
      </c>
      <c r="B1534" s="3" t="s">
        <v>3687</v>
      </c>
      <c r="C1534" s="3" t="s">
        <v>107</v>
      </c>
      <c r="D1534" s="3" t="s">
        <v>11</v>
      </c>
      <c r="E1534" s="3" t="s">
        <v>138</v>
      </c>
      <c r="F1534" s="3">
        <v>40</v>
      </c>
      <c r="G1534" s="3" t="s">
        <v>3688</v>
      </c>
    </row>
    <row r="1535" spans="1:7" x14ac:dyDescent="0.2">
      <c r="A1535" s="3" t="s">
        <v>3689</v>
      </c>
      <c r="B1535" s="3" t="s">
        <v>3690</v>
      </c>
      <c r="C1535" s="3" t="s">
        <v>102</v>
      </c>
      <c r="D1535" s="3" t="s">
        <v>11</v>
      </c>
      <c r="E1535" s="3" t="s">
        <v>156</v>
      </c>
      <c r="F1535" s="3">
        <v>60</v>
      </c>
      <c r="G1535" s="3" t="s">
        <v>3691</v>
      </c>
    </row>
    <row r="1536" spans="1:7" x14ac:dyDescent="0.2">
      <c r="A1536" s="3" t="s">
        <v>3692</v>
      </c>
      <c r="B1536" s="3" t="s">
        <v>3693</v>
      </c>
      <c r="C1536" s="3" t="s">
        <v>102</v>
      </c>
      <c r="D1536" s="3" t="s">
        <v>11</v>
      </c>
      <c r="E1536" s="3" t="s">
        <v>176</v>
      </c>
      <c r="F1536" s="3">
        <v>90</v>
      </c>
      <c r="G1536" s="3" t="s">
        <v>3694</v>
      </c>
    </row>
    <row r="1537" spans="1:7" x14ac:dyDescent="0.2">
      <c r="A1537" s="3" t="s">
        <v>3695</v>
      </c>
      <c r="B1537" s="3" t="s">
        <v>3696</v>
      </c>
      <c r="C1537" s="3" t="s">
        <v>107</v>
      </c>
      <c r="D1537" s="3" t="s">
        <v>11</v>
      </c>
      <c r="E1537" s="3" t="s">
        <v>176</v>
      </c>
      <c r="F1537" s="3">
        <v>90</v>
      </c>
      <c r="G1537" s="3" t="s">
        <v>3694</v>
      </c>
    </row>
    <row r="1538" spans="1:7" x14ac:dyDescent="0.2">
      <c r="A1538" s="3" t="s">
        <v>3697</v>
      </c>
      <c r="B1538" s="3" t="s">
        <v>3698</v>
      </c>
      <c r="C1538" s="3" t="s">
        <v>102</v>
      </c>
      <c r="D1538" s="3" t="s">
        <v>11</v>
      </c>
      <c r="E1538" s="3" t="s">
        <v>170</v>
      </c>
      <c r="F1538" s="3">
        <v>80</v>
      </c>
      <c r="G1538" s="3" t="s">
        <v>3699</v>
      </c>
    </row>
    <row r="1539" spans="1:7" x14ac:dyDescent="0.2">
      <c r="A1539" s="3" t="s">
        <v>3700</v>
      </c>
      <c r="B1539" s="3" t="s">
        <v>3701</v>
      </c>
      <c r="C1539" s="3" t="s">
        <v>107</v>
      </c>
      <c r="D1539" s="3" t="s">
        <v>11</v>
      </c>
      <c r="E1539" s="3" t="s">
        <v>170</v>
      </c>
      <c r="F1539" s="3">
        <v>80</v>
      </c>
      <c r="G1539" s="3" t="s">
        <v>3699</v>
      </c>
    </row>
    <row r="1540" spans="1:7" x14ac:dyDescent="0.2">
      <c r="A1540" s="3" t="s">
        <v>3702</v>
      </c>
      <c r="B1540" s="3" t="s">
        <v>3703</v>
      </c>
      <c r="C1540" s="3" t="s">
        <v>102</v>
      </c>
      <c r="D1540" s="3" t="s">
        <v>11</v>
      </c>
      <c r="E1540" s="3" t="s">
        <v>164</v>
      </c>
      <c r="F1540" s="3">
        <v>80</v>
      </c>
      <c r="G1540" s="3" t="s">
        <v>3704</v>
      </c>
    </row>
    <row r="1541" spans="1:7" x14ac:dyDescent="0.2">
      <c r="A1541" s="3" t="s">
        <v>3705</v>
      </c>
      <c r="B1541" s="3" t="s">
        <v>3706</v>
      </c>
      <c r="C1541" s="3" t="s">
        <v>107</v>
      </c>
      <c r="D1541" s="3" t="s">
        <v>11</v>
      </c>
      <c r="E1541" s="3" t="s">
        <v>164</v>
      </c>
      <c r="F1541" s="3">
        <v>80</v>
      </c>
      <c r="G1541" s="3" t="s">
        <v>3704</v>
      </c>
    </row>
    <row r="1542" spans="1:7" x14ac:dyDescent="0.2">
      <c r="A1542" s="3" t="s">
        <v>3707</v>
      </c>
      <c r="B1542" s="3" t="s">
        <v>3708</v>
      </c>
      <c r="C1542" s="3" t="s">
        <v>102</v>
      </c>
      <c r="D1542" s="3" t="s">
        <v>11</v>
      </c>
      <c r="E1542" s="3" t="s">
        <v>110</v>
      </c>
      <c r="F1542" s="3">
        <v>60</v>
      </c>
      <c r="G1542" s="3" t="s">
        <v>3709</v>
      </c>
    </row>
    <row r="1543" spans="1:7" x14ac:dyDescent="0.2">
      <c r="A1543" s="3" t="s">
        <v>3710</v>
      </c>
      <c r="B1543" s="3" t="s">
        <v>3711</v>
      </c>
      <c r="C1543" s="3" t="s">
        <v>107</v>
      </c>
      <c r="D1543" s="3" t="s">
        <v>11</v>
      </c>
      <c r="E1543" s="3" t="s">
        <v>110</v>
      </c>
      <c r="F1543" s="3">
        <v>60</v>
      </c>
      <c r="G1543" s="3" t="s">
        <v>3709</v>
      </c>
    </row>
    <row r="1544" spans="1:7" x14ac:dyDescent="0.2">
      <c r="A1544" s="3" t="s">
        <v>3712</v>
      </c>
      <c r="B1544" s="3" t="s">
        <v>3713</v>
      </c>
      <c r="C1544" s="3" t="s">
        <v>102</v>
      </c>
      <c r="D1544" s="3" t="s">
        <v>11</v>
      </c>
      <c r="E1544" s="3" t="s">
        <v>115</v>
      </c>
      <c r="F1544" s="3">
        <v>30</v>
      </c>
      <c r="G1544" s="3" t="s">
        <v>3709</v>
      </c>
    </row>
    <row r="1545" spans="1:7" x14ac:dyDescent="0.2">
      <c r="A1545" s="3" t="s">
        <v>3714</v>
      </c>
      <c r="B1545" s="3" t="s">
        <v>3715</v>
      </c>
      <c r="C1545" s="3" t="s">
        <v>107</v>
      </c>
      <c r="D1545" s="3" t="s">
        <v>11</v>
      </c>
      <c r="E1545" s="3" t="s">
        <v>115</v>
      </c>
      <c r="F1545" s="3">
        <v>30</v>
      </c>
      <c r="G1545" s="3" t="s">
        <v>3709</v>
      </c>
    </row>
    <row r="1546" spans="1:7" x14ac:dyDescent="0.2">
      <c r="A1546" s="3" t="s">
        <v>3716</v>
      </c>
      <c r="B1546" s="3" t="s">
        <v>3717</v>
      </c>
      <c r="C1546" s="3" t="s">
        <v>102</v>
      </c>
      <c r="D1546" s="3" t="s">
        <v>11</v>
      </c>
      <c r="E1546" s="3" t="s">
        <v>302</v>
      </c>
      <c r="F1546" s="3">
        <v>90</v>
      </c>
      <c r="G1546" s="3" t="s">
        <v>3718</v>
      </c>
    </row>
    <row r="1547" spans="1:7" x14ac:dyDescent="0.2">
      <c r="A1547" s="3" t="s">
        <v>3719</v>
      </c>
      <c r="B1547" s="3" t="s">
        <v>3720</v>
      </c>
      <c r="C1547" s="3" t="s">
        <v>102</v>
      </c>
      <c r="D1547" s="3" t="s">
        <v>11</v>
      </c>
      <c r="E1547" s="3" t="s">
        <v>151</v>
      </c>
      <c r="F1547" s="3">
        <v>50</v>
      </c>
      <c r="G1547" s="3" t="s">
        <v>3721</v>
      </c>
    </row>
    <row r="1548" spans="1:7" x14ac:dyDescent="0.2">
      <c r="A1548" s="3" t="s">
        <v>3722</v>
      </c>
      <c r="B1548" s="3" t="s">
        <v>3723</v>
      </c>
      <c r="C1548" s="3" t="s">
        <v>107</v>
      </c>
      <c r="D1548" s="3" t="s">
        <v>11</v>
      </c>
      <c r="E1548" s="3" t="s">
        <v>151</v>
      </c>
      <c r="F1548" s="3">
        <v>50</v>
      </c>
      <c r="G1548" s="3" t="s">
        <v>3721</v>
      </c>
    </row>
    <row r="1549" spans="1:7" x14ac:dyDescent="0.2">
      <c r="A1549" s="3" t="s">
        <v>3724</v>
      </c>
      <c r="B1549" s="3" t="s">
        <v>3725</v>
      </c>
      <c r="C1549" s="3" t="s">
        <v>102</v>
      </c>
      <c r="D1549" s="3" t="s">
        <v>11</v>
      </c>
      <c r="E1549" s="3" t="s">
        <v>302</v>
      </c>
      <c r="F1549" s="3">
        <v>40</v>
      </c>
      <c r="G1549" s="3" t="s">
        <v>3726</v>
      </c>
    </row>
    <row r="1550" spans="1:7" x14ac:dyDescent="0.2">
      <c r="A1550" s="3" t="s">
        <v>3727</v>
      </c>
      <c r="B1550" s="3" t="s">
        <v>3728</v>
      </c>
      <c r="C1550" s="3" t="s">
        <v>102</v>
      </c>
      <c r="D1550" s="3" t="s">
        <v>11</v>
      </c>
      <c r="E1550" s="3" t="s">
        <v>260</v>
      </c>
      <c r="F1550" s="3">
        <v>90</v>
      </c>
      <c r="G1550" s="3" t="s">
        <v>3729</v>
      </c>
    </row>
    <row r="1551" spans="1:7" x14ac:dyDescent="0.2">
      <c r="A1551" s="3" t="s">
        <v>3730</v>
      </c>
      <c r="B1551" s="3" t="s">
        <v>3731</v>
      </c>
      <c r="C1551" s="3" t="s">
        <v>107</v>
      </c>
      <c r="D1551" s="3" t="s">
        <v>11</v>
      </c>
      <c r="E1551" s="3" t="s">
        <v>260</v>
      </c>
      <c r="F1551" s="3">
        <v>90</v>
      </c>
      <c r="G1551" s="3" t="s">
        <v>3729</v>
      </c>
    </row>
    <row r="1552" spans="1:7" x14ac:dyDescent="0.2">
      <c r="A1552" s="3" t="s">
        <v>3732</v>
      </c>
      <c r="B1552" s="3" t="s">
        <v>3733</v>
      </c>
      <c r="C1552" s="3" t="s">
        <v>102</v>
      </c>
      <c r="D1552" s="3" t="s">
        <v>11</v>
      </c>
      <c r="E1552" s="3" t="s">
        <v>120</v>
      </c>
      <c r="F1552" s="3">
        <v>60</v>
      </c>
      <c r="G1552" s="3" t="s">
        <v>3729</v>
      </c>
    </row>
    <row r="1553" spans="1:7" x14ac:dyDescent="0.2">
      <c r="A1553" s="3" t="s">
        <v>3734</v>
      </c>
      <c r="B1553" s="3" t="s">
        <v>3735</v>
      </c>
      <c r="C1553" s="3" t="s">
        <v>102</v>
      </c>
      <c r="D1553" s="3" t="s">
        <v>11</v>
      </c>
      <c r="E1553" s="3" t="s">
        <v>207</v>
      </c>
      <c r="F1553" s="3">
        <v>50</v>
      </c>
      <c r="G1553" s="3" t="s">
        <v>3729</v>
      </c>
    </row>
    <row r="1554" spans="1:7" x14ac:dyDescent="0.2">
      <c r="A1554" s="3" t="s">
        <v>3736</v>
      </c>
      <c r="B1554" s="3" t="s">
        <v>3737</v>
      </c>
      <c r="C1554" s="3" t="s">
        <v>107</v>
      </c>
      <c r="D1554" s="3" t="s">
        <v>11</v>
      </c>
      <c r="E1554" s="3" t="s">
        <v>207</v>
      </c>
      <c r="F1554" s="3">
        <v>50</v>
      </c>
      <c r="G1554" s="3" t="s">
        <v>3729</v>
      </c>
    </row>
    <row r="1555" spans="1:7" x14ac:dyDescent="0.2">
      <c r="A1555" s="3" t="s">
        <v>3738</v>
      </c>
      <c r="B1555" s="3" t="s">
        <v>3739</v>
      </c>
      <c r="C1555" s="3" t="s">
        <v>102</v>
      </c>
      <c r="D1555" s="3" t="s">
        <v>11</v>
      </c>
      <c r="E1555" s="3" t="s">
        <v>110</v>
      </c>
      <c r="F1555" s="3">
        <v>50</v>
      </c>
      <c r="G1555" s="3" t="s">
        <v>3729</v>
      </c>
    </row>
    <row r="1556" spans="1:7" x14ac:dyDescent="0.2">
      <c r="A1556" s="3" t="s">
        <v>3740</v>
      </c>
      <c r="B1556" s="3" t="s">
        <v>3741</v>
      </c>
      <c r="C1556" s="3" t="s">
        <v>107</v>
      </c>
      <c r="D1556" s="3" t="s">
        <v>11</v>
      </c>
      <c r="E1556" s="3" t="s">
        <v>110</v>
      </c>
      <c r="F1556" s="3">
        <v>50</v>
      </c>
      <c r="G1556" s="3" t="s">
        <v>3729</v>
      </c>
    </row>
    <row r="1557" spans="1:7" x14ac:dyDescent="0.2">
      <c r="A1557" s="3" t="s">
        <v>3742</v>
      </c>
      <c r="B1557" s="3" t="s">
        <v>3743</v>
      </c>
      <c r="C1557" s="3" t="s">
        <v>102</v>
      </c>
      <c r="D1557" s="3" t="s">
        <v>11</v>
      </c>
      <c r="E1557" s="3" t="s">
        <v>164</v>
      </c>
      <c r="F1557" s="3">
        <v>70</v>
      </c>
      <c r="G1557" s="3" t="s">
        <v>3729</v>
      </c>
    </row>
    <row r="1558" spans="1:7" x14ac:dyDescent="0.2">
      <c r="A1558" s="3" t="s">
        <v>3744</v>
      </c>
      <c r="B1558" s="3" t="s">
        <v>3745</v>
      </c>
      <c r="C1558" s="3" t="s">
        <v>107</v>
      </c>
      <c r="D1558" s="3" t="s">
        <v>11</v>
      </c>
      <c r="E1558" s="3" t="s">
        <v>164</v>
      </c>
      <c r="F1558" s="3">
        <v>70</v>
      </c>
      <c r="G1558" s="3" t="s">
        <v>3729</v>
      </c>
    </row>
    <row r="1559" spans="1:7" x14ac:dyDescent="0.2">
      <c r="A1559" s="3" t="s">
        <v>3746</v>
      </c>
      <c r="B1559" s="3" t="s">
        <v>3747</v>
      </c>
      <c r="C1559" s="3" t="s">
        <v>102</v>
      </c>
      <c r="D1559" s="3" t="s">
        <v>11</v>
      </c>
      <c r="E1559" s="3" t="s">
        <v>115</v>
      </c>
      <c r="F1559" s="3">
        <v>60</v>
      </c>
      <c r="G1559" s="3" t="s">
        <v>3729</v>
      </c>
    </row>
    <row r="1560" spans="1:7" x14ac:dyDescent="0.2">
      <c r="A1560" s="3" t="s">
        <v>3748</v>
      </c>
      <c r="B1560" s="3" t="s">
        <v>3749</v>
      </c>
      <c r="C1560" s="3" t="s">
        <v>107</v>
      </c>
      <c r="D1560" s="3" t="s">
        <v>11</v>
      </c>
      <c r="E1560" s="3" t="s">
        <v>115</v>
      </c>
      <c r="F1560" s="3">
        <v>60</v>
      </c>
      <c r="G1560" s="3" t="s">
        <v>3729</v>
      </c>
    </row>
    <row r="1561" spans="1:7" x14ac:dyDescent="0.2">
      <c r="A1561" s="3" t="s">
        <v>3750</v>
      </c>
      <c r="B1561" s="3" t="s">
        <v>3751</v>
      </c>
      <c r="C1561" s="3" t="s">
        <v>102</v>
      </c>
      <c r="D1561" s="3" t="s">
        <v>11</v>
      </c>
      <c r="E1561" s="3" t="s">
        <v>170</v>
      </c>
      <c r="F1561" s="3">
        <v>60</v>
      </c>
      <c r="G1561" s="3" t="s">
        <v>3729</v>
      </c>
    </row>
    <row r="1562" spans="1:7" x14ac:dyDescent="0.2">
      <c r="A1562" s="3" t="s">
        <v>3752</v>
      </c>
      <c r="B1562" s="3" t="s">
        <v>3753</v>
      </c>
      <c r="C1562" s="3" t="s">
        <v>107</v>
      </c>
      <c r="D1562" s="3" t="s">
        <v>11</v>
      </c>
      <c r="E1562" s="3" t="s">
        <v>170</v>
      </c>
      <c r="F1562" s="3">
        <v>60</v>
      </c>
      <c r="G1562" s="3" t="s">
        <v>3729</v>
      </c>
    </row>
    <row r="1563" spans="1:7" x14ac:dyDescent="0.2">
      <c r="A1563" s="3" t="s">
        <v>3754</v>
      </c>
      <c r="B1563" s="3" t="s">
        <v>3755</v>
      </c>
      <c r="C1563" s="3" t="s">
        <v>102</v>
      </c>
      <c r="D1563" s="3" t="s">
        <v>11</v>
      </c>
      <c r="E1563" s="3" t="s">
        <v>146</v>
      </c>
      <c r="F1563" s="3">
        <v>70</v>
      </c>
      <c r="G1563" s="3" t="s">
        <v>3729</v>
      </c>
    </row>
    <row r="1564" spans="1:7" x14ac:dyDescent="0.2">
      <c r="A1564" s="3" t="s">
        <v>3756</v>
      </c>
      <c r="B1564" s="3" t="s">
        <v>3757</v>
      </c>
      <c r="C1564" s="3" t="s">
        <v>107</v>
      </c>
      <c r="D1564" s="3" t="s">
        <v>11</v>
      </c>
      <c r="E1564" s="3" t="s">
        <v>146</v>
      </c>
      <c r="F1564" s="3">
        <v>70</v>
      </c>
      <c r="G1564" s="3" t="s">
        <v>3729</v>
      </c>
    </row>
    <row r="1565" spans="1:7" x14ac:dyDescent="0.2">
      <c r="A1565" s="3" t="s">
        <v>3758</v>
      </c>
      <c r="B1565" s="3" t="s">
        <v>3759</v>
      </c>
      <c r="C1565" s="3" t="s">
        <v>102</v>
      </c>
      <c r="D1565" s="3" t="s">
        <v>11</v>
      </c>
      <c r="E1565" s="3" t="s">
        <v>357</v>
      </c>
      <c r="F1565" s="3">
        <v>90</v>
      </c>
      <c r="G1565" s="3" t="s">
        <v>3729</v>
      </c>
    </row>
    <row r="1566" spans="1:7" x14ac:dyDescent="0.2">
      <c r="A1566" s="3" t="s">
        <v>3760</v>
      </c>
      <c r="B1566" s="3" t="s">
        <v>3761</v>
      </c>
      <c r="C1566" s="3" t="s">
        <v>107</v>
      </c>
      <c r="D1566" s="3" t="s">
        <v>11</v>
      </c>
      <c r="E1566" s="3" t="s">
        <v>357</v>
      </c>
      <c r="F1566" s="3">
        <v>90</v>
      </c>
      <c r="G1566" s="3" t="s">
        <v>3729</v>
      </c>
    </row>
    <row r="1567" spans="1:7" x14ac:dyDescent="0.2">
      <c r="A1567" s="3" t="s">
        <v>3762</v>
      </c>
      <c r="B1567" s="3" t="s">
        <v>3763</v>
      </c>
      <c r="C1567" s="3" t="s">
        <v>102</v>
      </c>
      <c r="D1567" s="3" t="s">
        <v>11</v>
      </c>
      <c r="E1567" s="3" t="s">
        <v>465</v>
      </c>
      <c r="F1567" s="3">
        <v>40</v>
      </c>
      <c r="G1567" s="3" t="s">
        <v>3729</v>
      </c>
    </row>
    <row r="1568" spans="1:7" x14ac:dyDescent="0.2">
      <c r="A1568" s="3" t="s">
        <v>3764</v>
      </c>
      <c r="B1568" s="3" t="s">
        <v>3765</v>
      </c>
      <c r="C1568" s="3" t="s">
        <v>107</v>
      </c>
      <c r="D1568" s="3" t="s">
        <v>11</v>
      </c>
      <c r="E1568" s="3" t="s">
        <v>465</v>
      </c>
      <c r="F1568" s="3">
        <v>40</v>
      </c>
      <c r="G1568" s="3" t="s">
        <v>3729</v>
      </c>
    </row>
    <row r="1569" spans="1:7" x14ac:dyDescent="0.2">
      <c r="A1569" s="3" t="s">
        <v>3766</v>
      </c>
      <c r="B1569" s="3" t="s">
        <v>3767</v>
      </c>
      <c r="C1569" s="3" t="s">
        <v>102</v>
      </c>
      <c r="D1569" s="3" t="s">
        <v>11</v>
      </c>
      <c r="E1569" s="3" t="s">
        <v>159</v>
      </c>
      <c r="F1569" s="3">
        <v>20</v>
      </c>
      <c r="G1569" s="3" t="s">
        <v>3729</v>
      </c>
    </row>
    <row r="1570" spans="1:7" x14ac:dyDescent="0.2">
      <c r="A1570" s="3" t="s">
        <v>3768</v>
      </c>
      <c r="B1570" s="3" t="s">
        <v>3769</v>
      </c>
      <c r="C1570" s="3" t="s">
        <v>107</v>
      </c>
      <c r="D1570" s="3" t="s">
        <v>11</v>
      </c>
      <c r="E1570" s="3" t="s">
        <v>159</v>
      </c>
      <c r="F1570" s="3">
        <v>20</v>
      </c>
      <c r="G1570" s="3" t="s">
        <v>3729</v>
      </c>
    </row>
    <row r="1571" spans="1:7" x14ac:dyDescent="0.2">
      <c r="A1571" s="3" t="s">
        <v>3770</v>
      </c>
      <c r="B1571" s="3" t="s">
        <v>3771</v>
      </c>
      <c r="C1571" s="3" t="s">
        <v>102</v>
      </c>
      <c r="D1571" s="3" t="s">
        <v>11</v>
      </c>
      <c r="E1571" s="3" t="s">
        <v>103</v>
      </c>
      <c r="F1571" s="3">
        <v>60</v>
      </c>
      <c r="G1571" s="3" t="s">
        <v>3772</v>
      </c>
    </row>
    <row r="1572" spans="1:7" x14ac:dyDescent="0.2">
      <c r="A1572" s="3" t="s">
        <v>3773</v>
      </c>
      <c r="B1572" s="3" t="s">
        <v>3774</v>
      </c>
      <c r="C1572" s="3" t="s">
        <v>107</v>
      </c>
      <c r="D1572" s="3" t="s">
        <v>11</v>
      </c>
      <c r="E1572" s="3" t="s">
        <v>103</v>
      </c>
      <c r="F1572" s="3">
        <v>60</v>
      </c>
      <c r="G1572" s="3" t="s">
        <v>3772</v>
      </c>
    </row>
    <row r="1573" spans="1:7" x14ac:dyDescent="0.2">
      <c r="A1573" s="3" t="s">
        <v>3775</v>
      </c>
      <c r="B1573" s="3" t="s">
        <v>3776</v>
      </c>
      <c r="C1573" s="3" t="s">
        <v>102</v>
      </c>
      <c r="D1573" s="3" t="s">
        <v>11</v>
      </c>
      <c r="E1573" s="3" t="s">
        <v>207</v>
      </c>
      <c r="F1573" s="3">
        <v>80</v>
      </c>
      <c r="G1573" s="3" t="s">
        <v>3772</v>
      </c>
    </row>
    <row r="1574" spans="1:7" x14ac:dyDescent="0.2">
      <c r="A1574" s="3" t="s">
        <v>3777</v>
      </c>
      <c r="B1574" s="3" t="s">
        <v>3778</v>
      </c>
      <c r="C1574" s="3" t="s">
        <v>107</v>
      </c>
      <c r="D1574" s="3" t="s">
        <v>11</v>
      </c>
      <c r="E1574" s="3" t="s">
        <v>207</v>
      </c>
      <c r="F1574" s="3">
        <v>80</v>
      </c>
      <c r="G1574" s="3" t="s">
        <v>3772</v>
      </c>
    </row>
    <row r="1575" spans="1:7" x14ac:dyDescent="0.2">
      <c r="A1575" s="3" t="s">
        <v>3779</v>
      </c>
      <c r="B1575" s="3" t="s">
        <v>3780</v>
      </c>
      <c r="C1575" s="3" t="s">
        <v>102</v>
      </c>
      <c r="D1575" s="3" t="s">
        <v>11</v>
      </c>
      <c r="E1575" s="3" t="s">
        <v>115</v>
      </c>
      <c r="F1575" s="3">
        <v>20</v>
      </c>
      <c r="G1575" s="3" t="s">
        <v>3772</v>
      </c>
    </row>
    <row r="1576" spans="1:7" x14ac:dyDescent="0.2">
      <c r="A1576" s="3" t="s">
        <v>3781</v>
      </c>
      <c r="B1576" s="3" t="s">
        <v>3782</v>
      </c>
      <c r="C1576" s="3" t="s">
        <v>107</v>
      </c>
      <c r="D1576" s="3" t="s">
        <v>11</v>
      </c>
      <c r="E1576" s="3" t="s">
        <v>115</v>
      </c>
      <c r="F1576" s="3">
        <v>20</v>
      </c>
      <c r="G1576" s="3" t="s">
        <v>3772</v>
      </c>
    </row>
    <row r="1577" spans="1:7" x14ac:dyDescent="0.2">
      <c r="A1577" s="3" t="s">
        <v>3783</v>
      </c>
      <c r="B1577" s="3" t="s">
        <v>3784</v>
      </c>
      <c r="C1577" s="3" t="s">
        <v>107</v>
      </c>
      <c r="D1577" s="3" t="s">
        <v>11</v>
      </c>
      <c r="E1577" s="3" t="s">
        <v>260</v>
      </c>
      <c r="F1577" s="3">
        <v>70</v>
      </c>
      <c r="G1577" s="3" t="s">
        <v>3785</v>
      </c>
    </row>
    <row r="1578" spans="1:7" x14ac:dyDescent="0.2">
      <c r="A1578" s="3" t="s">
        <v>3786</v>
      </c>
      <c r="B1578" s="3" t="s">
        <v>3787</v>
      </c>
      <c r="C1578" s="3" t="s">
        <v>102</v>
      </c>
      <c r="D1578" s="3" t="s">
        <v>11</v>
      </c>
      <c r="E1578" s="3" t="s">
        <v>302</v>
      </c>
      <c r="F1578" s="3">
        <v>96</v>
      </c>
      <c r="G1578" s="3" t="s">
        <v>3788</v>
      </c>
    </row>
    <row r="1579" spans="1:7" x14ac:dyDescent="0.2">
      <c r="A1579" s="3" t="s">
        <v>3789</v>
      </c>
      <c r="B1579" s="3" t="s">
        <v>3790</v>
      </c>
      <c r="C1579" s="3" t="s">
        <v>102</v>
      </c>
      <c r="D1579" s="3" t="s">
        <v>11</v>
      </c>
      <c r="E1579" s="3" t="s">
        <v>128</v>
      </c>
      <c r="F1579" s="3">
        <v>50</v>
      </c>
      <c r="G1579" s="3" t="s">
        <v>3791</v>
      </c>
    </row>
    <row r="1580" spans="1:7" x14ac:dyDescent="0.2">
      <c r="A1580" s="3" t="s">
        <v>3792</v>
      </c>
      <c r="B1580" s="3" t="s">
        <v>3793</v>
      </c>
      <c r="C1580" s="3" t="s">
        <v>107</v>
      </c>
      <c r="D1580" s="3" t="s">
        <v>11</v>
      </c>
      <c r="E1580" s="3" t="s">
        <v>128</v>
      </c>
      <c r="F1580" s="3">
        <v>50</v>
      </c>
      <c r="G1580" s="3" t="s">
        <v>3791</v>
      </c>
    </row>
    <row r="1581" spans="1:7" x14ac:dyDescent="0.2">
      <c r="A1581" s="3" t="s">
        <v>3794</v>
      </c>
      <c r="B1581" s="3" t="s">
        <v>3795</v>
      </c>
      <c r="C1581" s="3" t="s">
        <v>102</v>
      </c>
      <c r="D1581" s="3" t="s">
        <v>11</v>
      </c>
      <c r="E1581" s="3" t="s">
        <v>110</v>
      </c>
      <c r="F1581" s="3">
        <v>10</v>
      </c>
      <c r="G1581" s="3" t="s">
        <v>3791</v>
      </c>
    </row>
    <row r="1582" spans="1:7" x14ac:dyDescent="0.2">
      <c r="A1582" s="3" t="s">
        <v>3796</v>
      </c>
      <c r="B1582" s="3" t="s">
        <v>3797</v>
      </c>
      <c r="C1582" s="3" t="s">
        <v>107</v>
      </c>
      <c r="D1582" s="3" t="s">
        <v>11</v>
      </c>
      <c r="E1582" s="3" t="s">
        <v>110</v>
      </c>
      <c r="F1582" s="3">
        <v>10</v>
      </c>
      <c r="G1582" s="3" t="s">
        <v>3791</v>
      </c>
    </row>
    <row r="1583" spans="1:7" x14ac:dyDescent="0.2">
      <c r="A1583" s="3" t="s">
        <v>3798</v>
      </c>
      <c r="B1583" s="3" t="s">
        <v>3799</v>
      </c>
      <c r="C1583" s="3" t="s">
        <v>102</v>
      </c>
      <c r="D1583" s="3" t="s">
        <v>11</v>
      </c>
      <c r="E1583" s="3" t="s">
        <v>176</v>
      </c>
      <c r="F1583" s="3">
        <v>90</v>
      </c>
      <c r="G1583" s="3" t="s">
        <v>3791</v>
      </c>
    </row>
    <row r="1584" spans="1:7" x14ac:dyDescent="0.2">
      <c r="A1584" s="3" t="s">
        <v>3800</v>
      </c>
      <c r="B1584" s="3" t="s">
        <v>3801</v>
      </c>
      <c r="C1584" s="3" t="s">
        <v>107</v>
      </c>
      <c r="D1584" s="3" t="s">
        <v>11</v>
      </c>
      <c r="E1584" s="3" t="s">
        <v>176</v>
      </c>
      <c r="F1584" s="3">
        <v>90</v>
      </c>
      <c r="G1584" s="3" t="s">
        <v>3791</v>
      </c>
    </row>
    <row r="1585" spans="1:7" x14ac:dyDescent="0.2">
      <c r="A1585" s="3" t="s">
        <v>3802</v>
      </c>
      <c r="B1585" s="3" t="s">
        <v>3803</v>
      </c>
      <c r="C1585" s="3" t="s">
        <v>102</v>
      </c>
      <c r="D1585" s="3" t="s">
        <v>11</v>
      </c>
      <c r="E1585" s="3" t="s">
        <v>115</v>
      </c>
      <c r="F1585" s="3">
        <v>20</v>
      </c>
      <c r="G1585" s="3" t="s">
        <v>3791</v>
      </c>
    </row>
    <row r="1586" spans="1:7" x14ac:dyDescent="0.2">
      <c r="A1586" s="3" t="s">
        <v>3804</v>
      </c>
      <c r="B1586" s="3" t="s">
        <v>3805</v>
      </c>
      <c r="C1586" s="3" t="s">
        <v>107</v>
      </c>
      <c r="D1586" s="3" t="s">
        <v>11</v>
      </c>
      <c r="E1586" s="3" t="s">
        <v>115</v>
      </c>
      <c r="F1586" s="3">
        <v>20</v>
      </c>
      <c r="G1586" s="3" t="s">
        <v>3791</v>
      </c>
    </row>
    <row r="1587" spans="1:7" x14ac:dyDescent="0.2">
      <c r="A1587" s="3" t="s">
        <v>3806</v>
      </c>
      <c r="B1587" s="3" t="s">
        <v>3807</v>
      </c>
      <c r="C1587" s="3" t="s">
        <v>102</v>
      </c>
      <c r="D1587" s="3" t="s">
        <v>11</v>
      </c>
      <c r="E1587" s="3" t="s">
        <v>260</v>
      </c>
      <c r="F1587" s="3">
        <v>40</v>
      </c>
      <c r="G1587" s="3" t="s">
        <v>3808</v>
      </c>
    </row>
    <row r="1588" spans="1:7" x14ac:dyDescent="0.2">
      <c r="A1588" s="3" t="s">
        <v>3809</v>
      </c>
      <c r="B1588" s="3" t="s">
        <v>3810</v>
      </c>
      <c r="C1588" s="3" t="s">
        <v>107</v>
      </c>
      <c r="D1588" s="3" t="s">
        <v>11</v>
      </c>
      <c r="E1588" s="3" t="s">
        <v>260</v>
      </c>
      <c r="F1588" s="3">
        <v>40</v>
      </c>
      <c r="G1588" s="3" t="s">
        <v>3808</v>
      </c>
    </row>
    <row r="1589" spans="1:7" x14ac:dyDescent="0.2">
      <c r="A1589" s="3" t="s">
        <v>3811</v>
      </c>
      <c r="B1589" s="3" t="s">
        <v>3812</v>
      </c>
      <c r="C1589" s="3" t="s">
        <v>102</v>
      </c>
      <c r="D1589" s="3" t="s">
        <v>11</v>
      </c>
      <c r="E1589" s="3" t="s">
        <v>120</v>
      </c>
      <c r="F1589" s="3">
        <v>20</v>
      </c>
      <c r="G1589" s="3" t="s">
        <v>3808</v>
      </c>
    </row>
    <row r="1590" spans="1:7" x14ac:dyDescent="0.2">
      <c r="A1590" s="3" t="s">
        <v>3813</v>
      </c>
      <c r="B1590" s="3" t="s">
        <v>3814</v>
      </c>
      <c r="C1590" s="3" t="s">
        <v>102</v>
      </c>
      <c r="D1590" s="3" t="s">
        <v>11</v>
      </c>
      <c r="E1590" s="3" t="s">
        <v>128</v>
      </c>
      <c r="F1590" s="3">
        <v>40</v>
      </c>
      <c r="G1590" s="3" t="s">
        <v>3808</v>
      </c>
    </row>
    <row r="1591" spans="1:7" x14ac:dyDescent="0.2">
      <c r="A1591" s="3" t="s">
        <v>3815</v>
      </c>
      <c r="B1591" s="3" t="s">
        <v>3816</v>
      </c>
      <c r="C1591" s="3" t="s">
        <v>107</v>
      </c>
      <c r="D1591" s="3" t="s">
        <v>11</v>
      </c>
      <c r="E1591" s="3" t="s">
        <v>128</v>
      </c>
      <c r="F1591" s="3">
        <v>40</v>
      </c>
      <c r="G1591" s="3" t="s">
        <v>3808</v>
      </c>
    </row>
    <row r="1592" spans="1:7" x14ac:dyDescent="0.2">
      <c r="A1592" s="3" t="s">
        <v>3817</v>
      </c>
      <c r="B1592" s="3" t="s">
        <v>3818</v>
      </c>
      <c r="C1592" s="3" t="s">
        <v>102</v>
      </c>
      <c r="D1592" s="3" t="s">
        <v>11</v>
      </c>
      <c r="E1592" s="3" t="s">
        <v>207</v>
      </c>
      <c r="F1592" s="3">
        <v>20</v>
      </c>
      <c r="G1592" s="3" t="s">
        <v>3808</v>
      </c>
    </row>
    <row r="1593" spans="1:7" x14ac:dyDescent="0.2">
      <c r="A1593" s="3" t="s">
        <v>3819</v>
      </c>
      <c r="B1593" s="3" t="s">
        <v>3820</v>
      </c>
      <c r="C1593" s="3" t="s">
        <v>102</v>
      </c>
      <c r="D1593" s="3" t="s">
        <v>11</v>
      </c>
      <c r="E1593" s="3" t="s">
        <v>110</v>
      </c>
      <c r="F1593" s="3">
        <v>20</v>
      </c>
      <c r="G1593" s="3" t="s">
        <v>3808</v>
      </c>
    </row>
    <row r="1594" spans="1:7" x14ac:dyDescent="0.2">
      <c r="A1594" s="3" t="s">
        <v>3821</v>
      </c>
      <c r="B1594" s="3" t="s">
        <v>3822</v>
      </c>
      <c r="C1594" s="3" t="s">
        <v>107</v>
      </c>
      <c r="D1594" s="3" t="s">
        <v>11</v>
      </c>
      <c r="E1594" s="3" t="s">
        <v>110</v>
      </c>
      <c r="F1594" s="3">
        <v>20</v>
      </c>
      <c r="G1594" s="3" t="s">
        <v>3808</v>
      </c>
    </row>
    <row r="1595" spans="1:7" x14ac:dyDescent="0.2">
      <c r="A1595" s="3" t="s">
        <v>3823</v>
      </c>
      <c r="B1595" s="3" t="s">
        <v>3824</v>
      </c>
      <c r="C1595" s="3" t="s">
        <v>102</v>
      </c>
      <c r="D1595" s="3" t="s">
        <v>11</v>
      </c>
      <c r="E1595" s="3" t="s">
        <v>141</v>
      </c>
      <c r="F1595" s="3">
        <v>90</v>
      </c>
      <c r="G1595" s="3" t="s">
        <v>3808</v>
      </c>
    </row>
    <row r="1596" spans="1:7" x14ac:dyDescent="0.2">
      <c r="A1596" s="3" t="s">
        <v>3825</v>
      </c>
      <c r="B1596" s="3" t="s">
        <v>3826</v>
      </c>
      <c r="C1596" s="3" t="s">
        <v>107</v>
      </c>
      <c r="D1596" s="3" t="s">
        <v>11</v>
      </c>
      <c r="E1596" s="3" t="s">
        <v>141</v>
      </c>
      <c r="F1596" s="3">
        <v>90</v>
      </c>
      <c r="G1596" s="3" t="s">
        <v>3808</v>
      </c>
    </row>
    <row r="1597" spans="1:7" x14ac:dyDescent="0.2">
      <c r="A1597" s="3" t="s">
        <v>3827</v>
      </c>
      <c r="B1597" s="3" t="s">
        <v>3828</v>
      </c>
      <c r="C1597" s="3" t="s">
        <v>102</v>
      </c>
      <c r="D1597" s="3" t="s">
        <v>11</v>
      </c>
      <c r="E1597" s="3" t="s">
        <v>146</v>
      </c>
      <c r="F1597" s="3">
        <v>20</v>
      </c>
      <c r="G1597" s="3" t="s">
        <v>3808</v>
      </c>
    </row>
    <row r="1598" spans="1:7" x14ac:dyDescent="0.2">
      <c r="A1598" s="3" t="s">
        <v>3829</v>
      </c>
      <c r="B1598" s="3" t="s">
        <v>3830</v>
      </c>
      <c r="C1598" s="3" t="s">
        <v>107</v>
      </c>
      <c r="D1598" s="3" t="s">
        <v>11</v>
      </c>
      <c r="E1598" s="3" t="s">
        <v>146</v>
      </c>
      <c r="F1598" s="3">
        <v>20</v>
      </c>
      <c r="G1598" s="3" t="s">
        <v>3808</v>
      </c>
    </row>
    <row r="1599" spans="1:7" x14ac:dyDescent="0.2">
      <c r="A1599" s="3" t="s">
        <v>3831</v>
      </c>
      <c r="B1599" s="3" t="s">
        <v>3832</v>
      </c>
      <c r="C1599" s="3" t="s">
        <v>102</v>
      </c>
      <c r="D1599" s="3" t="s">
        <v>11</v>
      </c>
      <c r="E1599" s="3" t="s">
        <v>151</v>
      </c>
      <c r="F1599" s="3">
        <v>40</v>
      </c>
      <c r="G1599" s="3" t="s">
        <v>3808</v>
      </c>
    </row>
    <row r="1600" spans="1:7" x14ac:dyDescent="0.2">
      <c r="A1600" s="3" t="s">
        <v>3833</v>
      </c>
      <c r="B1600" s="3" t="s">
        <v>3834</v>
      </c>
      <c r="C1600" s="3" t="s">
        <v>107</v>
      </c>
      <c r="D1600" s="3" t="s">
        <v>11</v>
      </c>
      <c r="E1600" s="3" t="s">
        <v>151</v>
      </c>
      <c r="F1600" s="3">
        <v>40</v>
      </c>
      <c r="G1600" s="3" t="s">
        <v>3808</v>
      </c>
    </row>
    <row r="1601" spans="1:7" x14ac:dyDescent="0.2">
      <c r="A1601" s="3" t="s">
        <v>3835</v>
      </c>
      <c r="B1601" s="3" t="s">
        <v>3836</v>
      </c>
      <c r="C1601" s="3" t="s">
        <v>102</v>
      </c>
      <c r="D1601" s="3" t="s">
        <v>11</v>
      </c>
      <c r="E1601" s="3" t="s">
        <v>260</v>
      </c>
      <c r="F1601" s="3">
        <v>60</v>
      </c>
      <c r="G1601" s="3" t="s">
        <v>3837</v>
      </c>
    </row>
    <row r="1602" spans="1:7" x14ac:dyDescent="0.2">
      <c r="A1602" s="3" t="s">
        <v>3838</v>
      </c>
      <c r="B1602" s="3" t="s">
        <v>3839</v>
      </c>
      <c r="C1602" s="3" t="s">
        <v>107</v>
      </c>
      <c r="D1602" s="3" t="s">
        <v>11</v>
      </c>
      <c r="E1602" s="3" t="s">
        <v>260</v>
      </c>
      <c r="F1602" s="3">
        <v>60</v>
      </c>
      <c r="G1602" s="3" t="s">
        <v>3837</v>
      </c>
    </row>
    <row r="1603" spans="1:7" x14ac:dyDescent="0.2">
      <c r="A1603" s="3" t="s">
        <v>3840</v>
      </c>
      <c r="B1603" s="3" t="s">
        <v>3841</v>
      </c>
      <c r="C1603" s="3" t="s">
        <v>102</v>
      </c>
      <c r="D1603" s="3" t="s">
        <v>11</v>
      </c>
      <c r="E1603" s="3" t="s">
        <v>151</v>
      </c>
      <c r="F1603" s="3">
        <v>20</v>
      </c>
      <c r="G1603" s="3" t="s">
        <v>3842</v>
      </c>
    </row>
    <row r="1604" spans="1:7" x14ac:dyDescent="0.2">
      <c r="A1604" s="3" t="s">
        <v>3843</v>
      </c>
      <c r="B1604" s="3" t="s">
        <v>3844</v>
      </c>
      <c r="C1604" s="3" t="s">
        <v>107</v>
      </c>
      <c r="D1604" s="3" t="s">
        <v>11</v>
      </c>
      <c r="E1604" s="3" t="s">
        <v>151</v>
      </c>
      <c r="F1604" s="3">
        <v>20</v>
      </c>
      <c r="G1604" s="3" t="s">
        <v>3842</v>
      </c>
    </row>
    <row r="1605" spans="1:7" x14ac:dyDescent="0.2">
      <c r="A1605" s="3" t="s">
        <v>3845</v>
      </c>
      <c r="B1605" s="3" t="s">
        <v>3846</v>
      </c>
      <c r="C1605" s="3" t="s">
        <v>102</v>
      </c>
      <c r="D1605" s="3" t="s">
        <v>11</v>
      </c>
      <c r="E1605" s="3" t="s">
        <v>465</v>
      </c>
      <c r="F1605" s="3">
        <v>60</v>
      </c>
      <c r="G1605" s="3" t="s">
        <v>3847</v>
      </c>
    </row>
    <row r="1606" spans="1:7" x14ac:dyDescent="0.2">
      <c r="A1606" s="3" t="s">
        <v>3848</v>
      </c>
      <c r="B1606" s="3" t="s">
        <v>3849</v>
      </c>
      <c r="C1606" s="3" t="s">
        <v>107</v>
      </c>
      <c r="D1606" s="3" t="s">
        <v>11</v>
      </c>
      <c r="E1606" s="3" t="s">
        <v>465</v>
      </c>
      <c r="F1606" s="3">
        <v>60</v>
      </c>
      <c r="G1606" s="3" t="s">
        <v>3847</v>
      </c>
    </row>
    <row r="1607" spans="1:7" x14ac:dyDescent="0.2">
      <c r="A1607" s="3" t="s">
        <v>3850</v>
      </c>
      <c r="B1607" s="3" t="s">
        <v>3851</v>
      </c>
      <c r="C1607" s="3" t="s">
        <v>102</v>
      </c>
      <c r="D1607" s="3" t="s">
        <v>11</v>
      </c>
      <c r="E1607" s="3" t="s">
        <v>103</v>
      </c>
      <c r="F1607" s="3">
        <v>90</v>
      </c>
      <c r="G1607" s="3" t="s">
        <v>3852</v>
      </c>
    </row>
    <row r="1608" spans="1:7" x14ac:dyDescent="0.2">
      <c r="A1608" s="3" t="s">
        <v>3853</v>
      </c>
      <c r="B1608" s="3" t="s">
        <v>3854</v>
      </c>
      <c r="C1608" s="3" t="s">
        <v>107</v>
      </c>
      <c r="D1608" s="3" t="s">
        <v>11</v>
      </c>
      <c r="E1608" s="3" t="s">
        <v>103</v>
      </c>
      <c r="F1608" s="3">
        <v>90</v>
      </c>
      <c r="G1608" s="3" t="s">
        <v>3852</v>
      </c>
    </row>
    <row r="1609" spans="1:7" x14ac:dyDescent="0.2">
      <c r="A1609" s="3" t="s">
        <v>3855</v>
      </c>
      <c r="B1609" s="3" t="s">
        <v>3856</v>
      </c>
      <c r="C1609" s="3" t="s">
        <v>102</v>
      </c>
      <c r="D1609" s="3" t="s">
        <v>11</v>
      </c>
      <c r="E1609" s="3" t="s">
        <v>146</v>
      </c>
      <c r="F1609" s="3">
        <v>20</v>
      </c>
      <c r="G1609" s="3" t="s">
        <v>3857</v>
      </c>
    </row>
    <row r="1610" spans="1:7" x14ac:dyDescent="0.2">
      <c r="A1610" s="3" t="s">
        <v>3858</v>
      </c>
      <c r="B1610" s="3" t="s">
        <v>3859</v>
      </c>
      <c r="C1610" s="3" t="s">
        <v>107</v>
      </c>
      <c r="D1610" s="3" t="s">
        <v>11</v>
      </c>
      <c r="E1610" s="3" t="s">
        <v>146</v>
      </c>
      <c r="F1610" s="3">
        <v>20</v>
      </c>
      <c r="G1610" s="3" t="s">
        <v>3857</v>
      </c>
    </row>
    <row r="1611" spans="1:7" x14ac:dyDescent="0.2">
      <c r="A1611" s="3" t="s">
        <v>3860</v>
      </c>
      <c r="B1611" s="3" t="s">
        <v>3861</v>
      </c>
      <c r="C1611" s="3" t="s">
        <v>107</v>
      </c>
      <c r="D1611" s="3" t="s">
        <v>11</v>
      </c>
      <c r="E1611" s="3" t="s">
        <v>138</v>
      </c>
      <c r="F1611" s="3">
        <v>60</v>
      </c>
      <c r="G1611" s="3" t="s">
        <v>3862</v>
      </c>
    </row>
    <row r="1612" spans="1:7" x14ac:dyDescent="0.2">
      <c r="A1612" s="3" t="s">
        <v>3863</v>
      </c>
      <c r="B1612" s="3" t="s">
        <v>3864</v>
      </c>
      <c r="C1612" s="3" t="s">
        <v>102</v>
      </c>
      <c r="D1612" s="3" t="s">
        <v>11</v>
      </c>
      <c r="E1612" s="3" t="s">
        <v>302</v>
      </c>
      <c r="F1612" s="3">
        <v>12</v>
      </c>
      <c r="G1612" s="3" t="s">
        <v>3865</v>
      </c>
    </row>
    <row r="1613" spans="1:7" x14ac:dyDescent="0.2">
      <c r="A1613" s="3" t="s">
        <v>3866</v>
      </c>
      <c r="B1613" s="3" t="s">
        <v>3867</v>
      </c>
      <c r="C1613" s="3" t="s">
        <v>102</v>
      </c>
      <c r="D1613" s="3" t="s">
        <v>11</v>
      </c>
      <c r="E1613" s="3" t="s">
        <v>103</v>
      </c>
      <c r="F1613" s="3">
        <v>80</v>
      </c>
      <c r="G1613" s="3" t="s">
        <v>3868</v>
      </c>
    </row>
    <row r="1614" spans="1:7" x14ac:dyDescent="0.2">
      <c r="A1614" s="3" t="s">
        <v>3869</v>
      </c>
      <c r="B1614" s="3" t="s">
        <v>3870</v>
      </c>
      <c r="C1614" s="3" t="s">
        <v>107</v>
      </c>
      <c r="D1614" s="3" t="s">
        <v>11</v>
      </c>
      <c r="E1614" s="3" t="s">
        <v>103</v>
      </c>
      <c r="F1614" s="3">
        <v>80</v>
      </c>
      <c r="G1614" s="3" t="s">
        <v>3868</v>
      </c>
    </row>
    <row r="1615" spans="1:7" x14ac:dyDescent="0.2">
      <c r="A1615" s="3" t="s">
        <v>3871</v>
      </c>
      <c r="B1615" s="3" t="s">
        <v>3872</v>
      </c>
      <c r="C1615" s="3" t="s">
        <v>102</v>
      </c>
      <c r="D1615" s="3" t="s">
        <v>11</v>
      </c>
      <c r="E1615" s="3" t="s">
        <v>151</v>
      </c>
      <c r="F1615" s="3">
        <v>10</v>
      </c>
      <c r="G1615" s="3" t="s">
        <v>3868</v>
      </c>
    </row>
    <row r="1616" spans="1:7" x14ac:dyDescent="0.2">
      <c r="A1616" s="3" t="s">
        <v>3873</v>
      </c>
      <c r="B1616" s="3" t="s">
        <v>3874</v>
      </c>
      <c r="C1616" s="3" t="s">
        <v>107</v>
      </c>
      <c r="D1616" s="3" t="s">
        <v>11</v>
      </c>
      <c r="E1616" s="3" t="s">
        <v>151</v>
      </c>
      <c r="F1616" s="3">
        <v>10</v>
      </c>
      <c r="G1616" s="3" t="s">
        <v>3868</v>
      </c>
    </row>
    <row r="1617" spans="1:7" x14ac:dyDescent="0.2">
      <c r="A1617" s="3" t="s">
        <v>3875</v>
      </c>
      <c r="B1617" s="3" t="s">
        <v>3876</v>
      </c>
      <c r="C1617" s="3" t="s">
        <v>102</v>
      </c>
      <c r="D1617" s="3" t="s">
        <v>11</v>
      </c>
      <c r="E1617" s="3" t="s">
        <v>156</v>
      </c>
      <c r="F1617" s="3">
        <v>60</v>
      </c>
      <c r="G1617" s="3" t="s">
        <v>3877</v>
      </c>
    </row>
    <row r="1618" spans="1:7" x14ac:dyDescent="0.2">
      <c r="A1618" s="3" t="s">
        <v>3878</v>
      </c>
      <c r="B1618" s="3" t="s">
        <v>3879</v>
      </c>
      <c r="C1618" s="3" t="s">
        <v>102</v>
      </c>
      <c r="D1618" s="3" t="s">
        <v>11</v>
      </c>
      <c r="E1618" s="3" t="s">
        <v>156</v>
      </c>
      <c r="F1618" s="3">
        <v>20</v>
      </c>
      <c r="G1618" s="3" t="s">
        <v>3880</v>
      </c>
    </row>
    <row r="1619" spans="1:7" x14ac:dyDescent="0.2">
      <c r="A1619" s="3" t="s">
        <v>3881</v>
      </c>
      <c r="B1619" s="3" t="s">
        <v>3882</v>
      </c>
      <c r="C1619" s="3" t="s">
        <v>102</v>
      </c>
      <c r="D1619" s="3" t="s">
        <v>11</v>
      </c>
      <c r="E1619" s="3" t="s">
        <v>357</v>
      </c>
      <c r="F1619" s="3">
        <v>80</v>
      </c>
      <c r="G1619" s="3" t="s">
        <v>3883</v>
      </c>
    </row>
    <row r="1620" spans="1:7" x14ac:dyDescent="0.2">
      <c r="A1620" s="3" t="s">
        <v>3884</v>
      </c>
      <c r="B1620" s="3" t="s">
        <v>3885</v>
      </c>
      <c r="C1620" s="3" t="s">
        <v>107</v>
      </c>
      <c r="D1620" s="3" t="s">
        <v>11</v>
      </c>
      <c r="E1620" s="3" t="s">
        <v>357</v>
      </c>
      <c r="F1620" s="3">
        <v>80</v>
      </c>
      <c r="G1620" s="3" t="s">
        <v>3883</v>
      </c>
    </row>
    <row r="1621" spans="1:7" x14ac:dyDescent="0.2">
      <c r="A1621" s="3" t="s">
        <v>3886</v>
      </c>
      <c r="B1621" s="3" t="s">
        <v>3887</v>
      </c>
      <c r="C1621" s="3" t="s">
        <v>102</v>
      </c>
      <c r="D1621" s="3" t="s">
        <v>11</v>
      </c>
      <c r="E1621" s="3" t="s">
        <v>302</v>
      </c>
      <c r="F1621" s="3">
        <v>12</v>
      </c>
      <c r="G1621" s="3" t="s">
        <v>3888</v>
      </c>
    </row>
    <row r="1622" spans="1:7" x14ac:dyDescent="0.2">
      <c r="A1622" s="3" t="s">
        <v>3889</v>
      </c>
      <c r="B1622" s="3" t="s">
        <v>3890</v>
      </c>
      <c r="C1622" s="3" t="s">
        <v>102</v>
      </c>
      <c r="D1622" s="3" t="s">
        <v>11</v>
      </c>
      <c r="E1622" s="3" t="s">
        <v>103</v>
      </c>
      <c r="F1622" s="3">
        <v>10</v>
      </c>
      <c r="G1622" s="3" t="s">
        <v>3891</v>
      </c>
    </row>
    <row r="1623" spans="1:7" x14ac:dyDescent="0.2">
      <c r="A1623" s="3" t="s">
        <v>3892</v>
      </c>
      <c r="B1623" s="3" t="s">
        <v>3893</v>
      </c>
      <c r="C1623" s="3" t="s">
        <v>107</v>
      </c>
      <c r="D1623" s="3" t="s">
        <v>11</v>
      </c>
      <c r="E1623" s="3" t="s">
        <v>103</v>
      </c>
      <c r="F1623" s="3">
        <v>10</v>
      </c>
      <c r="G1623" s="3" t="s">
        <v>3891</v>
      </c>
    </row>
    <row r="1624" spans="1:7" x14ac:dyDescent="0.2">
      <c r="A1624" s="3" t="s">
        <v>3894</v>
      </c>
      <c r="B1624" s="3" t="s">
        <v>3895</v>
      </c>
      <c r="C1624" s="3" t="s">
        <v>102</v>
      </c>
      <c r="D1624" s="3" t="s">
        <v>11</v>
      </c>
      <c r="E1624" s="3" t="s">
        <v>207</v>
      </c>
      <c r="F1624" s="3">
        <v>80</v>
      </c>
      <c r="G1624" s="3" t="s">
        <v>3891</v>
      </c>
    </row>
    <row r="1625" spans="1:7" x14ac:dyDescent="0.2">
      <c r="A1625" s="3" t="s">
        <v>3896</v>
      </c>
      <c r="B1625" s="3" t="s">
        <v>3897</v>
      </c>
      <c r="C1625" s="3" t="s">
        <v>107</v>
      </c>
      <c r="D1625" s="3" t="s">
        <v>11</v>
      </c>
      <c r="E1625" s="3" t="s">
        <v>207</v>
      </c>
      <c r="F1625" s="3">
        <v>80</v>
      </c>
      <c r="G1625" s="3" t="s">
        <v>3891</v>
      </c>
    </row>
    <row r="1626" spans="1:7" x14ac:dyDescent="0.2">
      <c r="A1626" s="3" t="s">
        <v>3898</v>
      </c>
      <c r="B1626" s="3" t="s">
        <v>3899</v>
      </c>
      <c r="C1626" s="3" t="s">
        <v>102</v>
      </c>
      <c r="D1626" s="3" t="s">
        <v>11</v>
      </c>
      <c r="E1626" s="3" t="s">
        <v>110</v>
      </c>
      <c r="F1626" s="3">
        <v>10</v>
      </c>
      <c r="G1626" s="3" t="s">
        <v>3891</v>
      </c>
    </row>
    <row r="1627" spans="1:7" x14ac:dyDescent="0.2">
      <c r="A1627" s="3" t="s">
        <v>3900</v>
      </c>
      <c r="B1627" s="3" t="s">
        <v>3901</v>
      </c>
      <c r="C1627" s="3" t="s">
        <v>107</v>
      </c>
      <c r="D1627" s="3" t="s">
        <v>11</v>
      </c>
      <c r="E1627" s="3" t="s">
        <v>110</v>
      </c>
      <c r="F1627" s="3">
        <v>10</v>
      </c>
      <c r="G1627" s="3" t="s">
        <v>3891</v>
      </c>
    </row>
    <row r="1628" spans="1:7" x14ac:dyDescent="0.2">
      <c r="A1628" s="3" t="s">
        <v>3902</v>
      </c>
      <c r="B1628" s="3" t="s">
        <v>3903</v>
      </c>
      <c r="C1628" s="3" t="s">
        <v>102</v>
      </c>
      <c r="D1628" s="3" t="s">
        <v>11</v>
      </c>
      <c r="E1628" s="3" t="s">
        <v>164</v>
      </c>
      <c r="F1628" s="3">
        <v>70</v>
      </c>
      <c r="G1628" s="3" t="s">
        <v>3891</v>
      </c>
    </row>
    <row r="1629" spans="1:7" x14ac:dyDescent="0.2">
      <c r="A1629" s="3" t="s">
        <v>3904</v>
      </c>
      <c r="B1629" s="3" t="s">
        <v>3905</v>
      </c>
      <c r="C1629" s="3" t="s">
        <v>107</v>
      </c>
      <c r="D1629" s="3" t="s">
        <v>11</v>
      </c>
      <c r="E1629" s="3" t="s">
        <v>164</v>
      </c>
      <c r="F1629" s="3">
        <v>70</v>
      </c>
      <c r="G1629" s="3" t="s">
        <v>3891</v>
      </c>
    </row>
    <row r="1630" spans="1:7" x14ac:dyDescent="0.2">
      <c r="A1630" s="3" t="s">
        <v>3906</v>
      </c>
      <c r="B1630" s="3" t="s">
        <v>3907</v>
      </c>
      <c r="C1630" s="3" t="s">
        <v>102</v>
      </c>
      <c r="D1630" s="3" t="s">
        <v>11</v>
      </c>
      <c r="E1630" s="3" t="s">
        <v>176</v>
      </c>
      <c r="F1630" s="3">
        <v>90</v>
      </c>
      <c r="G1630" s="3" t="s">
        <v>3908</v>
      </c>
    </row>
    <row r="1631" spans="1:7" x14ac:dyDescent="0.2">
      <c r="A1631" s="3" t="s">
        <v>3909</v>
      </c>
      <c r="B1631" s="3" t="s">
        <v>3910</v>
      </c>
      <c r="C1631" s="3" t="s">
        <v>107</v>
      </c>
      <c r="D1631" s="3" t="s">
        <v>11</v>
      </c>
      <c r="E1631" s="3" t="s">
        <v>176</v>
      </c>
      <c r="F1631" s="3">
        <v>90</v>
      </c>
      <c r="G1631" s="3" t="s">
        <v>3908</v>
      </c>
    </row>
    <row r="1632" spans="1:7" x14ac:dyDescent="0.2">
      <c r="A1632" s="3" t="s">
        <v>3911</v>
      </c>
      <c r="B1632" s="3" t="s">
        <v>3912</v>
      </c>
      <c r="C1632" s="3" t="s">
        <v>102</v>
      </c>
      <c r="D1632" s="3" t="s">
        <v>11</v>
      </c>
      <c r="E1632" s="3" t="s">
        <v>128</v>
      </c>
      <c r="F1632" s="3">
        <v>40</v>
      </c>
      <c r="G1632" s="3" t="s">
        <v>3913</v>
      </c>
    </row>
    <row r="1633" spans="1:7" x14ac:dyDescent="0.2">
      <c r="A1633" s="3" t="s">
        <v>3914</v>
      </c>
      <c r="B1633" s="3" t="s">
        <v>3915</v>
      </c>
      <c r="C1633" s="3" t="s">
        <v>107</v>
      </c>
      <c r="D1633" s="3" t="s">
        <v>11</v>
      </c>
      <c r="E1633" s="3" t="s">
        <v>128</v>
      </c>
      <c r="F1633" s="3">
        <v>40</v>
      </c>
      <c r="G1633" s="3" t="s">
        <v>3913</v>
      </c>
    </row>
    <row r="1634" spans="1:7" x14ac:dyDescent="0.2">
      <c r="A1634" s="3" t="s">
        <v>3916</v>
      </c>
      <c r="B1634" s="3" t="s">
        <v>3917</v>
      </c>
      <c r="C1634" s="3" t="s">
        <v>102</v>
      </c>
      <c r="D1634" s="3" t="s">
        <v>11</v>
      </c>
      <c r="E1634" s="3" t="s">
        <v>115</v>
      </c>
      <c r="F1634" s="3">
        <v>20</v>
      </c>
      <c r="G1634" s="3" t="s">
        <v>3913</v>
      </c>
    </row>
    <row r="1635" spans="1:7" x14ac:dyDescent="0.2">
      <c r="A1635" s="3" t="s">
        <v>3918</v>
      </c>
      <c r="B1635" s="3" t="s">
        <v>3919</v>
      </c>
      <c r="C1635" s="3" t="s">
        <v>107</v>
      </c>
      <c r="D1635" s="3" t="s">
        <v>11</v>
      </c>
      <c r="E1635" s="3" t="s">
        <v>115</v>
      </c>
      <c r="F1635" s="3">
        <v>20</v>
      </c>
      <c r="G1635" s="3" t="s">
        <v>3913</v>
      </c>
    </row>
    <row r="1636" spans="1:7" x14ac:dyDescent="0.2">
      <c r="A1636" s="3" t="s">
        <v>3920</v>
      </c>
      <c r="B1636" s="3" t="s">
        <v>3921</v>
      </c>
      <c r="C1636" s="3" t="s">
        <v>102</v>
      </c>
      <c r="D1636" s="3" t="s">
        <v>11</v>
      </c>
      <c r="E1636" s="3" t="s">
        <v>465</v>
      </c>
      <c r="F1636" s="3">
        <v>40</v>
      </c>
      <c r="G1636" s="3" t="s">
        <v>3913</v>
      </c>
    </row>
    <row r="1637" spans="1:7" x14ac:dyDescent="0.2">
      <c r="A1637" s="3" t="s">
        <v>3922</v>
      </c>
      <c r="B1637" s="3" t="s">
        <v>3923</v>
      </c>
      <c r="C1637" s="3" t="s">
        <v>107</v>
      </c>
      <c r="D1637" s="3" t="s">
        <v>11</v>
      </c>
      <c r="E1637" s="3" t="s">
        <v>465</v>
      </c>
      <c r="F1637" s="3">
        <v>40</v>
      </c>
      <c r="G1637" s="3" t="s">
        <v>3913</v>
      </c>
    </row>
    <row r="1638" spans="1:7" x14ac:dyDescent="0.2">
      <c r="A1638" s="3" t="s">
        <v>3924</v>
      </c>
      <c r="B1638" s="3" t="s">
        <v>3925</v>
      </c>
      <c r="C1638" s="3" t="s">
        <v>102</v>
      </c>
      <c r="D1638" s="3" t="s">
        <v>11</v>
      </c>
      <c r="E1638" s="3" t="s">
        <v>128</v>
      </c>
      <c r="F1638" s="3">
        <v>60</v>
      </c>
      <c r="G1638" s="3" t="s">
        <v>3926</v>
      </c>
    </row>
    <row r="1639" spans="1:7" x14ac:dyDescent="0.2">
      <c r="A1639" s="3" t="s">
        <v>3927</v>
      </c>
      <c r="B1639" s="3" t="s">
        <v>3928</v>
      </c>
      <c r="C1639" s="3" t="s">
        <v>107</v>
      </c>
      <c r="D1639" s="3" t="s">
        <v>11</v>
      </c>
      <c r="E1639" s="3" t="s">
        <v>128</v>
      </c>
      <c r="F1639" s="3">
        <v>60</v>
      </c>
      <c r="G1639" s="3" t="s">
        <v>3926</v>
      </c>
    </row>
    <row r="1640" spans="1:7" x14ac:dyDescent="0.2">
      <c r="A1640" s="3" t="s">
        <v>3929</v>
      </c>
      <c r="B1640" s="3" t="s">
        <v>3930</v>
      </c>
      <c r="C1640" s="3" t="s">
        <v>102</v>
      </c>
      <c r="D1640" s="3" t="s">
        <v>11</v>
      </c>
      <c r="E1640" s="3" t="s">
        <v>103</v>
      </c>
      <c r="F1640" s="3">
        <v>80</v>
      </c>
      <c r="G1640" s="3" t="s">
        <v>3931</v>
      </c>
    </row>
    <row r="1641" spans="1:7" x14ac:dyDescent="0.2">
      <c r="A1641" s="3" t="s">
        <v>3932</v>
      </c>
      <c r="B1641" s="3" t="s">
        <v>3933</v>
      </c>
      <c r="C1641" s="3" t="s">
        <v>107</v>
      </c>
      <c r="D1641" s="3" t="s">
        <v>11</v>
      </c>
      <c r="E1641" s="3" t="s">
        <v>103</v>
      </c>
      <c r="F1641" s="3">
        <v>80</v>
      </c>
      <c r="G1641" s="3" t="s">
        <v>3931</v>
      </c>
    </row>
    <row r="1642" spans="1:7" x14ac:dyDescent="0.2">
      <c r="A1642" s="3" t="s">
        <v>3934</v>
      </c>
      <c r="B1642" s="3" t="s">
        <v>3935</v>
      </c>
      <c r="C1642" s="3" t="s">
        <v>102</v>
      </c>
      <c r="D1642" s="3" t="s">
        <v>11</v>
      </c>
      <c r="E1642" s="3" t="s">
        <v>128</v>
      </c>
      <c r="F1642" s="3">
        <v>60</v>
      </c>
      <c r="G1642" s="3" t="s">
        <v>3931</v>
      </c>
    </row>
    <row r="1643" spans="1:7" x14ac:dyDescent="0.2">
      <c r="A1643" s="3" t="s">
        <v>3936</v>
      </c>
      <c r="B1643" s="3" t="s">
        <v>3937</v>
      </c>
      <c r="C1643" s="3" t="s">
        <v>107</v>
      </c>
      <c r="D1643" s="3" t="s">
        <v>11</v>
      </c>
      <c r="E1643" s="3" t="s">
        <v>128</v>
      </c>
      <c r="F1643" s="3">
        <v>60</v>
      </c>
      <c r="G1643" s="3" t="s">
        <v>3931</v>
      </c>
    </row>
    <row r="1644" spans="1:7" x14ac:dyDescent="0.2">
      <c r="A1644" s="3" t="s">
        <v>3938</v>
      </c>
      <c r="B1644" s="3" t="s">
        <v>3939</v>
      </c>
      <c r="C1644" s="3" t="s">
        <v>102</v>
      </c>
      <c r="D1644" s="3" t="s">
        <v>11</v>
      </c>
      <c r="E1644" s="3" t="s">
        <v>133</v>
      </c>
      <c r="F1644" s="3">
        <v>50</v>
      </c>
      <c r="G1644" s="3" t="s">
        <v>3931</v>
      </c>
    </row>
    <row r="1645" spans="1:7" x14ac:dyDescent="0.2">
      <c r="A1645" s="3" t="s">
        <v>3940</v>
      </c>
      <c r="B1645" s="3" t="s">
        <v>3941</v>
      </c>
      <c r="C1645" s="3" t="s">
        <v>107</v>
      </c>
      <c r="D1645" s="3" t="s">
        <v>11</v>
      </c>
      <c r="E1645" s="3" t="s">
        <v>133</v>
      </c>
      <c r="F1645" s="3">
        <v>50</v>
      </c>
      <c r="G1645" s="3" t="s">
        <v>3931</v>
      </c>
    </row>
    <row r="1646" spans="1:7" x14ac:dyDescent="0.2">
      <c r="A1646" s="3" t="s">
        <v>3942</v>
      </c>
      <c r="B1646" s="3" t="s">
        <v>3943</v>
      </c>
      <c r="C1646" s="3" t="s">
        <v>102</v>
      </c>
      <c r="D1646" s="3" t="s">
        <v>11</v>
      </c>
      <c r="E1646" s="3" t="s">
        <v>110</v>
      </c>
      <c r="F1646" s="3">
        <v>50</v>
      </c>
      <c r="G1646" s="3" t="s">
        <v>3931</v>
      </c>
    </row>
    <row r="1647" spans="1:7" x14ac:dyDescent="0.2">
      <c r="A1647" s="3" t="s">
        <v>3944</v>
      </c>
      <c r="B1647" s="3" t="s">
        <v>3945</v>
      </c>
      <c r="C1647" s="3" t="s">
        <v>107</v>
      </c>
      <c r="D1647" s="3" t="s">
        <v>11</v>
      </c>
      <c r="E1647" s="3" t="s">
        <v>110</v>
      </c>
      <c r="F1647" s="3">
        <v>50</v>
      </c>
      <c r="G1647" s="3" t="s">
        <v>3931</v>
      </c>
    </row>
    <row r="1648" spans="1:7" x14ac:dyDescent="0.2">
      <c r="A1648" s="3" t="s">
        <v>3946</v>
      </c>
      <c r="B1648" s="3" t="s">
        <v>3947</v>
      </c>
      <c r="C1648" s="3" t="s">
        <v>102</v>
      </c>
      <c r="D1648" s="3" t="s">
        <v>11</v>
      </c>
      <c r="E1648" s="3" t="s">
        <v>115</v>
      </c>
      <c r="F1648" s="3">
        <v>80</v>
      </c>
      <c r="G1648" s="3" t="s">
        <v>3931</v>
      </c>
    </row>
    <row r="1649" spans="1:7" x14ac:dyDescent="0.2">
      <c r="A1649" s="3" t="s">
        <v>3948</v>
      </c>
      <c r="B1649" s="3" t="s">
        <v>3949</v>
      </c>
      <c r="C1649" s="3" t="s">
        <v>107</v>
      </c>
      <c r="D1649" s="3" t="s">
        <v>11</v>
      </c>
      <c r="E1649" s="3" t="s">
        <v>115</v>
      </c>
      <c r="F1649" s="3">
        <v>80</v>
      </c>
      <c r="G1649" s="3" t="s">
        <v>3931</v>
      </c>
    </row>
    <row r="1650" spans="1:7" x14ac:dyDescent="0.2">
      <c r="A1650" s="3" t="s">
        <v>3950</v>
      </c>
      <c r="B1650" s="3" t="s">
        <v>3951</v>
      </c>
      <c r="C1650" s="3" t="s">
        <v>107</v>
      </c>
      <c r="D1650" s="3" t="s">
        <v>11</v>
      </c>
      <c r="E1650" s="3" t="s">
        <v>138</v>
      </c>
      <c r="F1650" s="3">
        <v>50</v>
      </c>
      <c r="G1650" s="3" t="s">
        <v>3931</v>
      </c>
    </row>
    <row r="1651" spans="1:7" x14ac:dyDescent="0.2">
      <c r="A1651" s="3" t="s">
        <v>3952</v>
      </c>
      <c r="B1651" s="3" t="s">
        <v>3953</v>
      </c>
      <c r="C1651" s="3" t="s">
        <v>102</v>
      </c>
      <c r="D1651" s="3" t="s">
        <v>11</v>
      </c>
      <c r="E1651" s="3" t="s">
        <v>146</v>
      </c>
      <c r="F1651" s="3">
        <v>30</v>
      </c>
      <c r="G1651" s="3" t="s">
        <v>3931</v>
      </c>
    </row>
    <row r="1652" spans="1:7" x14ac:dyDescent="0.2">
      <c r="A1652" s="3" t="s">
        <v>3954</v>
      </c>
      <c r="B1652" s="3" t="s">
        <v>3955</v>
      </c>
      <c r="C1652" s="3" t="s">
        <v>107</v>
      </c>
      <c r="D1652" s="3" t="s">
        <v>11</v>
      </c>
      <c r="E1652" s="3" t="s">
        <v>146</v>
      </c>
      <c r="F1652" s="3">
        <v>30</v>
      </c>
      <c r="G1652" s="3" t="s">
        <v>3931</v>
      </c>
    </row>
    <row r="1653" spans="1:7" x14ac:dyDescent="0.2">
      <c r="A1653" s="3" t="s">
        <v>3956</v>
      </c>
      <c r="B1653" s="3" t="s">
        <v>3957</v>
      </c>
      <c r="C1653" s="3" t="s">
        <v>102</v>
      </c>
      <c r="D1653" s="3" t="s">
        <v>11</v>
      </c>
      <c r="E1653" s="3" t="s">
        <v>151</v>
      </c>
      <c r="F1653" s="3">
        <v>50</v>
      </c>
      <c r="G1653" s="3" t="s">
        <v>3931</v>
      </c>
    </row>
    <row r="1654" spans="1:7" x14ac:dyDescent="0.2">
      <c r="A1654" s="3" t="s">
        <v>3958</v>
      </c>
      <c r="B1654" s="3" t="s">
        <v>3959</v>
      </c>
      <c r="C1654" s="3" t="s">
        <v>107</v>
      </c>
      <c r="D1654" s="3" t="s">
        <v>11</v>
      </c>
      <c r="E1654" s="3" t="s">
        <v>151</v>
      </c>
      <c r="F1654" s="3">
        <v>50</v>
      </c>
      <c r="G1654" s="3" t="s">
        <v>3931</v>
      </c>
    </row>
    <row r="1655" spans="1:7" x14ac:dyDescent="0.2">
      <c r="A1655" s="3" t="s">
        <v>3960</v>
      </c>
      <c r="B1655" s="3" t="s">
        <v>3961</v>
      </c>
      <c r="C1655" s="3" t="s">
        <v>102</v>
      </c>
      <c r="D1655" s="3" t="s">
        <v>11</v>
      </c>
      <c r="E1655" s="3" t="s">
        <v>465</v>
      </c>
      <c r="F1655" s="3">
        <v>20</v>
      </c>
      <c r="G1655" s="3" t="s">
        <v>3931</v>
      </c>
    </row>
    <row r="1656" spans="1:7" x14ac:dyDescent="0.2">
      <c r="A1656" s="3" t="s">
        <v>3962</v>
      </c>
      <c r="B1656" s="3" t="s">
        <v>3963</v>
      </c>
      <c r="C1656" s="3" t="s">
        <v>107</v>
      </c>
      <c r="D1656" s="3" t="s">
        <v>11</v>
      </c>
      <c r="E1656" s="3" t="s">
        <v>465</v>
      </c>
      <c r="F1656" s="3">
        <v>20</v>
      </c>
      <c r="G1656" s="3" t="s">
        <v>3931</v>
      </c>
    </row>
    <row r="1657" spans="1:7" x14ac:dyDescent="0.2">
      <c r="A1657" s="3" t="s">
        <v>3964</v>
      </c>
      <c r="B1657" s="3" t="s">
        <v>3965</v>
      </c>
      <c r="C1657" s="3" t="s">
        <v>102</v>
      </c>
      <c r="D1657" s="3" t="s">
        <v>11</v>
      </c>
      <c r="E1657" s="3" t="s">
        <v>103</v>
      </c>
      <c r="F1657" s="3">
        <v>90</v>
      </c>
      <c r="G1657" s="3" t="s">
        <v>3966</v>
      </c>
    </row>
    <row r="1658" spans="1:7" x14ac:dyDescent="0.2">
      <c r="A1658" s="3" t="s">
        <v>3967</v>
      </c>
      <c r="B1658" s="3" t="s">
        <v>3968</v>
      </c>
      <c r="C1658" s="3" t="s">
        <v>107</v>
      </c>
      <c r="D1658" s="3" t="s">
        <v>11</v>
      </c>
      <c r="E1658" s="3" t="s">
        <v>103</v>
      </c>
      <c r="F1658" s="3">
        <v>90</v>
      </c>
      <c r="G1658" s="3" t="s">
        <v>3966</v>
      </c>
    </row>
    <row r="1659" spans="1:7" x14ac:dyDescent="0.2">
      <c r="A1659" s="3" t="s">
        <v>3969</v>
      </c>
      <c r="B1659" s="3" t="s">
        <v>3970</v>
      </c>
      <c r="C1659" s="3" t="s">
        <v>102</v>
      </c>
      <c r="D1659" s="3" t="s">
        <v>11</v>
      </c>
      <c r="E1659" s="3" t="s">
        <v>164</v>
      </c>
      <c r="F1659" s="3">
        <v>10</v>
      </c>
      <c r="G1659" s="3" t="s">
        <v>3971</v>
      </c>
    </row>
    <row r="1660" spans="1:7" x14ac:dyDescent="0.2">
      <c r="A1660" s="3" t="s">
        <v>3972</v>
      </c>
      <c r="B1660" s="3" t="s">
        <v>3973</v>
      </c>
      <c r="C1660" s="3" t="s">
        <v>107</v>
      </c>
      <c r="D1660" s="3" t="s">
        <v>11</v>
      </c>
      <c r="E1660" s="3" t="s">
        <v>164</v>
      </c>
      <c r="F1660" s="3">
        <v>10</v>
      </c>
      <c r="G1660" s="3" t="s">
        <v>3971</v>
      </c>
    </row>
    <row r="1661" spans="1:7" x14ac:dyDescent="0.2">
      <c r="A1661" s="3" t="s">
        <v>3974</v>
      </c>
      <c r="B1661" s="3" t="s">
        <v>3975</v>
      </c>
      <c r="C1661" s="3" t="s">
        <v>102</v>
      </c>
      <c r="D1661" s="3" t="s">
        <v>11</v>
      </c>
      <c r="E1661" s="3" t="s">
        <v>151</v>
      </c>
      <c r="F1661" s="3">
        <v>30</v>
      </c>
      <c r="G1661" s="3" t="s">
        <v>3976</v>
      </c>
    </row>
    <row r="1662" spans="1:7" x14ac:dyDescent="0.2">
      <c r="A1662" s="3" t="s">
        <v>3977</v>
      </c>
      <c r="B1662" s="3" t="s">
        <v>3978</v>
      </c>
      <c r="C1662" s="3" t="s">
        <v>107</v>
      </c>
      <c r="D1662" s="3" t="s">
        <v>11</v>
      </c>
      <c r="E1662" s="3" t="s">
        <v>151</v>
      </c>
      <c r="F1662" s="3">
        <v>30</v>
      </c>
      <c r="G1662" s="3" t="s">
        <v>3976</v>
      </c>
    </row>
    <row r="1663" spans="1:7" x14ac:dyDescent="0.2">
      <c r="A1663" s="3" t="s">
        <v>3979</v>
      </c>
      <c r="B1663" s="3" t="s">
        <v>3980</v>
      </c>
      <c r="C1663" s="3" t="s">
        <v>102</v>
      </c>
      <c r="D1663" s="3" t="s">
        <v>11</v>
      </c>
      <c r="E1663" s="3" t="s">
        <v>176</v>
      </c>
      <c r="F1663" s="3">
        <v>20</v>
      </c>
      <c r="G1663" s="3" t="s">
        <v>3981</v>
      </c>
    </row>
    <row r="1664" spans="1:7" x14ac:dyDescent="0.2">
      <c r="A1664" s="3" t="s">
        <v>3982</v>
      </c>
      <c r="B1664" s="3" t="s">
        <v>3983</v>
      </c>
      <c r="C1664" s="3" t="s">
        <v>102</v>
      </c>
      <c r="D1664" s="3" t="s">
        <v>11</v>
      </c>
      <c r="E1664" s="3" t="s">
        <v>159</v>
      </c>
      <c r="F1664" s="3">
        <v>60</v>
      </c>
      <c r="G1664" s="3" t="s">
        <v>3984</v>
      </c>
    </row>
    <row r="1665" spans="1:7" x14ac:dyDescent="0.2">
      <c r="A1665" s="3" t="s">
        <v>3985</v>
      </c>
      <c r="B1665" s="3" t="s">
        <v>3986</v>
      </c>
      <c r="C1665" s="3" t="s">
        <v>107</v>
      </c>
      <c r="D1665" s="3" t="s">
        <v>11</v>
      </c>
      <c r="E1665" s="3" t="s">
        <v>159</v>
      </c>
      <c r="F1665" s="3">
        <v>60</v>
      </c>
      <c r="G1665" s="3" t="s">
        <v>3984</v>
      </c>
    </row>
    <row r="1666" spans="1:7" x14ac:dyDescent="0.2">
      <c r="A1666" s="3" t="s">
        <v>3987</v>
      </c>
      <c r="B1666" s="3" t="s">
        <v>3988</v>
      </c>
      <c r="C1666" s="3" t="s">
        <v>102</v>
      </c>
      <c r="D1666" s="3" t="s">
        <v>11</v>
      </c>
      <c r="E1666" s="3" t="s">
        <v>159</v>
      </c>
      <c r="F1666" s="3">
        <v>20</v>
      </c>
      <c r="G1666" s="3" t="s">
        <v>3989</v>
      </c>
    </row>
    <row r="1667" spans="1:7" x14ac:dyDescent="0.2">
      <c r="A1667" s="3" t="s">
        <v>3990</v>
      </c>
      <c r="B1667" s="3" t="s">
        <v>3991</v>
      </c>
      <c r="C1667" s="3" t="s">
        <v>107</v>
      </c>
      <c r="D1667" s="3" t="s">
        <v>11</v>
      </c>
      <c r="E1667" s="3" t="s">
        <v>159</v>
      </c>
      <c r="F1667" s="3">
        <v>20</v>
      </c>
      <c r="G1667" s="3" t="s">
        <v>3989</v>
      </c>
    </row>
    <row r="1668" spans="1:7" x14ac:dyDescent="0.2">
      <c r="A1668" s="3" t="s">
        <v>3992</v>
      </c>
      <c r="B1668" s="3" t="s">
        <v>3993</v>
      </c>
      <c r="C1668" s="3" t="s">
        <v>102</v>
      </c>
      <c r="D1668" s="3" t="s">
        <v>11</v>
      </c>
      <c r="E1668" s="3" t="s">
        <v>115</v>
      </c>
      <c r="F1668" s="3">
        <v>50</v>
      </c>
      <c r="G1668" s="3" t="s">
        <v>3994</v>
      </c>
    </row>
    <row r="1669" spans="1:7" x14ac:dyDescent="0.2">
      <c r="A1669" s="3" t="s">
        <v>3995</v>
      </c>
      <c r="B1669" s="3" t="s">
        <v>3996</v>
      </c>
      <c r="C1669" s="3" t="s">
        <v>107</v>
      </c>
      <c r="D1669" s="3" t="s">
        <v>11</v>
      </c>
      <c r="E1669" s="3" t="s">
        <v>115</v>
      </c>
      <c r="F1669" s="3">
        <v>50</v>
      </c>
      <c r="G1669" s="3" t="s">
        <v>3994</v>
      </c>
    </row>
    <row r="1670" spans="1:7" x14ac:dyDescent="0.2">
      <c r="A1670" s="3" t="s">
        <v>3997</v>
      </c>
      <c r="B1670" s="3" t="s">
        <v>3998</v>
      </c>
      <c r="C1670" s="3" t="s">
        <v>102</v>
      </c>
      <c r="D1670" s="3" t="s">
        <v>11</v>
      </c>
      <c r="E1670" s="3" t="s">
        <v>159</v>
      </c>
      <c r="F1670" s="3">
        <v>30</v>
      </c>
      <c r="G1670" s="3" t="s">
        <v>3999</v>
      </c>
    </row>
    <row r="1671" spans="1:7" x14ac:dyDescent="0.2">
      <c r="A1671" s="3" t="s">
        <v>4000</v>
      </c>
      <c r="B1671" s="3" t="s">
        <v>4001</v>
      </c>
      <c r="C1671" s="3" t="s">
        <v>107</v>
      </c>
      <c r="D1671" s="3" t="s">
        <v>11</v>
      </c>
      <c r="E1671" s="3" t="s">
        <v>159</v>
      </c>
      <c r="F1671" s="3">
        <v>30</v>
      </c>
      <c r="G1671" s="3" t="s">
        <v>3999</v>
      </c>
    </row>
    <row r="1672" spans="1:7" x14ac:dyDescent="0.2">
      <c r="A1672" s="3" t="s">
        <v>4002</v>
      </c>
      <c r="B1672" s="3" t="s">
        <v>4003</v>
      </c>
      <c r="C1672" s="3" t="s">
        <v>102</v>
      </c>
      <c r="D1672" s="3" t="s">
        <v>11</v>
      </c>
      <c r="E1672" s="3" t="s">
        <v>103</v>
      </c>
      <c r="F1672" s="3">
        <v>80</v>
      </c>
      <c r="G1672" s="3" t="s">
        <v>4004</v>
      </c>
    </row>
    <row r="1673" spans="1:7" x14ac:dyDescent="0.2">
      <c r="A1673" s="3" t="s">
        <v>4005</v>
      </c>
      <c r="B1673" s="3" t="s">
        <v>4006</v>
      </c>
      <c r="C1673" s="3" t="s">
        <v>107</v>
      </c>
      <c r="D1673" s="3" t="s">
        <v>11</v>
      </c>
      <c r="E1673" s="3" t="s">
        <v>103</v>
      </c>
      <c r="F1673" s="3">
        <v>80</v>
      </c>
      <c r="G1673" s="3" t="s">
        <v>4004</v>
      </c>
    </row>
    <row r="1674" spans="1:7" x14ac:dyDescent="0.2">
      <c r="A1674" s="3" t="s">
        <v>4007</v>
      </c>
      <c r="B1674" s="3" t="s">
        <v>4008</v>
      </c>
      <c r="C1674" s="3" t="s">
        <v>102</v>
      </c>
      <c r="D1674" s="3" t="s">
        <v>11</v>
      </c>
      <c r="E1674" s="3" t="s">
        <v>128</v>
      </c>
      <c r="F1674" s="3">
        <v>70</v>
      </c>
      <c r="G1674" s="3" t="s">
        <v>4004</v>
      </c>
    </row>
    <row r="1675" spans="1:7" x14ac:dyDescent="0.2">
      <c r="A1675" s="3" t="s">
        <v>4009</v>
      </c>
      <c r="B1675" s="3" t="s">
        <v>4010</v>
      </c>
      <c r="C1675" s="3" t="s">
        <v>107</v>
      </c>
      <c r="D1675" s="3" t="s">
        <v>11</v>
      </c>
      <c r="E1675" s="3" t="s">
        <v>128</v>
      </c>
      <c r="F1675" s="3">
        <v>70</v>
      </c>
      <c r="G1675" s="3" t="s">
        <v>4004</v>
      </c>
    </row>
    <row r="1676" spans="1:7" x14ac:dyDescent="0.2">
      <c r="A1676" s="3" t="s">
        <v>4011</v>
      </c>
      <c r="B1676" s="3" t="s">
        <v>4012</v>
      </c>
      <c r="C1676" s="3" t="s">
        <v>102</v>
      </c>
      <c r="D1676" s="3" t="s">
        <v>11</v>
      </c>
      <c r="E1676" s="3" t="s">
        <v>133</v>
      </c>
      <c r="F1676" s="3">
        <v>50</v>
      </c>
      <c r="G1676" s="3" t="s">
        <v>4004</v>
      </c>
    </row>
    <row r="1677" spans="1:7" x14ac:dyDescent="0.2">
      <c r="A1677" s="3" t="s">
        <v>4013</v>
      </c>
      <c r="B1677" s="3" t="s">
        <v>4014</v>
      </c>
      <c r="C1677" s="3" t="s">
        <v>107</v>
      </c>
      <c r="D1677" s="3" t="s">
        <v>11</v>
      </c>
      <c r="E1677" s="3" t="s">
        <v>133</v>
      </c>
      <c r="F1677" s="3">
        <v>50</v>
      </c>
      <c r="G1677" s="3" t="s">
        <v>4004</v>
      </c>
    </row>
    <row r="1678" spans="1:7" x14ac:dyDescent="0.2">
      <c r="A1678" s="3" t="s">
        <v>4015</v>
      </c>
      <c r="B1678" s="3" t="s">
        <v>4016</v>
      </c>
      <c r="C1678" s="3" t="s">
        <v>102</v>
      </c>
      <c r="D1678" s="3" t="s">
        <v>11</v>
      </c>
      <c r="E1678" s="3" t="s">
        <v>207</v>
      </c>
      <c r="F1678" s="3">
        <v>50</v>
      </c>
      <c r="G1678" s="3" t="s">
        <v>4004</v>
      </c>
    </row>
    <row r="1679" spans="1:7" x14ac:dyDescent="0.2">
      <c r="A1679" s="3" t="s">
        <v>4017</v>
      </c>
      <c r="B1679" s="3" t="s">
        <v>4018</v>
      </c>
      <c r="C1679" s="3" t="s">
        <v>107</v>
      </c>
      <c r="D1679" s="3" t="s">
        <v>11</v>
      </c>
      <c r="E1679" s="3" t="s">
        <v>207</v>
      </c>
      <c r="F1679" s="3">
        <v>50</v>
      </c>
      <c r="G1679" s="3" t="s">
        <v>4004</v>
      </c>
    </row>
    <row r="1680" spans="1:7" x14ac:dyDescent="0.2">
      <c r="A1680" s="3" t="s">
        <v>4019</v>
      </c>
      <c r="B1680" s="3" t="s">
        <v>4020</v>
      </c>
      <c r="C1680" s="3" t="s">
        <v>102</v>
      </c>
      <c r="D1680" s="3" t="s">
        <v>11</v>
      </c>
      <c r="E1680" s="3" t="s">
        <v>110</v>
      </c>
      <c r="F1680" s="3">
        <v>30</v>
      </c>
      <c r="G1680" s="3" t="s">
        <v>4004</v>
      </c>
    </row>
    <row r="1681" spans="1:7" x14ac:dyDescent="0.2">
      <c r="A1681" s="3" t="s">
        <v>4021</v>
      </c>
      <c r="B1681" s="3" t="s">
        <v>4022</v>
      </c>
      <c r="C1681" s="3" t="s">
        <v>107</v>
      </c>
      <c r="D1681" s="3" t="s">
        <v>11</v>
      </c>
      <c r="E1681" s="3" t="s">
        <v>110</v>
      </c>
      <c r="F1681" s="3">
        <v>30</v>
      </c>
      <c r="G1681" s="3" t="s">
        <v>4004</v>
      </c>
    </row>
    <row r="1682" spans="1:7" x14ac:dyDescent="0.2">
      <c r="A1682" s="3" t="s">
        <v>4023</v>
      </c>
      <c r="B1682" s="3" t="s">
        <v>4024</v>
      </c>
      <c r="C1682" s="3" t="s">
        <v>102</v>
      </c>
      <c r="D1682" s="3" t="s">
        <v>11</v>
      </c>
      <c r="E1682" s="3" t="s">
        <v>115</v>
      </c>
      <c r="F1682" s="3">
        <v>30</v>
      </c>
      <c r="G1682" s="3" t="s">
        <v>4004</v>
      </c>
    </row>
    <row r="1683" spans="1:7" x14ac:dyDescent="0.2">
      <c r="A1683" s="3" t="s">
        <v>4025</v>
      </c>
      <c r="B1683" s="3" t="s">
        <v>4026</v>
      </c>
      <c r="C1683" s="3" t="s">
        <v>107</v>
      </c>
      <c r="D1683" s="3" t="s">
        <v>11</v>
      </c>
      <c r="E1683" s="3" t="s">
        <v>115</v>
      </c>
      <c r="F1683" s="3">
        <v>30</v>
      </c>
      <c r="G1683" s="3" t="s">
        <v>4004</v>
      </c>
    </row>
    <row r="1684" spans="1:7" x14ac:dyDescent="0.2">
      <c r="A1684" s="3" t="s">
        <v>4027</v>
      </c>
      <c r="B1684" s="3" t="s">
        <v>4028</v>
      </c>
      <c r="C1684" s="3" t="s">
        <v>102</v>
      </c>
      <c r="D1684" s="3" t="s">
        <v>11</v>
      </c>
      <c r="E1684" s="3" t="s">
        <v>151</v>
      </c>
      <c r="F1684" s="3">
        <v>50</v>
      </c>
      <c r="G1684" s="3" t="s">
        <v>4004</v>
      </c>
    </row>
    <row r="1685" spans="1:7" x14ac:dyDescent="0.2">
      <c r="A1685" s="3" t="s">
        <v>4029</v>
      </c>
      <c r="B1685" s="3" t="s">
        <v>4030</v>
      </c>
      <c r="C1685" s="3" t="s">
        <v>107</v>
      </c>
      <c r="D1685" s="3" t="s">
        <v>11</v>
      </c>
      <c r="E1685" s="3" t="s">
        <v>151</v>
      </c>
      <c r="F1685" s="3">
        <v>50</v>
      </c>
      <c r="G1685" s="3" t="s">
        <v>4004</v>
      </c>
    </row>
    <row r="1686" spans="1:7" x14ac:dyDescent="0.2">
      <c r="A1686" s="3" t="s">
        <v>4031</v>
      </c>
      <c r="B1686" s="3" t="s">
        <v>4032</v>
      </c>
      <c r="C1686" s="3" t="s">
        <v>102</v>
      </c>
      <c r="D1686" s="3" t="s">
        <v>11</v>
      </c>
      <c r="E1686" s="3" t="s">
        <v>465</v>
      </c>
      <c r="F1686" s="3">
        <v>50</v>
      </c>
      <c r="G1686" s="3" t="s">
        <v>4004</v>
      </c>
    </row>
    <row r="1687" spans="1:7" x14ac:dyDescent="0.2">
      <c r="A1687" s="3" t="s">
        <v>4033</v>
      </c>
      <c r="B1687" s="3" t="s">
        <v>4034</v>
      </c>
      <c r="C1687" s="3" t="s">
        <v>107</v>
      </c>
      <c r="D1687" s="3" t="s">
        <v>11</v>
      </c>
      <c r="E1687" s="3" t="s">
        <v>465</v>
      </c>
      <c r="F1687" s="3">
        <v>50</v>
      </c>
      <c r="G1687" s="3" t="s">
        <v>4004</v>
      </c>
    </row>
    <row r="1688" spans="1:7" x14ac:dyDescent="0.2">
      <c r="A1688" s="3" t="s">
        <v>4035</v>
      </c>
      <c r="B1688" s="3" t="s">
        <v>4036</v>
      </c>
      <c r="C1688" s="3" t="s">
        <v>102</v>
      </c>
      <c r="D1688" s="3" t="s">
        <v>11</v>
      </c>
      <c r="E1688" s="3" t="s">
        <v>159</v>
      </c>
      <c r="F1688" s="3">
        <v>50</v>
      </c>
      <c r="G1688" s="3" t="s">
        <v>4037</v>
      </c>
    </row>
    <row r="1689" spans="1:7" x14ac:dyDescent="0.2">
      <c r="A1689" s="3" t="s">
        <v>4038</v>
      </c>
      <c r="B1689" s="3" t="s">
        <v>4039</v>
      </c>
      <c r="C1689" s="3" t="s">
        <v>107</v>
      </c>
      <c r="D1689" s="3" t="s">
        <v>11</v>
      </c>
      <c r="E1689" s="3" t="s">
        <v>159</v>
      </c>
      <c r="F1689" s="3">
        <v>50</v>
      </c>
      <c r="G1689" s="3" t="s">
        <v>4037</v>
      </c>
    </row>
    <row r="1690" spans="1:7" x14ac:dyDescent="0.2">
      <c r="A1690" s="3" t="s">
        <v>4040</v>
      </c>
      <c r="B1690" s="3" t="s">
        <v>4041</v>
      </c>
      <c r="C1690" s="3" t="s">
        <v>102</v>
      </c>
      <c r="D1690" s="3" t="s">
        <v>11</v>
      </c>
      <c r="E1690" s="3" t="s">
        <v>103</v>
      </c>
      <c r="F1690" s="3">
        <v>50</v>
      </c>
      <c r="G1690" s="3" t="s">
        <v>4042</v>
      </c>
    </row>
    <row r="1691" spans="1:7" x14ac:dyDescent="0.2">
      <c r="A1691" s="3" t="s">
        <v>4043</v>
      </c>
      <c r="B1691" s="3" t="s">
        <v>4044</v>
      </c>
      <c r="C1691" s="3" t="s">
        <v>107</v>
      </c>
      <c r="D1691" s="3" t="s">
        <v>11</v>
      </c>
      <c r="E1691" s="3" t="s">
        <v>103</v>
      </c>
      <c r="F1691" s="3">
        <v>50</v>
      </c>
      <c r="G1691" s="3" t="s">
        <v>4042</v>
      </c>
    </row>
    <row r="1692" spans="1:7" x14ac:dyDescent="0.2">
      <c r="A1692" s="3" t="s">
        <v>4045</v>
      </c>
      <c r="B1692" s="3" t="s">
        <v>4046</v>
      </c>
      <c r="C1692" s="3" t="s">
        <v>102</v>
      </c>
      <c r="D1692" s="3" t="s">
        <v>11</v>
      </c>
      <c r="E1692" s="3" t="s">
        <v>128</v>
      </c>
      <c r="F1692" s="3">
        <v>40</v>
      </c>
      <c r="G1692" s="3" t="s">
        <v>4042</v>
      </c>
    </row>
    <row r="1693" spans="1:7" x14ac:dyDescent="0.2">
      <c r="A1693" s="3" t="s">
        <v>4047</v>
      </c>
      <c r="B1693" s="3" t="s">
        <v>4048</v>
      </c>
      <c r="C1693" s="3" t="s">
        <v>107</v>
      </c>
      <c r="D1693" s="3" t="s">
        <v>11</v>
      </c>
      <c r="E1693" s="3" t="s">
        <v>128</v>
      </c>
      <c r="F1693" s="3">
        <v>40</v>
      </c>
      <c r="G1693" s="3" t="s">
        <v>4042</v>
      </c>
    </row>
    <row r="1694" spans="1:7" x14ac:dyDescent="0.2">
      <c r="A1694" s="3" t="s">
        <v>4049</v>
      </c>
      <c r="B1694" s="3" t="s">
        <v>4050</v>
      </c>
      <c r="C1694" s="3" t="s">
        <v>102</v>
      </c>
      <c r="D1694" s="3" t="s">
        <v>11</v>
      </c>
      <c r="E1694" s="3" t="s">
        <v>133</v>
      </c>
      <c r="F1694" s="3">
        <v>20</v>
      </c>
      <c r="G1694" s="3" t="s">
        <v>4042</v>
      </c>
    </row>
    <row r="1695" spans="1:7" x14ac:dyDescent="0.2">
      <c r="A1695" s="3" t="s">
        <v>4051</v>
      </c>
      <c r="B1695" s="3" t="s">
        <v>4052</v>
      </c>
      <c r="C1695" s="3" t="s">
        <v>107</v>
      </c>
      <c r="D1695" s="3" t="s">
        <v>11</v>
      </c>
      <c r="E1695" s="3" t="s">
        <v>133</v>
      </c>
      <c r="F1695" s="3">
        <v>20</v>
      </c>
      <c r="G1695" s="3" t="s">
        <v>4042</v>
      </c>
    </row>
    <row r="1696" spans="1:7" x14ac:dyDescent="0.2">
      <c r="A1696" s="3" t="s">
        <v>4053</v>
      </c>
      <c r="B1696" s="3" t="s">
        <v>4054</v>
      </c>
      <c r="C1696" s="3" t="s">
        <v>102</v>
      </c>
      <c r="D1696" s="3" t="s">
        <v>11</v>
      </c>
      <c r="E1696" s="3" t="s">
        <v>207</v>
      </c>
      <c r="F1696" s="3">
        <v>70</v>
      </c>
      <c r="G1696" s="3" t="s">
        <v>4042</v>
      </c>
    </row>
    <row r="1697" spans="1:7" x14ac:dyDescent="0.2">
      <c r="A1697" s="3" t="s">
        <v>4055</v>
      </c>
      <c r="B1697" s="3" t="s">
        <v>4056</v>
      </c>
      <c r="C1697" s="3" t="s">
        <v>107</v>
      </c>
      <c r="D1697" s="3" t="s">
        <v>11</v>
      </c>
      <c r="E1697" s="3" t="s">
        <v>207</v>
      </c>
      <c r="F1697" s="3">
        <v>70</v>
      </c>
      <c r="G1697" s="3" t="s">
        <v>4042</v>
      </c>
    </row>
    <row r="1698" spans="1:7" x14ac:dyDescent="0.2">
      <c r="A1698" s="3" t="s">
        <v>4057</v>
      </c>
      <c r="B1698" s="3" t="s">
        <v>4058</v>
      </c>
      <c r="C1698" s="3" t="s">
        <v>102</v>
      </c>
      <c r="D1698" s="3" t="s">
        <v>11</v>
      </c>
      <c r="E1698" s="3" t="s">
        <v>110</v>
      </c>
      <c r="F1698" s="3">
        <v>10</v>
      </c>
      <c r="G1698" s="3" t="s">
        <v>4042</v>
      </c>
    </row>
    <row r="1699" spans="1:7" x14ac:dyDescent="0.2">
      <c r="A1699" s="3" t="s">
        <v>4059</v>
      </c>
      <c r="B1699" s="3" t="s">
        <v>4060</v>
      </c>
      <c r="C1699" s="3" t="s">
        <v>107</v>
      </c>
      <c r="D1699" s="3" t="s">
        <v>11</v>
      </c>
      <c r="E1699" s="3" t="s">
        <v>110</v>
      </c>
      <c r="F1699" s="3">
        <v>10</v>
      </c>
      <c r="G1699" s="3" t="s">
        <v>4042</v>
      </c>
    </row>
    <row r="1700" spans="1:7" x14ac:dyDescent="0.2">
      <c r="A1700" s="3" t="s">
        <v>4061</v>
      </c>
      <c r="B1700" s="3" t="s">
        <v>4062</v>
      </c>
      <c r="C1700" s="3" t="s">
        <v>102</v>
      </c>
      <c r="D1700" s="3" t="s">
        <v>11</v>
      </c>
      <c r="E1700" s="3" t="s">
        <v>164</v>
      </c>
      <c r="F1700" s="3">
        <v>10</v>
      </c>
      <c r="G1700" s="3" t="s">
        <v>4042</v>
      </c>
    </row>
    <row r="1701" spans="1:7" x14ac:dyDescent="0.2">
      <c r="A1701" s="3" t="s">
        <v>4063</v>
      </c>
      <c r="B1701" s="3" t="s">
        <v>4064</v>
      </c>
      <c r="C1701" s="3" t="s">
        <v>107</v>
      </c>
      <c r="D1701" s="3" t="s">
        <v>11</v>
      </c>
      <c r="E1701" s="3" t="s">
        <v>164</v>
      </c>
      <c r="F1701" s="3">
        <v>10</v>
      </c>
      <c r="G1701" s="3" t="s">
        <v>4042</v>
      </c>
    </row>
    <row r="1702" spans="1:7" x14ac:dyDescent="0.2">
      <c r="A1702" s="3" t="s">
        <v>4065</v>
      </c>
      <c r="B1702" s="3" t="s">
        <v>4066</v>
      </c>
      <c r="C1702" s="3" t="s">
        <v>107</v>
      </c>
      <c r="D1702" s="3" t="s">
        <v>11</v>
      </c>
      <c r="E1702" s="3" t="s">
        <v>138</v>
      </c>
      <c r="F1702" s="3">
        <v>20</v>
      </c>
      <c r="G1702" s="3" t="s">
        <v>4042</v>
      </c>
    </row>
    <row r="1703" spans="1:7" x14ac:dyDescent="0.2">
      <c r="A1703" s="3" t="s">
        <v>4067</v>
      </c>
      <c r="B1703" s="3" t="s">
        <v>4068</v>
      </c>
      <c r="C1703" s="3" t="s">
        <v>102</v>
      </c>
      <c r="D1703" s="3" t="s">
        <v>11</v>
      </c>
      <c r="E1703" s="3" t="s">
        <v>357</v>
      </c>
      <c r="F1703" s="3">
        <v>30</v>
      </c>
      <c r="G1703" s="3" t="s">
        <v>4042</v>
      </c>
    </row>
    <row r="1704" spans="1:7" x14ac:dyDescent="0.2">
      <c r="A1704" s="3" t="s">
        <v>4069</v>
      </c>
      <c r="B1704" s="3" t="s">
        <v>4070</v>
      </c>
      <c r="C1704" s="3" t="s">
        <v>107</v>
      </c>
      <c r="D1704" s="3" t="s">
        <v>11</v>
      </c>
      <c r="E1704" s="3" t="s">
        <v>357</v>
      </c>
      <c r="F1704" s="3">
        <v>30</v>
      </c>
      <c r="G1704" s="3" t="s">
        <v>4042</v>
      </c>
    </row>
    <row r="1705" spans="1:7" x14ac:dyDescent="0.2">
      <c r="A1705" s="3" t="s">
        <v>4071</v>
      </c>
      <c r="B1705" s="3" t="s">
        <v>4072</v>
      </c>
      <c r="C1705" s="3" t="s">
        <v>102</v>
      </c>
      <c r="D1705" s="3" t="s">
        <v>11</v>
      </c>
      <c r="E1705" s="3" t="s">
        <v>465</v>
      </c>
      <c r="F1705" s="3">
        <v>40</v>
      </c>
      <c r="G1705" s="3" t="s">
        <v>4042</v>
      </c>
    </row>
    <row r="1706" spans="1:7" x14ac:dyDescent="0.2">
      <c r="A1706" s="3" t="s">
        <v>4073</v>
      </c>
      <c r="B1706" s="3" t="s">
        <v>4074</v>
      </c>
      <c r="C1706" s="3" t="s">
        <v>107</v>
      </c>
      <c r="D1706" s="3" t="s">
        <v>11</v>
      </c>
      <c r="E1706" s="3" t="s">
        <v>465</v>
      </c>
      <c r="F1706" s="3">
        <v>40</v>
      </c>
      <c r="G1706" s="3" t="s">
        <v>4042</v>
      </c>
    </row>
    <row r="1707" spans="1:7" x14ac:dyDescent="0.2">
      <c r="A1707" s="3" t="s">
        <v>4075</v>
      </c>
      <c r="B1707" s="3" t="s">
        <v>4076</v>
      </c>
      <c r="C1707" s="3" t="s">
        <v>102</v>
      </c>
      <c r="D1707" s="3" t="s">
        <v>11</v>
      </c>
      <c r="E1707" s="3" t="s">
        <v>133</v>
      </c>
      <c r="F1707" s="3">
        <v>70</v>
      </c>
      <c r="G1707" s="3" t="s">
        <v>4077</v>
      </c>
    </row>
    <row r="1708" spans="1:7" x14ac:dyDescent="0.2">
      <c r="A1708" s="3" t="s">
        <v>4078</v>
      </c>
      <c r="B1708" s="3" t="s">
        <v>4079</v>
      </c>
      <c r="C1708" s="3" t="s">
        <v>107</v>
      </c>
      <c r="D1708" s="3" t="s">
        <v>11</v>
      </c>
      <c r="E1708" s="3" t="s">
        <v>133</v>
      </c>
      <c r="F1708" s="3">
        <v>70</v>
      </c>
      <c r="G1708" s="3" t="s">
        <v>4077</v>
      </c>
    </row>
    <row r="1709" spans="1:7" x14ac:dyDescent="0.2">
      <c r="A1709" s="3" t="s">
        <v>4080</v>
      </c>
      <c r="B1709" s="3" t="s">
        <v>4081</v>
      </c>
      <c r="C1709" s="3" t="s">
        <v>102</v>
      </c>
      <c r="D1709" s="3" t="s">
        <v>11</v>
      </c>
      <c r="E1709" s="3" t="s">
        <v>164</v>
      </c>
      <c r="F1709" s="3">
        <v>80</v>
      </c>
      <c r="G1709" s="3" t="s">
        <v>4077</v>
      </c>
    </row>
    <row r="1710" spans="1:7" x14ac:dyDescent="0.2">
      <c r="A1710" s="3" t="s">
        <v>4082</v>
      </c>
      <c r="B1710" s="3" t="s">
        <v>4083</v>
      </c>
      <c r="C1710" s="3" t="s">
        <v>107</v>
      </c>
      <c r="D1710" s="3" t="s">
        <v>11</v>
      </c>
      <c r="E1710" s="3" t="s">
        <v>164</v>
      </c>
      <c r="F1710" s="3">
        <v>80</v>
      </c>
      <c r="G1710" s="3" t="s">
        <v>4077</v>
      </c>
    </row>
    <row r="1711" spans="1:7" x14ac:dyDescent="0.2">
      <c r="A1711" s="3" t="s">
        <v>4084</v>
      </c>
      <c r="B1711" s="3" t="s">
        <v>4085</v>
      </c>
      <c r="C1711" s="3" t="s">
        <v>102</v>
      </c>
      <c r="D1711" s="3" t="s">
        <v>11</v>
      </c>
      <c r="E1711" s="3" t="s">
        <v>170</v>
      </c>
      <c r="F1711" s="3">
        <v>70</v>
      </c>
      <c r="G1711" s="3" t="s">
        <v>4077</v>
      </c>
    </row>
    <row r="1712" spans="1:7" x14ac:dyDescent="0.2">
      <c r="A1712" s="3" t="s">
        <v>4086</v>
      </c>
      <c r="B1712" s="3" t="s">
        <v>4087</v>
      </c>
      <c r="C1712" s="3" t="s">
        <v>107</v>
      </c>
      <c r="D1712" s="3" t="s">
        <v>11</v>
      </c>
      <c r="E1712" s="3" t="s">
        <v>170</v>
      </c>
      <c r="F1712" s="3">
        <v>70</v>
      </c>
      <c r="G1712" s="3" t="s">
        <v>4077</v>
      </c>
    </row>
    <row r="1713" spans="1:7" x14ac:dyDescent="0.2">
      <c r="A1713" s="3" t="s">
        <v>4088</v>
      </c>
      <c r="B1713" s="3" t="s">
        <v>4089</v>
      </c>
      <c r="C1713" s="3" t="s">
        <v>102</v>
      </c>
      <c r="D1713" s="3" t="s">
        <v>11</v>
      </c>
      <c r="E1713" s="3" t="s">
        <v>128</v>
      </c>
      <c r="F1713" s="3">
        <v>40</v>
      </c>
      <c r="G1713" s="3" t="s">
        <v>4090</v>
      </c>
    </row>
    <row r="1714" spans="1:7" x14ac:dyDescent="0.2">
      <c r="A1714" s="3" t="s">
        <v>4091</v>
      </c>
      <c r="B1714" s="3" t="s">
        <v>4092</v>
      </c>
      <c r="C1714" s="3" t="s">
        <v>107</v>
      </c>
      <c r="D1714" s="3" t="s">
        <v>11</v>
      </c>
      <c r="E1714" s="3" t="s">
        <v>128</v>
      </c>
      <c r="F1714" s="3">
        <v>40</v>
      </c>
      <c r="G1714" s="3" t="s">
        <v>4090</v>
      </c>
    </row>
    <row r="1715" spans="1:7" x14ac:dyDescent="0.2">
      <c r="A1715" s="3" t="s">
        <v>4093</v>
      </c>
      <c r="B1715" s="3" t="s">
        <v>4094</v>
      </c>
      <c r="C1715" s="3" t="s">
        <v>102</v>
      </c>
      <c r="D1715" s="3" t="s">
        <v>11</v>
      </c>
      <c r="E1715" s="3" t="s">
        <v>110</v>
      </c>
      <c r="F1715" s="3">
        <v>50</v>
      </c>
      <c r="G1715" s="3" t="s">
        <v>4090</v>
      </c>
    </row>
    <row r="1716" spans="1:7" x14ac:dyDescent="0.2">
      <c r="A1716" s="3" t="s">
        <v>4095</v>
      </c>
      <c r="B1716" s="3" t="s">
        <v>4096</v>
      </c>
      <c r="C1716" s="3" t="s">
        <v>107</v>
      </c>
      <c r="D1716" s="3" t="s">
        <v>11</v>
      </c>
      <c r="E1716" s="3" t="s">
        <v>110</v>
      </c>
      <c r="F1716" s="3">
        <v>50</v>
      </c>
      <c r="G1716" s="3" t="s">
        <v>4090</v>
      </c>
    </row>
    <row r="1717" spans="1:7" x14ac:dyDescent="0.2">
      <c r="A1717" s="3" t="s">
        <v>4097</v>
      </c>
      <c r="B1717" s="3" t="s">
        <v>4098</v>
      </c>
      <c r="C1717" s="3" t="s">
        <v>102</v>
      </c>
      <c r="D1717" s="3" t="s">
        <v>11</v>
      </c>
      <c r="E1717" s="3" t="s">
        <v>176</v>
      </c>
      <c r="F1717" s="3">
        <v>40</v>
      </c>
      <c r="G1717" s="3" t="s">
        <v>4090</v>
      </c>
    </row>
    <row r="1718" spans="1:7" x14ac:dyDescent="0.2">
      <c r="A1718" s="3" t="s">
        <v>4099</v>
      </c>
      <c r="B1718" s="3" t="s">
        <v>4100</v>
      </c>
      <c r="C1718" s="3" t="s">
        <v>107</v>
      </c>
      <c r="D1718" s="3" t="s">
        <v>11</v>
      </c>
      <c r="E1718" s="3" t="s">
        <v>176</v>
      </c>
      <c r="F1718" s="3">
        <v>40</v>
      </c>
      <c r="G1718" s="3" t="s">
        <v>4090</v>
      </c>
    </row>
    <row r="1719" spans="1:7" x14ac:dyDescent="0.2">
      <c r="A1719" s="3" t="s">
        <v>4101</v>
      </c>
      <c r="B1719" s="3" t="s">
        <v>4102</v>
      </c>
      <c r="C1719" s="3" t="s">
        <v>102</v>
      </c>
      <c r="D1719" s="3" t="s">
        <v>11</v>
      </c>
      <c r="E1719" s="3" t="s">
        <v>128</v>
      </c>
      <c r="F1719" s="3">
        <v>90</v>
      </c>
      <c r="G1719" s="3" t="s">
        <v>4103</v>
      </c>
    </row>
    <row r="1720" spans="1:7" x14ac:dyDescent="0.2">
      <c r="A1720" s="3" t="s">
        <v>4104</v>
      </c>
      <c r="B1720" s="3" t="s">
        <v>4105</v>
      </c>
      <c r="C1720" s="3" t="s">
        <v>107</v>
      </c>
      <c r="D1720" s="3" t="s">
        <v>11</v>
      </c>
      <c r="E1720" s="3" t="s">
        <v>128</v>
      </c>
      <c r="F1720" s="3">
        <v>90</v>
      </c>
      <c r="G1720" s="3" t="s">
        <v>4103</v>
      </c>
    </row>
    <row r="1721" spans="1:7" x14ac:dyDescent="0.2">
      <c r="A1721" s="3" t="s">
        <v>4106</v>
      </c>
      <c r="B1721" s="3" t="s">
        <v>4107</v>
      </c>
      <c r="C1721" s="3" t="s">
        <v>102</v>
      </c>
      <c r="D1721" s="3" t="s">
        <v>11</v>
      </c>
      <c r="E1721" s="3" t="s">
        <v>302</v>
      </c>
      <c r="F1721" s="3">
        <v>90</v>
      </c>
      <c r="G1721" s="3" t="s">
        <v>4108</v>
      </c>
    </row>
    <row r="1722" spans="1:7" x14ac:dyDescent="0.2">
      <c r="A1722" s="3" t="s">
        <v>4109</v>
      </c>
      <c r="B1722" s="3" t="s">
        <v>4110</v>
      </c>
      <c r="C1722" s="3" t="s">
        <v>102</v>
      </c>
      <c r="D1722" s="3" t="s">
        <v>11</v>
      </c>
      <c r="E1722" s="3" t="s">
        <v>465</v>
      </c>
      <c r="F1722" s="3">
        <v>40</v>
      </c>
      <c r="G1722" s="3" t="s">
        <v>4111</v>
      </c>
    </row>
    <row r="1723" spans="1:7" x14ac:dyDescent="0.2">
      <c r="A1723" s="3" t="s">
        <v>4112</v>
      </c>
      <c r="B1723" s="3" t="s">
        <v>4113</v>
      </c>
      <c r="C1723" s="3" t="s">
        <v>107</v>
      </c>
      <c r="D1723" s="3" t="s">
        <v>11</v>
      </c>
      <c r="E1723" s="3" t="s">
        <v>465</v>
      </c>
      <c r="F1723" s="3">
        <v>40</v>
      </c>
      <c r="G1723" s="3" t="s">
        <v>4111</v>
      </c>
    </row>
    <row r="1724" spans="1:7" x14ac:dyDescent="0.2">
      <c r="A1724" s="3" t="s">
        <v>4114</v>
      </c>
      <c r="B1724" s="3" t="s">
        <v>4115</v>
      </c>
      <c r="C1724" s="3" t="s">
        <v>102</v>
      </c>
      <c r="D1724" s="3" t="s">
        <v>11</v>
      </c>
      <c r="E1724" s="3" t="s">
        <v>357</v>
      </c>
      <c r="F1724" s="3">
        <v>60</v>
      </c>
      <c r="G1724" s="3" t="s">
        <v>4116</v>
      </c>
    </row>
    <row r="1725" spans="1:7" x14ac:dyDescent="0.2">
      <c r="A1725" s="3" t="s">
        <v>4117</v>
      </c>
      <c r="B1725" s="3" t="s">
        <v>4118</v>
      </c>
      <c r="C1725" s="3" t="s">
        <v>107</v>
      </c>
      <c r="D1725" s="3" t="s">
        <v>11</v>
      </c>
      <c r="E1725" s="3" t="s">
        <v>357</v>
      </c>
      <c r="F1725" s="3">
        <v>60</v>
      </c>
      <c r="G1725" s="3" t="s">
        <v>4116</v>
      </c>
    </row>
    <row r="1726" spans="1:7" x14ac:dyDescent="0.2">
      <c r="A1726" s="3" t="s">
        <v>4119</v>
      </c>
      <c r="B1726" s="3" t="s">
        <v>4120</v>
      </c>
      <c r="C1726" s="3" t="s">
        <v>102</v>
      </c>
      <c r="D1726" s="3" t="s">
        <v>11</v>
      </c>
      <c r="E1726" s="3" t="s">
        <v>110</v>
      </c>
      <c r="F1726" s="3">
        <v>10</v>
      </c>
      <c r="G1726" s="3" t="s">
        <v>4121</v>
      </c>
    </row>
    <row r="1727" spans="1:7" x14ac:dyDescent="0.2">
      <c r="A1727" s="3" t="s">
        <v>4122</v>
      </c>
      <c r="B1727" s="3" t="s">
        <v>4123</v>
      </c>
      <c r="C1727" s="3" t="s">
        <v>107</v>
      </c>
      <c r="D1727" s="3" t="s">
        <v>11</v>
      </c>
      <c r="E1727" s="3" t="s">
        <v>110</v>
      </c>
      <c r="F1727" s="3">
        <v>10</v>
      </c>
      <c r="G1727" s="3" t="s">
        <v>4121</v>
      </c>
    </row>
    <row r="1728" spans="1:7" x14ac:dyDescent="0.2">
      <c r="A1728" s="3" t="s">
        <v>4124</v>
      </c>
      <c r="B1728" s="3" t="s">
        <v>4125</v>
      </c>
      <c r="C1728" s="3" t="s">
        <v>102</v>
      </c>
      <c r="D1728" s="3" t="s">
        <v>11</v>
      </c>
      <c r="E1728" s="3" t="s">
        <v>302</v>
      </c>
      <c r="F1728" s="3">
        <v>70</v>
      </c>
      <c r="G1728" s="3" t="s">
        <v>4126</v>
      </c>
    </row>
    <row r="1729" spans="1:7" x14ac:dyDescent="0.2">
      <c r="A1729" s="3" t="s">
        <v>4127</v>
      </c>
      <c r="B1729" s="3" t="s">
        <v>4128</v>
      </c>
      <c r="C1729" s="3" t="s">
        <v>102</v>
      </c>
      <c r="D1729" s="3" t="s">
        <v>11</v>
      </c>
      <c r="E1729" s="3" t="s">
        <v>115</v>
      </c>
      <c r="F1729" s="3">
        <v>70</v>
      </c>
      <c r="G1729" s="3" t="s">
        <v>4129</v>
      </c>
    </row>
    <row r="1730" spans="1:7" x14ac:dyDescent="0.2">
      <c r="A1730" s="3" t="s">
        <v>4130</v>
      </c>
      <c r="B1730" s="3" t="s">
        <v>4131</v>
      </c>
      <c r="C1730" s="3" t="s">
        <v>107</v>
      </c>
      <c r="D1730" s="3" t="s">
        <v>11</v>
      </c>
      <c r="E1730" s="3" t="s">
        <v>115</v>
      </c>
      <c r="F1730" s="3">
        <v>70</v>
      </c>
      <c r="G1730" s="3" t="s">
        <v>4129</v>
      </c>
    </row>
    <row r="1731" spans="1:7" x14ac:dyDescent="0.2">
      <c r="A1731" s="3" t="s">
        <v>4132</v>
      </c>
      <c r="B1731" s="3" t="s">
        <v>4133</v>
      </c>
      <c r="C1731" s="3" t="s">
        <v>102</v>
      </c>
      <c r="D1731" s="3" t="s">
        <v>11</v>
      </c>
      <c r="E1731" s="3" t="s">
        <v>128</v>
      </c>
      <c r="F1731" s="3">
        <v>30</v>
      </c>
      <c r="G1731" s="3" t="s">
        <v>4134</v>
      </c>
    </row>
    <row r="1732" spans="1:7" x14ac:dyDescent="0.2">
      <c r="A1732" s="3" t="s">
        <v>4135</v>
      </c>
      <c r="B1732" s="3" t="s">
        <v>4136</v>
      </c>
      <c r="C1732" s="3" t="s">
        <v>107</v>
      </c>
      <c r="D1732" s="3" t="s">
        <v>11</v>
      </c>
      <c r="E1732" s="3" t="s">
        <v>128</v>
      </c>
      <c r="F1732" s="3">
        <v>30</v>
      </c>
      <c r="G1732" s="3" t="s">
        <v>4134</v>
      </c>
    </row>
    <row r="1733" spans="1:7" x14ac:dyDescent="0.2">
      <c r="A1733" s="3" t="s">
        <v>4137</v>
      </c>
      <c r="B1733" s="3" t="s">
        <v>4138</v>
      </c>
      <c r="C1733" s="3" t="s">
        <v>102</v>
      </c>
      <c r="D1733" s="3" t="s">
        <v>11</v>
      </c>
      <c r="E1733" s="3" t="s">
        <v>170</v>
      </c>
      <c r="F1733" s="3">
        <v>20</v>
      </c>
      <c r="G1733" s="3" t="s">
        <v>4139</v>
      </c>
    </row>
    <row r="1734" spans="1:7" x14ac:dyDescent="0.2">
      <c r="A1734" s="3" t="s">
        <v>4140</v>
      </c>
      <c r="B1734" s="3" t="s">
        <v>4141</v>
      </c>
      <c r="C1734" s="3" t="s">
        <v>102</v>
      </c>
      <c r="D1734" s="3" t="s">
        <v>11</v>
      </c>
      <c r="E1734" s="3" t="s">
        <v>128</v>
      </c>
      <c r="F1734" s="3">
        <v>20</v>
      </c>
      <c r="G1734" s="3" t="s">
        <v>4142</v>
      </c>
    </row>
    <row r="1735" spans="1:7" x14ac:dyDescent="0.2">
      <c r="A1735" s="3" t="s">
        <v>4143</v>
      </c>
      <c r="B1735" s="3" t="s">
        <v>4144</v>
      </c>
      <c r="C1735" s="3" t="s">
        <v>107</v>
      </c>
      <c r="D1735" s="3" t="s">
        <v>11</v>
      </c>
      <c r="E1735" s="3" t="s">
        <v>128</v>
      </c>
      <c r="F1735" s="3">
        <v>20</v>
      </c>
      <c r="G1735" s="3" t="s">
        <v>4142</v>
      </c>
    </row>
    <row r="1736" spans="1:7" x14ac:dyDescent="0.2">
      <c r="A1736" s="3" t="s">
        <v>4145</v>
      </c>
      <c r="B1736" s="3" t="s">
        <v>4146</v>
      </c>
      <c r="C1736" s="3" t="s">
        <v>102</v>
      </c>
      <c r="D1736" s="3" t="s">
        <v>11</v>
      </c>
      <c r="E1736" s="3" t="s">
        <v>141</v>
      </c>
      <c r="F1736" s="3">
        <v>20</v>
      </c>
      <c r="G1736" s="3" t="s">
        <v>4142</v>
      </c>
    </row>
    <row r="1737" spans="1:7" x14ac:dyDescent="0.2">
      <c r="A1737" s="3" t="s">
        <v>4147</v>
      </c>
      <c r="B1737" s="3" t="s">
        <v>4148</v>
      </c>
      <c r="C1737" s="3" t="s">
        <v>107</v>
      </c>
      <c r="D1737" s="3" t="s">
        <v>11</v>
      </c>
      <c r="E1737" s="3" t="s">
        <v>141</v>
      </c>
      <c r="F1737" s="3">
        <v>20</v>
      </c>
      <c r="G1737" s="3" t="s">
        <v>4142</v>
      </c>
    </row>
    <row r="1738" spans="1:7" x14ac:dyDescent="0.2">
      <c r="A1738" s="3" t="s">
        <v>4149</v>
      </c>
      <c r="B1738" s="3" t="s">
        <v>4150</v>
      </c>
      <c r="C1738" s="3" t="s">
        <v>102</v>
      </c>
      <c r="D1738" s="3" t="s">
        <v>11</v>
      </c>
      <c r="E1738" s="3" t="s">
        <v>141</v>
      </c>
      <c r="F1738" s="3">
        <v>90</v>
      </c>
      <c r="G1738" s="3" t="s">
        <v>4151</v>
      </c>
    </row>
    <row r="1739" spans="1:7" x14ac:dyDescent="0.2">
      <c r="A1739" s="3" t="s">
        <v>4152</v>
      </c>
      <c r="B1739" s="3" t="s">
        <v>4153</v>
      </c>
      <c r="C1739" s="3" t="s">
        <v>107</v>
      </c>
      <c r="D1739" s="3" t="s">
        <v>11</v>
      </c>
      <c r="E1739" s="3" t="s">
        <v>141</v>
      </c>
      <c r="F1739" s="3">
        <v>90</v>
      </c>
      <c r="G1739" s="3" t="s">
        <v>4151</v>
      </c>
    </row>
    <row r="1740" spans="1:7" x14ac:dyDescent="0.2">
      <c r="A1740" s="3" t="s">
        <v>4154</v>
      </c>
      <c r="B1740" s="3" t="s">
        <v>4155</v>
      </c>
      <c r="C1740" s="3" t="s">
        <v>102</v>
      </c>
      <c r="D1740" s="3" t="s">
        <v>11</v>
      </c>
      <c r="E1740" s="3" t="s">
        <v>156</v>
      </c>
      <c r="F1740" s="3">
        <v>20</v>
      </c>
      <c r="G1740" s="3" t="s">
        <v>4156</v>
      </c>
    </row>
    <row r="1741" spans="1:7" x14ac:dyDescent="0.2">
      <c r="A1741" s="3" t="s">
        <v>4157</v>
      </c>
      <c r="B1741" s="3" t="s">
        <v>4158</v>
      </c>
      <c r="C1741" s="3" t="s">
        <v>102</v>
      </c>
      <c r="D1741" s="3" t="s">
        <v>11</v>
      </c>
      <c r="E1741" s="3" t="s">
        <v>141</v>
      </c>
      <c r="F1741" s="3">
        <v>40</v>
      </c>
      <c r="G1741" s="3" t="s">
        <v>4159</v>
      </c>
    </row>
    <row r="1742" spans="1:7" x14ac:dyDescent="0.2">
      <c r="A1742" s="3" t="s">
        <v>4160</v>
      </c>
      <c r="B1742" s="3" t="s">
        <v>4161</v>
      </c>
      <c r="C1742" s="3" t="s">
        <v>107</v>
      </c>
      <c r="D1742" s="3" t="s">
        <v>11</v>
      </c>
      <c r="E1742" s="3" t="s">
        <v>141</v>
      </c>
      <c r="F1742" s="3">
        <v>40</v>
      </c>
      <c r="G1742" s="3" t="s">
        <v>4159</v>
      </c>
    </row>
    <row r="1743" spans="1:7" x14ac:dyDescent="0.2">
      <c r="A1743" s="3" t="s">
        <v>4162</v>
      </c>
      <c r="B1743" s="3" t="s">
        <v>4163</v>
      </c>
      <c r="C1743" s="3" t="s">
        <v>102</v>
      </c>
      <c r="D1743" s="3" t="s">
        <v>11</v>
      </c>
      <c r="E1743" s="3" t="s">
        <v>128</v>
      </c>
      <c r="F1743" s="3">
        <v>40</v>
      </c>
      <c r="G1743" s="3" t="s">
        <v>4164</v>
      </c>
    </row>
    <row r="1744" spans="1:7" x14ac:dyDescent="0.2">
      <c r="A1744" s="3" t="s">
        <v>4165</v>
      </c>
      <c r="B1744" s="3" t="s">
        <v>4166</v>
      </c>
      <c r="C1744" s="3" t="s">
        <v>107</v>
      </c>
      <c r="D1744" s="3" t="s">
        <v>11</v>
      </c>
      <c r="E1744" s="3" t="s">
        <v>128</v>
      </c>
      <c r="F1744" s="3">
        <v>40</v>
      </c>
      <c r="G1744" s="3" t="s">
        <v>4164</v>
      </c>
    </row>
    <row r="1745" spans="1:7" x14ac:dyDescent="0.2">
      <c r="A1745" s="3" t="s">
        <v>4167</v>
      </c>
      <c r="B1745" s="3" t="s">
        <v>4168</v>
      </c>
      <c r="C1745" s="3" t="s">
        <v>102</v>
      </c>
      <c r="D1745" s="3" t="s">
        <v>11</v>
      </c>
      <c r="E1745" s="3" t="s">
        <v>110</v>
      </c>
      <c r="F1745" s="3">
        <v>20</v>
      </c>
      <c r="G1745" s="3" t="s">
        <v>4164</v>
      </c>
    </row>
    <row r="1746" spans="1:7" x14ac:dyDescent="0.2">
      <c r="A1746" s="3" t="s">
        <v>4169</v>
      </c>
      <c r="B1746" s="3" t="s">
        <v>4170</v>
      </c>
      <c r="C1746" s="3" t="s">
        <v>107</v>
      </c>
      <c r="D1746" s="3" t="s">
        <v>11</v>
      </c>
      <c r="E1746" s="3" t="s">
        <v>110</v>
      </c>
      <c r="F1746" s="3">
        <v>20</v>
      </c>
      <c r="G1746" s="3" t="s">
        <v>4164</v>
      </c>
    </row>
    <row r="1747" spans="1:7" x14ac:dyDescent="0.2">
      <c r="A1747" s="3" t="s">
        <v>4171</v>
      </c>
      <c r="B1747" s="3" t="s">
        <v>4172</v>
      </c>
      <c r="C1747" s="3" t="s">
        <v>102</v>
      </c>
      <c r="D1747" s="3" t="s">
        <v>11</v>
      </c>
      <c r="E1747" s="3" t="s">
        <v>141</v>
      </c>
      <c r="F1747" s="3">
        <v>40</v>
      </c>
      <c r="G1747" s="3" t="s">
        <v>4164</v>
      </c>
    </row>
    <row r="1748" spans="1:7" x14ac:dyDescent="0.2">
      <c r="A1748" s="3" t="s">
        <v>4173</v>
      </c>
      <c r="B1748" s="3" t="s">
        <v>4174</v>
      </c>
      <c r="C1748" s="3" t="s">
        <v>107</v>
      </c>
      <c r="D1748" s="3" t="s">
        <v>11</v>
      </c>
      <c r="E1748" s="3" t="s">
        <v>141</v>
      </c>
      <c r="F1748" s="3">
        <v>40</v>
      </c>
      <c r="G1748" s="3" t="s">
        <v>4164</v>
      </c>
    </row>
    <row r="1749" spans="1:7" x14ac:dyDescent="0.2">
      <c r="A1749" s="3" t="s">
        <v>4175</v>
      </c>
      <c r="B1749" s="3" t="s">
        <v>4176</v>
      </c>
      <c r="C1749" s="3" t="s">
        <v>102</v>
      </c>
      <c r="D1749" s="3" t="s">
        <v>11</v>
      </c>
      <c r="E1749" s="3" t="s">
        <v>302</v>
      </c>
      <c r="F1749" s="3">
        <v>40</v>
      </c>
      <c r="G1749" s="3" t="s">
        <v>4177</v>
      </c>
    </row>
    <row r="1750" spans="1:7" x14ac:dyDescent="0.2">
      <c r="A1750" s="3" t="s">
        <v>4178</v>
      </c>
      <c r="B1750" s="3" t="s">
        <v>4179</v>
      </c>
      <c r="C1750" s="3" t="s">
        <v>102</v>
      </c>
      <c r="D1750" s="3" t="s">
        <v>11</v>
      </c>
      <c r="E1750" s="3" t="s">
        <v>164</v>
      </c>
      <c r="F1750" s="3">
        <v>50</v>
      </c>
      <c r="G1750" s="3" t="s">
        <v>4180</v>
      </c>
    </row>
    <row r="1751" spans="1:7" x14ac:dyDescent="0.2">
      <c r="A1751" s="3" t="s">
        <v>4181</v>
      </c>
      <c r="B1751" s="3" t="s">
        <v>4182</v>
      </c>
      <c r="C1751" s="3" t="s">
        <v>107</v>
      </c>
      <c r="D1751" s="3" t="s">
        <v>11</v>
      </c>
      <c r="E1751" s="3" t="s">
        <v>164</v>
      </c>
      <c r="F1751" s="3">
        <v>50</v>
      </c>
      <c r="G1751" s="3" t="s">
        <v>4180</v>
      </c>
    </row>
    <row r="1752" spans="1:7" x14ac:dyDescent="0.2">
      <c r="A1752" s="3" t="s">
        <v>4183</v>
      </c>
      <c r="B1752" s="3" t="s">
        <v>4184</v>
      </c>
      <c r="C1752" s="3" t="s">
        <v>102</v>
      </c>
      <c r="D1752" s="3" t="s">
        <v>11</v>
      </c>
      <c r="E1752" s="3" t="s">
        <v>465</v>
      </c>
      <c r="F1752" s="3">
        <v>60</v>
      </c>
      <c r="G1752" s="3" t="s">
        <v>4185</v>
      </c>
    </row>
    <row r="1753" spans="1:7" x14ac:dyDescent="0.2">
      <c r="A1753" s="3" t="s">
        <v>4186</v>
      </c>
      <c r="B1753" s="3" t="s">
        <v>4187</v>
      </c>
      <c r="C1753" s="3" t="s">
        <v>107</v>
      </c>
      <c r="D1753" s="3" t="s">
        <v>11</v>
      </c>
      <c r="E1753" s="3" t="s">
        <v>465</v>
      </c>
      <c r="F1753" s="3">
        <v>60</v>
      </c>
      <c r="G1753" s="3" t="s">
        <v>4185</v>
      </c>
    </row>
    <row r="1754" spans="1:7" x14ac:dyDescent="0.2">
      <c r="A1754" s="3" t="s">
        <v>4188</v>
      </c>
      <c r="B1754" s="3" t="s">
        <v>4189</v>
      </c>
      <c r="C1754" s="3" t="s">
        <v>102</v>
      </c>
      <c r="D1754" s="3" t="s">
        <v>11</v>
      </c>
      <c r="E1754" s="3" t="s">
        <v>465</v>
      </c>
      <c r="F1754" s="3">
        <v>20</v>
      </c>
      <c r="G1754" s="3" t="s">
        <v>4190</v>
      </c>
    </row>
    <row r="1755" spans="1:7" x14ac:dyDescent="0.2">
      <c r="A1755" s="3" t="s">
        <v>4191</v>
      </c>
      <c r="B1755" s="3" t="s">
        <v>4192</v>
      </c>
      <c r="C1755" s="3" t="s">
        <v>107</v>
      </c>
      <c r="D1755" s="3" t="s">
        <v>11</v>
      </c>
      <c r="E1755" s="3" t="s">
        <v>465</v>
      </c>
      <c r="F1755" s="3">
        <v>20</v>
      </c>
      <c r="G1755" s="3" t="s">
        <v>4190</v>
      </c>
    </row>
    <row r="1756" spans="1:7" x14ac:dyDescent="0.2">
      <c r="A1756" s="3" t="s">
        <v>4193</v>
      </c>
      <c r="B1756" s="3" t="s">
        <v>4194</v>
      </c>
      <c r="C1756" s="3" t="s">
        <v>102</v>
      </c>
      <c r="D1756" s="3" t="s">
        <v>11</v>
      </c>
      <c r="E1756" s="3" t="s">
        <v>207</v>
      </c>
      <c r="F1756" s="3">
        <v>50</v>
      </c>
      <c r="G1756" s="3" t="s">
        <v>4195</v>
      </c>
    </row>
    <row r="1757" spans="1:7" x14ac:dyDescent="0.2">
      <c r="A1757" s="3" t="s">
        <v>4196</v>
      </c>
      <c r="B1757" s="3" t="s">
        <v>4197</v>
      </c>
      <c r="C1757" s="3" t="s">
        <v>107</v>
      </c>
      <c r="D1757" s="3" t="s">
        <v>11</v>
      </c>
      <c r="E1757" s="3" t="s">
        <v>207</v>
      </c>
      <c r="F1757" s="3">
        <v>50</v>
      </c>
      <c r="G1757" s="3" t="s">
        <v>4195</v>
      </c>
    </row>
    <row r="1758" spans="1:7" x14ac:dyDescent="0.2">
      <c r="A1758" s="3" t="s">
        <v>4198</v>
      </c>
      <c r="B1758" s="3" t="s">
        <v>4199</v>
      </c>
      <c r="C1758" s="3" t="s">
        <v>102</v>
      </c>
      <c r="D1758" s="3" t="s">
        <v>11</v>
      </c>
      <c r="E1758" s="3" t="s">
        <v>146</v>
      </c>
      <c r="F1758" s="3">
        <v>20</v>
      </c>
      <c r="G1758" s="3" t="s">
        <v>4195</v>
      </c>
    </row>
    <row r="1759" spans="1:7" x14ac:dyDescent="0.2">
      <c r="A1759" s="3" t="s">
        <v>4200</v>
      </c>
      <c r="B1759" s="3" t="s">
        <v>4201</v>
      </c>
      <c r="C1759" s="3" t="s">
        <v>102</v>
      </c>
      <c r="D1759" s="3" t="s">
        <v>11</v>
      </c>
      <c r="E1759" s="3" t="s">
        <v>357</v>
      </c>
      <c r="F1759" s="3">
        <v>20</v>
      </c>
      <c r="G1759" s="3" t="s">
        <v>4195</v>
      </c>
    </row>
    <row r="1760" spans="1:7" x14ac:dyDescent="0.2">
      <c r="A1760" s="3" t="s">
        <v>4202</v>
      </c>
      <c r="B1760" s="3" t="s">
        <v>4203</v>
      </c>
      <c r="C1760" s="3" t="s">
        <v>107</v>
      </c>
      <c r="D1760" s="3" t="s">
        <v>11</v>
      </c>
      <c r="E1760" s="3" t="s">
        <v>357</v>
      </c>
      <c r="F1760" s="3">
        <v>20</v>
      </c>
      <c r="G1760" s="3" t="s">
        <v>4195</v>
      </c>
    </row>
    <row r="1761" spans="1:7" x14ac:dyDescent="0.2">
      <c r="A1761" s="3" t="s">
        <v>4204</v>
      </c>
      <c r="B1761" s="3" t="s">
        <v>4205</v>
      </c>
      <c r="C1761" s="3" t="s">
        <v>102</v>
      </c>
      <c r="D1761" s="3" t="s">
        <v>11</v>
      </c>
      <c r="E1761" s="3" t="s">
        <v>207</v>
      </c>
      <c r="F1761" s="3">
        <v>30</v>
      </c>
      <c r="G1761" s="3" t="s">
        <v>4206</v>
      </c>
    </row>
    <row r="1762" spans="1:7" x14ac:dyDescent="0.2">
      <c r="A1762" s="3" t="s">
        <v>4207</v>
      </c>
      <c r="B1762" s="3" t="s">
        <v>4208</v>
      </c>
      <c r="C1762" s="3" t="s">
        <v>107</v>
      </c>
      <c r="D1762" s="3" t="s">
        <v>11</v>
      </c>
      <c r="E1762" s="3" t="s">
        <v>207</v>
      </c>
      <c r="F1762" s="3">
        <v>30</v>
      </c>
      <c r="G1762" s="3" t="s">
        <v>4206</v>
      </c>
    </row>
    <row r="1763" spans="1:7" x14ac:dyDescent="0.2">
      <c r="A1763" s="3" t="s">
        <v>4209</v>
      </c>
      <c r="B1763" s="3" t="s">
        <v>4210</v>
      </c>
      <c r="C1763" s="3" t="s">
        <v>102</v>
      </c>
      <c r="D1763" s="3" t="s">
        <v>11</v>
      </c>
      <c r="E1763" s="3" t="s">
        <v>110</v>
      </c>
      <c r="F1763" s="3">
        <v>30</v>
      </c>
      <c r="G1763" s="3" t="s">
        <v>4206</v>
      </c>
    </row>
    <row r="1764" spans="1:7" x14ac:dyDescent="0.2">
      <c r="A1764" s="3" t="s">
        <v>4211</v>
      </c>
      <c r="B1764" s="3" t="s">
        <v>4212</v>
      </c>
      <c r="C1764" s="3" t="s">
        <v>107</v>
      </c>
      <c r="D1764" s="3" t="s">
        <v>11</v>
      </c>
      <c r="E1764" s="3" t="s">
        <v>110</v>
      </c>
      <c r="F1764" s="3">
        <v>30</v>
      </c>
      <c r="G1764" s="3" t="s">
        <v>4206</v>
      </c>
    </row>
    <row r="1765" spans="1:7" x14ac:dyDescent="0.2">
      <c r="A1765" s="3" t="s">
        <v>4213</v>
      </c>
      <c r="B1765" s="3" t="s">
        <v>4214</v>
      </c>
      <c r="C1765" s="3" t="s">
        <v>102</v>
      </c>
      <c r="D1765" s="3" t="s">
        <v>11</v>
      </c>
      <c r="E1765" s="3" t="s">
        <v>357</v>
      </c>
      <c r="F1765" s="3">
        <v>40</v>
      </c>
      <c r="G1765" s="3" t="s">
        <v>4206</v>
      </c>
    </row>
    <row r="1766" spans="1:7" x14ac:dyDescent="0.2">
      <c r="A1766" s="3" t="s">
        <v>4215</v>
      </c>
      <c r="B1766" s="3" t="s">
        <v>4216</v>
      </c>
      <c r="C1766" s="3" t="s">
        <v>107</v>
      </c>
      <c r="D1766" s="3" t="s">
        <v>11</v>
      </c>
      <c r="E1766" s="3" t="s">
        <v>170</v>
      </c>
      <c r="F1766" s="3">
        <v>60</v>
      </c>
      <c r="G1766" s="3" t="s">
        <v>4217</v>
      </c>
    </row>
    <row r="1767" spans="1:7" x14ac:dyDescent="0.2">
      <c r="A1767" s="3" t="s">
        <v>4218</v>
      </c>
      <c r="B1767" s="3" t="s">
        <v>4219</v>
      </c>
      <c r="C1767" s="3" t="s">
        <v>102</v>
      </c>
      <c r="D1767" s="3" t="s">
        <v>11</v>
      </c>
      <c r="E1767" s="3" t="s">
        <v>176</v>
      </c>
      <c r="F1767" s="3">
        <v>50</v>
      </c>
      <c r="G1767" s="3" t="s">
        <v>4220</v>
      </c>
    </row>
    <row r="1768" spans="1:7" x14ac:dyDescent="0.2">
      <c r="A1768" s="3" t="s">
        <v>4221</v>
      </c>
      <c r="B1768" s="3" t="s">
        <v>4222</v>
      </c>
      <c r="C1768" s="3" t="s">
        <v>107</v>
      </c>
      <c r="D1768" s="3" t="s">
        <v>11</v>
      </c>
      <c r="E1768" s="3" t="s">
        <v>176</v>
      </c>
      <c r="F1768" s="3">
        <v>50</v>
      </c>
      <c r="G1768" s="3" t="s">
        <v>4220</v>
      </c>
    </row>
    <row r="1769" spans="1:7" x14ac:dyDescent="0.2">
      <c r="A1769" s="3" t="s">
        <v>4223</v>
      </c>
      <c r="B1769" s="3" t="s">
        <v>4224</v>
      </c>
      <c r="C1769" s="3" t="s">
        <v>102</v>
      </c>
      <c r="D1769" s="3" t="s">
        <v>11</v>
      </c>
      <c r="E1769" s="3" t="s">
        <v>151</v>
      </c>
      <c r="F1769" s="3">
        <v>30</v>
      </c>
      <c r="G1769" s="3" t="s">
        <v>4225</v>
      </c>
    </row>
    <row r="1770" spans="1:7" x14ac:dyDescent="0.2">
      <c r="A1770" s="3" t="s">
        <v>4226</v>
      </c>
      <c r="B1770" s="3" t="s">
        <v>4227</v>
      </c>
      <c r="C1770" s="3" t="s">
        <v>107</v>
      </c>
      <c r="D1770" s="3" t="s">
        <v>11</v>
      </c>
      <c r="E1770" s="3" t="s">
        <v>151</v>
      </c>
      <c r="F1770" s="3">
        <v>30</v>
      </c>
      <c r="G1770" s="3" t="s">
        <v>4225</v>
      </c>
    </row>
    <row r="1771" spans="1:7" x14ac:dyDescent="0.2">
      <c r="A1771" s="3" t="s">
        <v>4228</v>
      </c>
      <c r="B1771" s="3" t="s">
        <v>4229</v>
      </c>
      <c r="C1771" s="3" t="s">
        <v>102</v>
      </c>
      <c r="D1771" s="3" t="s">
        <v>11</v>
      </c>
      <c r="E1771" s="3" t="s">
        <v>302</v>
      </c>
      <c r="F1771" s="3">
        <v>81</v>
      </c>
      <c r="G1771" s="3" t="s">
        <v>4225</v>
      </c>
    </row>
    <row r="1772" spans="1:7" x14ac:dyDescent="0.2">
      <c r="A1772" s="3" t="s">
        <v>4230</v>
      </c>
      <c r="B1772" s="3" t="s">
        <v>4231</v>
      </c>
      <c r="C1772" s="3" t="s">
        <v>102</v>
      </c>
      <c r="D1772" s="3" t="s">
        <v>11</v>
      </c>
      <c r="E1772" s="3" t="s">
        <v>164</v>
      </c>
      <c r="F1772" s="3">
        <v>50</v>
      </c>
      <c r="G1772" s="3" t="s">
        <v>4232</v>
      </c>
    </row>
    <row r="1773" spans="1:7" x14ac:dyDescent="0.2">
      <c r="A1773" s="3" t="s">
        <v>4233</v>
      </c>
      <c r="B1773" s="3" t="s">
        <v>4234</v>
      </c>
      <c r="C1773" s="3" t="s">
        <v>107</v>
      </c>
      <c r="D1773" s="3" t="s">
        <v>11</v>
      </c>
      <c r="E1773" s="3" t="s">
        <v>164</v>
      </c>
      <c r="F1773" s="3">
        <v>50</v>
      </c>
      <c r="G1773" s="3" t="s">
        <v>4232</v>
      </c>
    </row>
    <row r="1774" spans="1:7" x14ac:dyDescent="0.2">
      <c r="A1774" s="3" t="s">
        <v>4235</v>
      </c>
      <c r="B1774" s="3" t="s">
        <v>4236</v>
      </c>
      <c r="C1774" s="3" t="s">
        <v>102</v>
      </c>
      <c r="D1774" s="3" t="s">
        <v>11</v>
      </c>
      <c r="E1774" s="3" t="s">
        <v>151</v>
      </c>
      <c r="F1774" s="3">
        <v>90</v>
      </c>
      <c r="G1774" s="3" t="s">
        <v>4237</v>
      </c>
    </row>
    <row r="1775" spans="1:7" x14ac:dyDescent="0.2">
      <c r="A1775" s="3" t="s">
        <v>4238</v>
      </c>
      <c r="B1775" s="3" t="s">
        <v>4239</v>
      </c>
      <c r="C1775" s="3" t="s">
        <v>107</v>
      </c>
      <c r="D1775" s="3" t="s">
        <v>11</v>
      </c>
      <c r="E1775" s="3" t="s">
        <v>151</v>
      </c>
      <c r="F1775" s="3">
        <v>90</v>
      </c>
      <c r="G1775" s="3" t="s">
        <v>4237</v>
      </c>
    </row>
    <row r="1776" spans="1:7" x14ac:dyDescent="0.2">
      <c r="A1776" s="3" t="s">
        <v>4240</v>
      </c>
      <c r="B1776" s="3" t="s">
        <v>4241</v>
      </c>
      <c r="C1776" s="3" t="s">
        <v>102</v>
      </c>
      <c r="D1776" s="3" t="s">
        <v>11</v>
      </c>
      <c r="E1776" s="3" t="s">
        <v>465</v>
      </c>
      <c r="F1776" s="3">
        <v>60</v>
      </c>
      <c r="G1776" s="3" t="s">
        <v>4237</v>
      </c>
    </row>
    <row r="1777" spans="1:7" x14ac:dyDescent="0.2">
      <c r="A1777" s="3" t="s">
        <v>4242</v>
      </c>
      <c r="B1777" s="3" t="s">
        <v>4243</v>
      </c>
      <c r="C1777" s="3" t="s">
        <v>107</v>
      </c>
      <c r="D1777" s="3" t="s">
        <v>11</v>
      </c>
      <c r="E1777" s="3" t="s">
        <v>465</v>
      </c>
      <c r="F1777" s="3">
        <v>60</v>
      </c>
      <c r="G1777" s="3" t="s">
        <v>4237</v>
      </c>
    </row>
    <row r="1778" spans="1:7" x14ac:dyDescent="0.2">
      <c r="A1778" s="3" t="s">
        <v>4244</v>
      </c>
      <c r="B1778" s="3" t="s">
        <v>4245</v>
      </c>
      <c r="C1778" s="3" t="s">
        <v>102</v>
      </c>
      <c r="D1778" s="3" t="s">
        <v>11</v>
      </c>
      <c r="E1778" s="3" t="s">
        <v>357</v>
      </c>
      <c r="F1778" s="3">
        <v>80</v>
      </c>
      <c r="G1778" s="3" t="s">
        <v>4246</v>
      </c>
    </row>
    <row r="1779" spans="1:7" x14ac:dyDescent="0.2">
      <c r="A1779" s="3" t="s">
        <v>4247</v>
      </c>
      <c r="B1779" s="3" t="s">
        <v>4248</v>
      </c>
      <c r="C1779" s="3" t="s">
        <v>102</v>
      </c>
      <c r="D1779" s="3" t="s">
        <v>11</v>
      </c>
      <c r="E1779" s="3" t="s">
        <v>128</v>
      </c>
      <c r="F1779" s="3">
        <v>40</v>
      </c>
      <c r="G1779" s="3" t="s">
        <v>4249</v>
      </c>
    </row>
    <row r="1780" spans="1:7" x14ac:dyDescent="0.2">
      <c r="A1780" s="3" t="s">
        <v>4250</v>
      </c>
      <c r="B1780" s="3" t="s">
        <v>4251</v>
      </c>
      <c r="C1780" s="3" t="s">
        <v>107</v>
      </c>
      <c r="D1780" s="3" t="s">
        <v>11</v>
      </c>
      <c r="E1780" s="3" t="s">
        <v>128</v>
      </c>
      <c r="F1780" s="3">
        <v>40</v>
      </c>
      <c r="G1780" s="3" t="s">
        <v>4249</v>
      </c>
    </row>
    <row r="1781" spans="1:7" x14ac:dyDescent="0.2">
      <c r="A1781" s="3" t="s">
        <v>4252</v>
      </c>
      <c r="B1781" s="3" t="s">
        <v>4253</v>
      </c>
      <c r="C1781" s="3" t="s">
        <v>102</v>
      </c>
      <c r="D1781" s="3" t="s">
        <v>11</v>
      </c>
      <c r="E1781" s="3" t="s">
        <v>176</v>
      </c>
      <c r="F1781" s="3">
        <v>10</v>
      </c>
      <c r="G1781" s="3" t="s">
        <v>4254</v>
      </c>
    </row>
    <row r="1782" spans="1:7" x14ac:dyDescent="0.2">
      <c r="A1782" s="3" t="s">
        <v>4255</v>
      </c>
      <c r="B1782" s="3" t="s">
        <v>4256</v>
      </c>
      <c r="C1782" s="3" t="s">
        <v>102</v>
      </c>
      <c r="D1782" s="3" t="s">
        <v>11</v>
      </c>
      <c r="E1782" s="3" t="s">
        <v>128</v>
      </c>
      <c r="F1782" s="3">
        <v>10</v>
      </c>
      <c r="G1782" s="3" t="s">
        <v>4257</v>
      </c>
    </row>
    <row r="1783" spans="1:7" x14ac:dyDescent="0.2">
      <c r="A1783" s="3" t="s">
        <v>4258</v>
      </c>
      <c r="B1783" s="3" t="s">
        <v>4259</v>
      </c>
      <c r="C1783" s="3" t="s">
        <v>107</v>
      </c>
      <c r="D1783" s="3" t="s">
        <v>11</v>
      </c>
      <c r="E1783" s="3" t="s">
        <v>128</v>
      </c>
      <c r="F1783" s="3">
        <v>10</v>
      </c>
      <c r="G1783" s="3" t="s">
        <v>4257</v>
      </c>
    </row>
    <row r="1784" spans="1:7" x14ac:dyDescent="0.2">
      <c r="A1784" s="3" t="s">
        <v>4260</v>
      </c>
      <c r="B1784" s="3" t="s">
        <v>4261</v>
      </c>
      <c r="C1784" s="3" t="s">
        <v>102</v>
      </c>
      <c r="D1784" s="3" t="s">
        <v>11</v>
      </c>
      <c r="E1784" s="3" t="s">
        <v>110</v>
      </c>
      <c r="F1784" s="3">
        <v>50</v>
      </c>
      <c r="G1784" s="3" t="s">
        <v>4257</v>
      </c>
    </row>
    <row r="1785" spans="1:7" x14ac:dyDescent="0.2">
      <c r="A1785" s="3" t="s">
        <v>4262</v>
      </c>
      <c r="B1785" s="3" t="s">
        <v>4263</v>
      </c>
      <c r="C1785" s="3" t="s">
        <v>107</v>
      </c>
      <c r="D1785" s="3" t="s">
        <v>11</v>
      </c>
      <c r="E1785" s="3" t="s">
        <v>110</v>
      </c>
      <c r="F1785" s="3">
        <v>50</v>
      </c>
      <c r="G1785" s="3" t="s">
        <v>4257</v>
      </c>
    </row>
    <row r="1786" spans="1:7" x14ac:dyDescent="0.2">
      <c r="A1786" s="3" t="s">
        <v>4264</v>
      </c>
      <c r="B1786" s="3" t="s">
        <v>4265</v>
      </c>
      <c r="C1786" s="3" t="s">
        <v>102</v>
      </c>
      <c r="D1786" s="3" t="s">
        <v>11</v>
      </c>
      <c r="E1786" s="3" t="s">
        <v>115</v>
      </c>
      <c r="F1786" s="3">
        <v>20</v>
      </c>
      <c r="G1786" s="3" t="s">
        <v>4257</v>
      </c>
    </row>
    <row r="1787" spans="1:7" x14ac:dyDescent="0.2">
      <c r="A1787" s="3" t="s">
        <v>4266</v>
      </c>
      <c r="B1787" s="3" t="s">
        <v>4267</v>
      </c>
      <c r="C1787" s="3" t="s">
        <v>107</v>
      </c>
      <c r="D1787" s="3" t="s">
        <v>11</v>
      </c>
      <c r="E1787" s="3" t="s">
        <v>115</v>
      </c>
      <c r="F1787" s="3">
        <v>20</v>
      </c>
      <c r="G1787" s="3" t="s">
        <v>4257</v>
      </c>
    </row>
    <row r="1788" spans="1:7" x14ac:dyDescent="0.2">
      <c r="A1788" s="3" t="s">
        <v>4268</v>
      </c>
      <c r="B1788" s="3" t="s">
        <v>4269</v>
      </c>
      <c r="C1788" s="3" t="s">
        <v>102</v>
      </c>
      <c r="D1788" s="3" t="s">
        <v>11</v>
      </c>
      <c r="E1788" s="3" t="s">
        <v>141</v>
      </c>
      <c r="F1788" s="3">
        <v>40</v>
      </c>
      <c r="G1788" s="3" t="s">
        <v>4257</v>
      </c>
    </row>
    <row r="1789" spans="1:7" x14ac:dyDescent="0.2">
      <c r="A1789" s="3" t="s">
        <v>4270</v>
      </c>
      <c r="B1789" s="3" t="s">
        <v>4271</v>
      </c>
      <c r="C1789" s="3" t="s">
        <v>107</v>
      </c>
      <c r="D1789" s="3" t="s">
        <v>11</v>
      </c>
      <c r="E1789" s="3" t="s">
        <v>141</v>
      </c>
      <c r="F1789" s="3">
        <v>40</v>
      </c>
      <c r="G1789" s="3" t="s">
        <v>4257</v>
      </c>
    </row>
    <row r="1790" spans="1:7" x14ac:dyDescent="0.2">
      <c r="A1790" s="3" t="s">
        <v>4272</v>
      </c>
      <c r="B1790" s="3" t="s">
        <v>4273</v>
      </c>
      <c r="C1790" s="3" t="s">
        <v>102</v>
      </c>
      <c r="D1790" s="3" t="s">
        <v>11</v>
      </c>
      <c r="E1790" s="3" t="s">
        <v>151</v>
      </c>
      <c r="F1790" s="3">
        <v>40</v>
      </c>
      <c r="G1790" s="3" t="s">
        <v>4257</v>
      </c>
    </row>
    <row r="1791" spans="1:7" x14ac:dyDescent="0.2">
      <c r="A1791" s="3" t="s">
        <v>4274</v>
      </c>
      <c r="B1791" s="3" t="s">
        <v>4275</v>
      </c>
      <c r="C1791" s="3" t="s">
        <v>107</v>
      </c>
      <c r="D1791" s="3" t="s">
        <v>11</v>
      </c>
      <c r="E1791" s="3" t="s">
        <v>151</v>
      </c>
      <c r="F1791" s="3">
        <v>40</v>
      </c>
      <c r="G1791" s="3" t="s">
        <v>4257</v>
      </c>
    </row>
    <row r="1792" spans="1:7" x14ac:dyDescent="0.2">
      <c r="A1792" s="3" t="s">
        <v>4276</v>
      </c>
      <c r="B1792" s="3" t="s">
        <v>4277</v>
      </c>
      <c r="C1792" s="3" t="s">
        <v>102</v>
      </c>
      <c r="D1792" s="3" t="s">
        <v>11</v>
      </c>
      <c r="E1792" s="3" t="s">
        <v>156</v>
      </c>
      <c r="F1792" s="3">
        <v>10</v>
      </c>
      <c r="G1792" s="3" t="s">
        <v>4257</v>
      </c>
    </row>
    <row r="1793" spans="1:7" x14ac:dyDescent="0.2">
      <c r="A1793" s="3" t="s">
        <v>4278</v>
      </c>
      <c r="B1793" s="3" t="s">
        <v>4279</v>
      </c>
      <c r="C1793" s="3" t="s">
        <v>102</v>
      </c>
      <c r="D1793" s="3" t="s">
        <v>11</v>
      </c>
      <c r="E1793" s="3" t="s">
        <v>146</v>
      </c>
      <c r="F1793" s="3">
        <v>60</v>
      </c>
      <c r="G1793" s="3" t="s">
        <v>4280</v>
      </c>
    </row>
    <row r="1794" spans="1:7" x14ac:dyDescent="0.2">
      <c r="A1794" s="3" t="s">
        <v>4281</v>
      </c>
      <c r="B1794" s="3" t="s">
        <v>4282</v>
      </c>
      <c r="C1794" s="3" t="s">
        <v>107</v>
      </c>
      <c r="D1794" s="3" t="s">
        <v>11</v>
      </c>
      <c r="E1794" s="3" t="s">
        <v>146</v>
      </c>
      <c r="F1794" s="3">
        <v>60</v>
      </c>
      <c r="G1794" s="3" t="s">
        <v>4280</v>
      </c>
    </row>
    <row r="1795" spans="1:7" x14ac:dyDescent="0.2">
      <c r="A1795" s="3" t="s">
        <v>4283</v>
      </c>
      <c r="B1795" s="3" t="s">
        <v>4284</v>
      </c>
      <c r="C1795" s="3" t="s">
        <v>102</v>
      </c>
      <c r="D1795" s="3" t="s">
        <v>11</v>
      </c>
      <c r="E1795" s="3" t="s">
        <v>110</v>
      </c>
      <c r="F1795" s="3">
        <v>30</v>
      </c>
      <c r="G1795" s="3" t="s">
        <v>4285</v>
      </c>
    </row>
    <row r="1796" spans="1:7" x14ac:dyDescent="0.2">
      <c r="A1796" s="3" t="s">
        <v>4286</v>
      </c>
      <c r="B1796" s="3" t="s">
        <v>4287</v>
      </c>
      <c r="C1796" s="3" t="s">
        <v>107</v>
      </c>
      <c r="D1796" s="3" t="s">
        <v>11</v>
      </c>
      <c r="E1796" s="3" t="s">
        <v>110</v>
      </c>
      <c r="F1796" s="3">
        <v>30</v>
      </c>
      <c r="G1796" s="3" t="s">
        <v>4285</v>
      </c>
    </row>
    <row r="1797" spans="1:7" x14ac:dyDescent="0.2">
      <c r="A1797" s="3" t="s">
        <v>4288</v>
      </c>
      <c r="B1797" s="3" t="s">
        <v>4289</v>
      </c>
      <c r="C1797" s="3" t="s">
        <v>102</v>
      </c>
      <c r="D1797" s="3" t="s">
        <v>11</v>
      </c>
      <c r="E1797" s="3" t="s">
        <v>133</v>
      </c>
      <c r="F1797" s="3">
        <v>20</v>
      </c>
      <c r="G1797" s="3" t="s">
        <v>4290</v>
      </c>
    </row>
    <row r="1798" spans="1:7" x14ac:dyDescent="0.2">
      <c r="A1798" s="3" t="s">
        <v>4291</v>
      </c>
      <c r="B1798" s="3" t="s">
        <v>4292</v>
      </c>
      <c r="C1798" s="3" t="s">
        <v>107</v>
      </c>
      <c r="D1798" s="3" t="s">
        <v>11</v>
      </c>
      <c r="E1798" s="3" t="s">
        <v>133</v>
      </c>
      <c r="F1798" s="3">
        <v>20</v>
      </c>
      <c r="G1798" s="3" t="s">
        <v>4290</v>
      </c>
    </row>
    <row r="1799" spans="1:7" x14ac:dyDescent="0.2">
      <c r="A1799" s="3" t="s">
        <v>4293</v>
      </c>
      <c r="B1799" s="3" t="s">
        <v>4294</v>
      </c>
      <c r="C1799" s="3" t="s">
        <v>102</v>
      </c>
      <c r="D1799" s="3" t="s">
        <v>11</v>
      </c>
      <c r="E1799" s="3" t="s">
        <v>207</v>
      </c>
      <c r="F1799" s="3">
        <v>80</v>
      </c>
      <c r="G1799" s="3" t="s">
        <v>4290</v>
      </c>
    </row>
    <row r="1800" spans="1:7" x14ac:dyDescent="0.2">
      <c r="A1800" s="3" t="s">
        <v>4295</v>
      </c>
      <c r="B1800" s="3" t="s">
        <v>4296</v>
      </c>
      <c r="C1800" s="3" t="s">
        <v>107</v>
      </c>
      <c r="D1800" s="3" t="s">
        <v>11</v>
      </c>
      <c r="E1800" s="3" t="s">
        <v>207</v>
      </c>
      <c r="F1800" s="3">
        <v>80</v>
      </c>
      <c r="G1800" s="3" t="s">
        <v>4290</v>
      </c>
    </row>
    <row r="1801" spans="1:7" x14ac:dyDescent="0.2">
      <c r="A1801" s="3" t="s">
        <v>4297</v>
      </c>
      <c r="B1801" s="3" t="s">
        <v>4298</v>
      </c>
      <c r="C1801" s="3" t="s">
        <v>102</v>
      </c>
      <c r="D1801" s="3" t="s">
        <v>11</v>
      </c>
      <c r="E1801" s="3" t="s">
        <v>151</v>
      </c>
      <c r="F1801" s="3">
        <v>40</v>
      </c>
      <c r="G1801" s="3" t="s">
        <v>4290</v>
      </c>
    </row>
    <row r="1802" spans="1:7" x14ac:dyDescent="0.2">
      <c r="A1802" s="3" t="s">
        <v>4299</v>
      </c>
      <c r="B1802" s="3" t="s">
        <v>4300</v>
      </c>
      <c r="C1802" s="3" t="s">
        <v>107</v>
      </c>
      <c r="D1802" s="3" t="s">
        <v>11</v>
      </c>
      <c r="E1802" s="3" t="s">
        <v>151</v>
      </c>
      <c r="F1802" s="3">
        <v>40</v>
      </c>
      <c r="G1802" s="3" t="s">
        <v>4290</v>
      </c>
    </row>
    <row r="1803" spans="1:7" x14ac:dyDescent="0.2">
      <c r="A1803" s="3" t="s">
        <v>4301</v>
      </c>
      <c r="B1803" s="3" t="s">
        <v>4302</v>
      </c>
      <c r="C1803" s="3" t="s">
        <v>102</v>
      </c>
      <c r="D1803" s="3" t="s">
        <v>9</v>
      </c>
      <c r="E1803" s="3" t="s">
        <v>176</v>
      </c>
      <c r="F1803" s="3"/>
      <c r="G1803" s="3"/>
    </row>
    <row r="1804" spans="1:7" x14ac:dyDescent="0.2">
      <c r="A1804" s="3" t="s">
        <v>4303</v>
      </c>
      <c r="B1804" s="3" t="s">
        <v>4304</v>
      </c>
      <c r="C1804" s="3" t="s">
        <v>107</v>
      </c>
      <c r="D1804" s="3" t="s">
        <v>9</v>
      </c>
      <c r="E1804" s="3" t="s">
        <v>176</v>
      </c>
      <c r="F1804" s="3"/>
      <c r="G1804" s="3"/>
    </row>
    <row r="1805" spans="1:7" x14ac:dyDescent="0.2">
      <c r="A1805" s="3" t="s">
        <v>4305</v>
      </c>
      <c r="B1805" s="3" t="s">
        <v>4306</v>
      </c>
      <c r="C1805" s="3" t="s">
        <v>102</v>
      </c>
      <c r="D1805" s="3" t="s">
        <v>99</v>
      </c>
      <c r="E1805" s="3" t="s">
        <v>176</v>
      </c>
      <c r="F1805" s="3">
        <v>10</v>
      </c>
      <c r="G1805" s="3"/>
    </row>
    <row r="1806" spans="1:7" x14ac:dyDescent="0.2">
      <c r="A1806" s="3" t="s">
        <v>4307</v>
      </c>
      <c r="B1806" s="3" t="s">
        <v>4308</v>
      </c>
      <c r="C1806" s="3" t="s">
        <v>102</v>
      </c>
      <c r="D1806" s="3" t="s">
        <v>99</v>
      </c>
      <c r="E1806" s="3" t="s">
        <v>176</v>
      </c>
      <c r="F1806" s="3">
        <v>20</v>
      </c>
      <c r="G1806" s="3"/>
    </row>
    <row r="1807" spans="1:7" x14ac:dyDescent="0.2">
      <c r="A1807" s="3" t="s">
        <v>4309</v>
      </c>
      <c r="B1807" s="3" t="s">
        <v>4310</v>
      </c>
      <c r="C1807" s="3" t="s">
        <v>107</v>
      </c>
      <c r="D1807" s="3" t="s">
        <v>99</v>
      </c>
      <c r="E1807" s="3" t="s">
        <v>176</v>
      </c>
      <c r="F1807" s="3">
        <v>20</v>
      </c>
      <c r="G1807" s="3"/>
    </row>
    <row r="1808" spans="1:7" x14ac:dyDescent="0.2">
      <c r="A1808" s="3" t="s">
        <v>4311</v>
      </c>
      <c r="B1808" s="3" t="s">
        <v>4312</v>
      </c>
      <c r="C1808" s="3" t="s">
        <v>102</v>
      </c>
      <c r="D1808" s="3" t="s">
        <v>99</v>
      </c>
      <c r="E1808" s="3" t="s">
        <v>176</v>
      </c>
      <c r="F1808" s="3">
        <v>30</v>
      </c>
      <c r="G1808" s="3"/>
    </row>
    <row r="1809" spans="1:7" x14ac:dyDescent="0.2">
      <c r="A1809" s="3" t="s">
        <v>4313</v>
      </c>
      <c r="B1809" s="3" t="s">
        <v>4314</v>
      </c>
      <c r="C1809" s="3" t="s">
        <v>107</v>
      </c>
      <c r="D1809" s="3" t="s">
        <v>99</v>
      </c>
      <c r="E1809" s="3" t="s">
        <v>176</v>
      </c>
      <c r="F1809" s="3">
        <v>30</v>
      </c>
      <c r="G1809" s="3"/>
    </row>
    <row r="1810" spans="1:7" x14ac:dyDescent="0.2">
      <c r="A1810" s="3" t="s">
        <v>4315</v>
      </c>
      <c r="B1810" s="3" t="s">
        <v>4316</v>
      </c>
      <c r="C1810" s="3" t="s">
        <v>102</v>
      </c>
      <c r="D1810" s="3" t="s">
        <v>99</v>
      </c>
      <c r="E1810" s="3" t="s">
        <v>176</v>
      </c>
      <c r="F1810" s="3">
        <v>40</v>
      </c>
      <c r="G1810" s="3"/>
    </row>
    <row r="1811" spans="1:7" x14ac:dyDescent="0.2">
      <c r="A1811" s="3" t="s">
        <v>4317</v>
      </c>
      <c r="B1811" s="3" t="s">
        <v>4318</v>
      </c>
      <c r="C1811" s="3" t="s">
        <v>107</v>
      </c>
      <c r="D1811" s="3" t="s">
        <v>99</v>
      </c>
      <c r="E1811" s="3" t="s">
        <v>176</v>
      </c>
      <c r="F1811" s="3">
        <v>40</v>
      </c>
      <c r="G1811" s="3"/>
    </row>
    <row r="1812" spans="1:7" x14ac:dyDescent="0.2">
      <c r="A1812" s="3" t="s">
        <v>4319</v>
      </c>
      <c r="B1812" s="3" t="s">
        <v>4320</v>
      </c>
      <c r="C1812" s="3" t="s">
        <v>102</v>
      </c>
      <c r="D1812" s="3" t="s">
        <v>99</v>
      </c>
      <c r="E1812" s="3" t="s">
        <v>176</v>
      </c>
      <c r="F1812" s="3">
        <v>50</v>
      </c>
      <c r="G1812" s="3"/>
    </row>
    <row r="1813" spans="1:7" x14ac:dyDescent="0.2">
      <c r="A1813" s="3" t="s">
        <v>4321</v>
      </c>
      <c r="B1813" s="3" t="s">
        <v>4322</v>
      </c>
      <c r="C1813" s="3" t="s">
        <v>107</v>
      </c>
      <c r="D1813" s="3" t="s">
        <v>99</v>
      </c>
      <c r="E1813" s="3" t="s">
        <v>176</v>
      </c>
      <c r="F1813" s="3">
        <v>50</v>
      </c>
      <c r="G1813" s="3"/>
    </row>
    <row r="1814" spans="1:7" x14ac:dyDescent="0.2">
      <c r="A1814" s="3" t="s">
        <v>4323</v>
      </c>
      <c r="B1814" s="3" t="s">
        <v>4324</v>
      </c>
      <c r="C1814" s="3" t="s">
        <v>102</v>
      </c>
      <c r="D1814" s="3" t="s">
        <v>99</v>
      </c>
      <c r="E1814" s="3" t="s">
        <v>176</v>
      </c>
      <c r="F1814" s="3">
        <v>60</v>
      </c>
      <c r="G1814" s="3"/>
    </row>
    <row r="1815" spans="1:7" x14ac:dyDescent="0.2">
      <c r="A1815" s="3" t="s">
        <v>4325</v>
      </c>
      <c r="B1815" s="3" t="s">
        <v>4326</v>
      </c>
      <c r="C1815" s="3" t="s">
        <v>107</v>
      </c>
      <c r="D1815" s="3" t="s">
        <v>99</v>
      </c>
      <c r="E1815" s="3" t="s">
        <v>176</v>
      </c>
      <c r="F1815" s="3">
        <v>60</v>
      </c>
      <c r="G1815" s="3"/>
    </row>
    <row r="1816" spans="1:7" x14ac:dyDescent="0.2">
      <c r="A1816" s="3" t="s">
        <v>4327</v>
      </c>
      <c r="B1816" s="3" t="s">
        <v>4328</v>
      </c>
      <c r="C1816" s="3" t="s">
        <v>102</v>
      </c>
      <c r="D1816" s="3" t="s">
        <v>99</v>
      </c>
      <c r="E1816" s="3" t="s">
        <v>176</v>
      </c>
      <c r="F1816" s="3">
        <v>70</v>
      </c>
      <c r="G1816" s="3"/>
    </row>
    <row r="1817" spans="1:7" x14ac:dyDescent="0.2">
      <c r="A1817" s="3" t="s">
        <v>4329</v>
      </c>
      <c r="B1817" s="3" t="s">
        <v>4330</v>
      </c>
      <c r="C1817" s="3" t="s">
        <v>107</v>
      </c>
      <c r="D1817" s="3" t="s">
        <v>99</v>
      </c>
      <c r="E1817" s="3" t="s">
        <v>176</v>
      </c>
      <c r="F1817" s="3">
        <v>70</v>
      </c>
      <c r="G1817" s="3"/>
    </row>
    <row r="1818" spans="1:7" x14ac:dyDescent="0.2">
      <c r="A1818" s="3" t="s">
        <v>4331</v>
      </c>
      <c r="B1818" s="3" t="s">
        <v>4332</v>
      </c>
      <c r="C1818" s="3" t="s">
        <v>102</v>
      </c>
      <c r="D1818" s="3" t="s">
        <v>99</v>
      </c>
      <c r="E1818" s="3" t="s">
        <v>176</v>
      </c>
      <c r="F1818" s="3">
        <v>80</v>
      </c>
      <c r="G1818" s="3"/>
    </row>
    <row r="1819" spans="1:7" x14ac:dyDescent="0.2">
      <c r="A1819" s="3" t="s">
        <v>4333</v>
      </c>
      <c r="B1819" s="3" t="s">
        <v>4334</v>
      </c>
      <c r="C1819" s="3" t="s">
        <v>107</v>
      </c>
      <c r="D1819" s="3" t="s">
        <v>99</v>
      </c>
      <c r="E1819" s="3" t="s">
        <v>176</v>
      </c>
      <c r="F1819" s="3">
        <v>80</v>
      </c>
      <c r="G1819" s="3"/>
    </row>
    <row r="1820" spans="1:7" x14ac:dyDescent="0.2">
      <c r="A1820" s="3" t="s">
        <v>4335</v>
      </c>
      <c r="B1820" s="3" t="s">
        <v>4336</v>
      </c>
      <c r="C1820" s="3" t="s">
        <v>102</v>
      </c>
      <c r="D1820" s="3" t="s">
        <v>99</v>
      </c>
      <c r="E1820" s="3" t="s">
        <v>176</v>
      </c>
      <c r="F1820" s="3">
        <v>90</v>
      </c>
      <c r="G1820" s="3"/>
    </row>
    <row r="1821" spans="1:7" x14ac:dyDescent="0.2">
      <c r="A1821" s="3" t="s">
        <v>4337</v>
      </c>
      <c r="B1821" s="3" t="s">
        <v>4338</v>
      </c>
      <c r="C1821" s="3" t="s">
        <v>107</v>
      </c>
      <c r="D1821" s="3" t="s">
        <v>99</v>
      </c>
      <c r="E1821" s="3" t="s">
        <v>176</v>
      </c>
      <c r="F1821" s="3">
        <v>90</v>
      </c>
      <c r="G1821" s="3"/>
    </row>
    <row r="1822" spans="1:7" x14ac:dyDescent="0.2">
      <c r="A1822" s="3" t="s">
        <v>4339</v>
      </c>
      <c r="B1822" s="3" t="s">
        <v>4340</v>
      </c>
      <c r="C1822" s="3" t="s">
        <v>102</v>
      </c>
      <c r="D1822" s="3" t="s">
        <v>11</v>
      </c>
      <c r="E1822" s="3" t="s">
        <v>176</v>
      </c>
      <c r="F1822" s="3">
        <v>50</v>
      </c>
      <c r="G1822" s="3" t="s">
        <v>4341</v>
      </c>
    </row>
    <row r="1823" spans="1:7" x14ac:dyDescent="0.2">
      <c r="A1823" s="3" t="s">
        <v>4342</v>
      </c>
      <c r="B1823" s="3" t="s">
        <v>4343</v>
      </c>
      <c r="C1823" s="3" t="s">
        <v>107</v>
      </c>
      <c r="D1823" s="3" t="s">
        <v>11</v>
      </c>
      <c r="E1823" s="3" t="s">
        <v>176</v>
      </c>
      <c r="F1823" s="3">
        <v>50</v>
      </c>
      <c r="G1823" s="3" t="s">
        <v>4341</v>
      </c>
    </row>
    <row r="1824" spans="1:7" x14ac:dyDescent="0.2">
      <c r="A1824" s="3" t="s">
        <v>4344</v>
      </c>
      <c r="B1824" s="3" t="s">
        <v>4345</v>
      </c>
      <c r="C1824" s="3" t="s">
        <v>102</v>
      </c>
      <c r="D1824" s="3" t="s">
        <v>11</v>
      </c>
      <c r="E1824" s="3" t="s">
        <v>156</v>
      </c>
      <c r="F1824" s="3">
        <v>50</v>
      </c>
      <c r="G1824" s="3" t="s">
        <v>4346</v>
      </c>
    </row>
    <row r="1825" spans="1:7" x14ac:dyDescent="0.2">
      <c r="A1825" s="3" t="s">
        <v>4347</v>
      </c>
      <c r="B1825" s="3" t="s">
        <v>4348</v>
      </c>
      <c r="C1825" s="3" t="s">
        <v>102</v>
      </c>
      <c r="D1825" s="3" t="s">
        <v>11</v>
      </c>
      <c r="E1825" s="3" t="s">
        <v>302</v>
      </c>
      <c r="F1825" s="3">
        <v>40</v>
      </c>
      <c r="G1825" s="3" t="s">
        <v>4349</v>
      </c>
    </row>
    <row r="1826" spans="1:7" x14ac:dyDescent="0.2">
      <c r="A1826" s="3" t="s">
        <v>4350</v>
      </c>
      <c r="B1826" s="3" t="s">
        <v>4351</v>
      </c>
      <c r="C1826" s="3" t="s">
        <v>102</v>
      </c>
      <c r="D1826" s="3" t="s">
        <v>11</v>
      </c>
      <c r="E1826" s="3" t="s">
        <v>164</v>
      </c>
      <c r="F1826" s="3">
        <v>60</v>
      </c>
      <c r="G1826" s="3" t="s">
        <v>4352</v>
      </c>
    </row>
    <row r="1827" spans="1:7" x14ac:dyDescent="0.2">
      <c r="A1827" s="3" t="s">
        <v>4353</v>
      </c>
      <c r="B1827" s="3" t="s">
        <v>4354</v>
      </c>
      <c r="C1827" s="3" t="s">
        <v>107</v>
      </c>
      <c r="D1827" s="3" t="s">
        <v>11</v>
      </c>
      <c r="E1827" s="3" t="s">
        <v>164</v>
      </c>
      <c r="F1827" s="3">
        <v>60</v>
      </c>
      <c r="G1827" s="3" t="s">
        <v>4352</v>
      </c>
    </row>
    <row r="1828" spans="1:7" x14ac:dyDescent="0.2">
      <c r="A1828" s="3" t="s">
        <v>4355</v>
      </c>
      <c r="B1828" s="3" t="s">
        <v>4356</v>
      </c>
      <c r="C1828" s="3" t="s">
        <v>102</v>
      </c>
      <c r="D1828" s="3" t="s">
        <v>11</v>
      </c>
      <c r="E1828" s="3" t="s">
        <v>260</v>
      </c>
      <c r="F1828" s="3">
        <v>70</v>
      </c>
      <c r="G1828" s="3" t="s">
        <v>4357</v>
      </c>
    </row>
    <row r="1829" spans="1:7" x14ac:dyDescent="0.2">
      <c r="A1829" s="3" t="s">
        <v>4358</v>
      </c>
      <c r="B1829" s="3" t="s">
        <v>4359</v>
      </c>
      <c r="C1829" s="3" t="s">
        <v>107</v>
      </c>
      <c r="D1829" s="3" t="s">
        <v>11</v>
      </c>
      <c r="E1829" s="3" t="s">
        <v>260</v>
      </c>
      <c r="F1829" s="3">
        <v>70</v>
      </c>
      <c r="G1829" s="3" t="s">
        <v>4357</v>
      </c>
    </row>
    <row r="1830" spans="1:7" x14ac:dyDescent="0.2">
      <c r="A1830" s="3" t="s">
        <v>4360</v>
      </c>
      <c r="B1830" s="3" t="s">
        <v>4361</v>
      </c>
      <c r="C1830" s="3" t="s">
        <v>102</v>
      </c>
      <c r="D1830" s="3" t="s">
        <v>11</v>
      </c>
      <c r="E1830" s="3" t="s">
        <v>115</v>
      </c>
      <c r="F1830" s="3">
        <v>50</v>
      </c>
      <c r="G1830" s="3" t="s">
        <v>4357</v>
      </c>
    </row>
    <row r="1831" spans="1:7" x14ac:dyDescent="0.2">
      <c r="A1831" s="3" t="s">
        <v>4362</v>
      </c>
      <c r="B1831" s="3" t="s">
        <v>4363</v>
      </c>
      <c r="C1831" s="3" t="s">
        <v>107</v>
      </c>
      <c r="D1831" s="3" t="s">
        <v>11</v>
      </c>
      <c r="E1831" s="3" t="s">
        <v>115</v>
      </c>
      <c r="F1831" s="3">
        <v>50</v>
      </c>
      <c r="G1831" s="3" t="s">
        <v>4357</v>
      </c>
    </row>
    <row r="1832" spans="1:7" x14ac:dyDescent="0.2">
      <c r="A1832" s="3" t="s">
        <v>4364</v>
      </c>
      <c r="B1832" s="3" t="s">
        <v>4365</v>
      </c>
      <c r="C1832" s="3" t="s">
        <v>102</v>
      </c>
      <c r="D1832" s="3" t="s">
        <v>11</v>
      </c>
      <c r="E1832" s="3" t="s">
        <v>103</v>
      </c>
      <c r="F1832" s="3">
        <v>70</v>
      </c>
      <c r="G1832" s="3" t="s">
        <v>4366</v>
      </c>
    </row>
    <row r="1833" spans="1:7" x14ac:dyDescent="0.2">
      <c r="A1833" s="3" t="s">
        <v>4367</v>
      </c>
      <c r="B1833" s="3" t="s">
        <v>4368</v>
      </c>
      <c r="C1833" s="3" t="s">
        <v>107</v>
      </c>
      <c r="D1833" s="3" t="s">
        <v>11</v>
      </c>
      <c r="E1833" s="3" t="s">
        <v>103</v>
      </c>
      <c r="F1833" s="3">
        <v>70</v>
      </c>
      <c r="G1833" s="3" t="s">
        <v>4366</v>
      </c>
    </row>
    <row r="1834" spans="1:7" x14ac:dyDescent="0.2">
      <c r="A1834" s="3" t="s">
        <v>4369</v>
      </c>
      <c r="B1834" s="3" t="s">
        <v>4370</v>
      </c>
      <c r="C1834" s="3" t="s">
        <v>102</v>
      </c>
      <c r="D1834" s="3" t="s">
        <v>11</v>
      </c>
      <c r="E1834" s="3" t="s">
        <v>159</v>
      </c>
      <c r="F1834" s="3">
        <v>90</v>
      </c>
      <c r="G1834" s="3" t="s">
        <v>4371</v>
      </c>
    </row>
    <row r="1835" spans="1:7" x14ac:dyDescent="0.2">
      <c r="A1835" s="3" t="s">
        <v>4372</v>
      </c>
      <c r="B1835" s="3" t="s">
        <v>4373</v>
      </c>
      <c r="C1835" s="3" t="s">
        <v>107</v>
      </c>
      <c r="D1835" s="3" t="s">
        <v>11</v>
      </c>
      <c r="E1835" s="3" t="s">
        <v>159</v>
      </c>
      <c r="F1835" s="3">
        <v>90</v>
      </c>
      <c r="G1835" s="3" t="s">
        <v>4371</v>
      </c>
    </row>
    <row r="1836" spans="1:7" x14ac:dyDescent="0.2">
      <c r="A1836" s="3" t="s">
        <v>4374</v>
      </c>
      <c r="B1836" s="3" t="s">
        <v>4375</v>
      </c>
      <c r="C1836" s="3" t="s">
        <v>102</v>
      </c>
      <c r="D1836" s="3" t="s">
        <v>11</v>
      </c>
      <c r="E1836" s="3" t="s">
        <v>357</v>
      </c>
      <c r="F1836" s="3">
        <v>60</v>
      </c>
      <c r="G1836" s="3" t="s">
        <v>4376</v>
      </c>
    </row>
    <row r="1837" spans="1:7" x14ac:dyDescent="0.2">
      <c r="A1837" s="3" t="s">
        <v>4377</v>
      </c>
      <c r="B1837" s="3" t="s">
        <v>4378</v>
      </c>
      <c r="C1837" s="3" t="s">
        <v>107</v>
      </c>
      <c r="D1837" s="3" t="s">
        <v>11</v>
      </c>
      <c r="E1837" s="3" t="s">
        <v>357</v>
      </c>
      <c r="F1837" s="3">
        <v>60</v>
      </c>
      <c r="G1837" s="3" t="s">
        <v>4376</v>
      </c>
    </row>
    <row r="1838" spans="1:7" x14ac:dyDescent="0.2">
      <c r="A1838" s="3" t="s">
        <v>4379</v>
      </c>
      <c r="B1838" s="3" t="s">
        <v>4380</v>
      </c>
      <c r="C1838" s="3" t="s">
        <v>102</v>
      </c>
      <c r="D1838" s="3" t="s">
        <v>11</v>
      </c>
      <c r="E1838" s="3" t="s">
        <v>357</v>
      </c>
      <c r="F1838" s="3">
        <v>60</v>
      </c>
      <c r="G1838" s="3" t="s">
        <v>4381</v>
      </c>
    </row>
    <row r="1839" spans="1:7" x14ac:dyDescent="0.2">
      <c r="A1839" s="3" t="s">
        <v>4382</v>
      </c>
      <c r="B1839" s="3" t="s">
        <v>4383</v>
      </c>
      <c r="C1839" s="3" t="s">
        <v>107</v>
      </c>
      <c r="D1839" s="3" t="s">
        <v>11</v>
      </c>
      <c r="E1839" s="3" t="s">
        <v>357</v>
      </c>
      <c r="F1839" s="3">
        <v>60</v>
      </c>
      <c r="G1839" s="3" t="s">
        <v>4381</v>
      </c>
    </row>
    <row r="1840" spans="1:7" x14ac:dyDescent="0.2">
      <c r="A1840" s="3" t="s">
        <v>4384</v>
      </c>
      <c r="B1840" s="3" t="s">
        <v>4385</v>
      </c>
      <c r="C1840" s="3" t="s">
        <v>102</v>
      </c>
      <c r="D1840" s="3" t="s">
        <v>9</v>
      </c>
      <c r="E1840" s="3" t="s">
        <v>164</v>
      </c>
      <c r="F1840" s="3"/>
      <c r="G1840" s="3"/>
    </row>
    <row r="1841" spans="1:7" x14ac:dyDescent="0.2">
      <c r="A1841" s="3" t="s">
        <v>4386</v>
      </c>
      <c r="B1841" s="3" t="s">
        <v>4387</v>
      </c>
      <c r="C1841" s="3" t="s">
        <v>107</v>
      </c>
      <c r="D1841" s="3" t="s">
        <v>9</v>
      </c>
      <c r="E1841" s="3" t="s">
        <v>164</v>
      </c>
      <c r="F1841" s="3"/>
      <c r="G1841" s="3"/>
    </row>
    <row r="1842" spans="1:7" x14ac:dyDescent="0.2">
      <c r="A1842" s="3" t="s">
        <v>4388</v>
      </c>
      <c r="B1842" s="3" t="s">
        <v>4389</v>
      </c>
      <c r="C1842" s="3" t="s">
        <v>102</v>
      </c>
      <c r="D1842" s="3" t="s">
        <v>11</v>
      </c>
      <c r="E1842" s="3" t="s">
        <v>176</v>
      </c>
      <c r="F1842" s="3">
        <v>20</v>
      </c>
      <c r="G1842" s="3" t="s">
        <v>4390</v>
      </c>
    </row>
    <row r="1843" spans="1:7" x14ac:dyDescent="0.2">
      <c r="A1843" s="3" t="s">
        <v>4391</v>
      </c>
      <c r="B1843" s="3" t="s">
        <v>4392</v>
      </c>
      <c r="C1843" s="3" t="s">
        <v>102</v>
      </c>
      <c r="D1843" s="3" t="s">
        <v>11</v>
      </c>
      <c r="E1843" s="3" t="s">
        <v>260</v>
      </c>
      <c r="F1843" s="3">
        <v>30</v>
      </c>
      <c r="G1843" s="3" t="s">
        <v>4393</v>
      </c>
    </row>
    <row r="1844" spans="1:7" x14ac:dyDescent="0.2">
      <c r="A1844" s="3" t="s">
        <v>4394</v>
      </c>
      <c r="B1844" s="3" t="s">
        <v>4395</v>
      </c>
      <c r="C1844" s="3" t="s">
        <v>107</v>
      </c>
      <c r="D1844" s="3" t="s">
        <v>11</v>
      </c>
      <c r="E1844" s="3" t="s">
        <v>260</v>
      </c>
      <c r="F1844" s="3">
        <v>30</v>
      </c>
      <c r="G1844" s="3" t="s">
        <v>4393</v>
      </c>
    </row>
    <row r="1845" spans="1:7" x14ac:dyDescent="0.2">
      <c r="A1845" s="3" t="s">
        <v>4396</v>
      </c>
      <c r="B1845" s="3" t="s">
        <v>4397</v>
      </c>
      <c r="C1845" s="3" t="s">
        <v>102</v>
      </c>
      <c r="D1845" s="3" t="s">
        <v>11</v>
      </c>
      <c r="E1845" s="3" t="s">
        <v>115</v>
      </c>
      <c r="F1845" s="3">
        <v>90</v>
      </c>
      <c r="G1845" s="3" t="s">
        <v>4393</v>
      </c>
    </row>
    <row r="1846" spans="1:7" x14ac:dyDescent="0.2">
      <c r="A1846" s="3" t="s">
        <v>4398</v>
      </c>
      <c r="B1846" s="3" t="s">
        <v>4399</v>
      </c>
      <c r="C1846" s="3" t="s">
        <v>107</v>
      </c>
      <c r="D1846" s="3" t="s">
        <v>11</v>
      </c>
      <c r="E1846" s="3" t="s">
        <v>115</v>
      </c>
      <c r="F1846" s="3">
        <v>90</v>
      </c>
      <c r="G1846" s="3" t="s">
        <v>4393</v>
      </c>
    </row>
    <row r="1847" spans="1:7" x14ac:dyDescent="0.2">
      <c r="A1847" s="3" t="s">
        <v>4400</v>
      </c>
      <c r="B1847" s="3" t="s">
        <v>4401</v>
      </c>
      <c r="C1847" s="3" t="s">
        <v>107</v>
      </c>
      <c r="D1847" s="3" t="s">
        <v>9</v>
      </c>
      <c r="E1847" s="3" t="s">
        <v>138</v>
      </c>
      <c r="F1847" s="3"/>
      <c r="G1847" s="3"/>
    </row>
    <row r="1848" spans="1:7" x14ac:dyDescent="0.2">
      <c r="A1848" s="3" t="s">
        <v>4402</v>
      </c>
      <c r="B1848" s="3" t="s">
        <v>4403</v>
      </c>
      <c r="C1848" s="3" t="s">
        <v>102</v>
      </c>
      <c r="D1848" s="3" t="s">
        <v>9</v>
      </c>
      <c r="E1848" s="3" t="s">
        <v>115</v>
      </c>
      <c r="F1848" s="3"/>
      <c r="G1848" s="3"/>
    </row>
    <row r="1849" spans="1:7" x14ac:dyDescent="0.2">
      <c r="A1849" s="3" t="s">
        <v>4404</v>
      </c>
      <c r="B1849" s="3" t="s">
        <v>4405</v>
      </c>
      <c r="C1849" s="3" t="s">
        <v>107</v>
      </c>
      <c r="D1849" s="3" t="s">
        <v>9</v>
      </c>
      <c r="E1849" s="3" t="s">
        <v>115</v>
      </c>
      <c r="F1849" s="3"/>
      <c r="G1849" s="3"/>
    </row>
    <row r="1850" spans="1:7" x14ac:dyDescent="0.2">
      <c r="A1850" s="3" t="s">
        <v>4406</v>
      </c>
      <c r="B1850" s="3" t="s">
        <v>4407</v>
      </c>
      <c r="C1850" s="3" t="s">
        <v>102</v>
      </c>
      <c r="D1850" s="3" t="s">
        <v>11</v>
      </c>
      <c r="E1850" s="3" t="s">
        <v>103</v>
      </c>
      <c r="F1850" s="3">
        <v>20</v>
      </c>
      <c r="G1850" s="3" t="s">
        <v>4408</v>
      </c>
    </row>
    <row r="1851" spans="1:7" x14ac:dyDescent="0.2">
      <c r="A1851" s="3" t="s">
        <v>4409</v>
      </c>
      <c r="B1851" s="3" t="s">
        <v>4410</v>
      </c>
      <c r="C1851" s="3" t="s">
        <v>107</v>
      </c>
      <c r="D1851" s="3" t="s">
        <v>11</v>
      </c>
      <c r="E1851" s="3" t="s">
        <v>103</v>
      </c>
      <c r="F1851" s="3">
        <v>20</v>
      </c>
      <c r="G1851" s="3" t="s">
        <v>4408</v>
      </c>
    </row>
    <row r="1852" spans="1:7" x14ac:dyDescent="0.2">
      <c r="A1852" s="3" t="s">
        <v>4411</v>
      </c>
      <c r="B1852" s="3" t="s">
        <v>4412</v>
      </c>
      <c r="C1852" s="3" t="s">
        <v>102</v>
      </c>
      <c r="D1852" s="3" t="s">
        <v>11</v>
      </c>
      <c r="E1852" s="3" t="s">
        <v>207</v>
      </c>
      <c r="F1852" s="3">
        <v>40</v>
      </c>
      <c r="G1852" s="3" t="s">
        <v>4408</v>
      </c>
    </row>
    <row r="1853" spans="1:7" x14ac:dyDescent="0.2">
      <c r="A1853" s="3" t="s">
        <v>4413</v>
      </c>
      <c r="B1853" s="3" t="s">
        <v>4414</v>
      </c>
      <c r="C1853" s="3" t="s">
        <v>107</v>
      </c>
      <c r="D1853" s="3" t="s">
        <v>11</v>
      </c>
      <c r="E1853" s="3" t="s">
        <v>207</v>
      </c>
      <c r="F1853" s="3">
        <v>40</v>
      </c>
      <c r="G1853" s="3" t="s">
        <v>4408</v>
      </c>
    </row>
    <row r="1854" spans="1:7" x14ac:dyDescent="0.2">
      <c r="A1854" s="3" t="s">
        <v>4415</v>
      </c>
      <c r="B1854" s="3" t="s">
        <v>4416</v>
      </c>
      <c r="C1854" s="3" t="s">
        <v>102</v>
      </c>
      <c r="D1854" s="3" t="s">
        <v>99</v>
      </c>
      <c r="E1854" s="3" t="s">
        <v>164</v>
      </c>
      <c r="F1854" s="3">
        <v>10</v>
      </c>
      <c r="G1854" s="3"/>
    </row>
    <row r="1855" spans="1:7" x14ac:dyDescent="0.2">
      <c r="A1855" s="3" t="s">
        <v>4417</v>
      </c>
      <c r="B1855" s="3" t="s">
        <v>4418</v>
      </c>
      <c r="C1855" s="3" t="s">
        <v>107</v>
      </c>
      <c r="D1855" s="3" t="s">
        <v>99</v>
      </c>
      <c r="E1855" s="3" t="s">
        <v>164</v>
      </c>
      <c r="F1855" s="3">
        <v>10</v>
      </c>
      <c r="G1855" s="3"/>
    </row>
    <row r="1856" spans="1:7" x14ac:dyDescent="0.2">
      <c r="A1856" s="3" t="s">
        <v>4419</v>
      </c>
      <c r="B1856" s="3" t="s">
        <v>4420</v>
      </c>
      <c r="C1856" s="3" t="s">
        <v>102</v>
      </c>
      <c r="D1856" s="3" t="s">
        <v>99</v>
      </c>
      <c r="E1856" s="3" t="s">
        <v>164</v>
      </c>
      <c r="F1856" s="3">
        <v>20</v>
      </c>
      <c r="G1856" s="3"/>
    </row>
    <row r="1857" spans="1:7" x14ac:dyDescent="0.2">
      <c r="A1857" s="3" t="s">
        <v>4421</v>
      </c>
      <c r="B1857" s="3" t="s">
        <v>4422</v>
      </c>
      <c r="C1857" s="3" t="s">
        <v>102</v>
      </c>
      <c r="D1857" s="3" t="s">
        <v>99</v>
      </c>
      <c r="E1857" s="3" t="s">
        <v>164</v>
      </c>
      <c r="F1857" s="3">
        <v>40</v>
      </c>
      <c r="G1857" s="3"/>
    </row>
    <row r="1858" spans="1:7" x14ac:dyDescent="0.2">
      <c r="A1858" s="3" t="s">
        <v>4423</v>
      </c>
      <c r="B1858" s="3" t="s">
        <v>4424</v>
      </c>
      <c r="C1858" s="3" t="s">
        <v>107</v>
      </c>
      <c r="D1858" s="3" t="s">
        <v>99</v>
      </c>
      <c r="E1858" s="3" t="s">
        <v>164</v>
      </c>
      <c r="F1858" s="3">
        <v>40</v>
      </c>
      <c r="G1858" s="3"/>
    </row>
    <row r="1859" spans="1:7" x14ac:dyDescent="0.2">
      <c r="A1859" s="3" t="s">
        <v>4425</v>
      </c>
      <c r="B1859" s="3" t="s">
        <v>4426</v>
      </c>
      <c r="C1859" s="3" t="s">
        <v>102</v>
      </c>
      <c r="D1859" s="3" t="s">
        <v>99</v>
      </c>
      <c r="E1859" s="3" t="s">
        <v>164</v>
      </c>
      <c r="F1859" s="3">
        <v>50</v>
      </c>
      <c r="G1859" s="3"/>
    </row>
    <row r="1860" spans="1:7" x14ac:dyDescent="0.2">
      <c r="A1860" s="3" t="s">
        <v>4427</v>
      </c>
      <c r="B1860" s="3" t="s">
        <v>4428</v>
      </c>
      <c r="C1860" s="3" t="s">
        <v>107</v>
      </c>
      <c r="D1860" s="3" t="s">
        <v>99</v>
      </c>
      <c r="E1860" s="3" t="s">
        <v>164</v>
      </c>
      <c r="F1860" s="3">
        <v>50</v>
      </c>
      <c r="G1860" s="3"/>
    </row>
    <row r="1861" spans="1:7" x14ac:dyDescent="0.2">
      <c r="A1861" s="3" t="s">
        <v>4429</v>
      </c>
      <c r="B1861" s="3" t="s">
        <v>4430</v>
      </c>
      <c r="C1861" s="3" t="s">
        <v>102</v>
      </c>
      <c r="D1861" s="3" t="s">
        <v>99</v>
      </c>
      <c r="E1861" s="3" t="s">
        <v>164</v>
      </c>
      <c r="F1861" s="3">
        <v>60</v>
      </c>
      <c r="G1861" s="3"/>
    </row>
    <row r="1862" spans="1:7" x14ac:dyDescent="0.2">
      <c r="A1862" s="3" t="s">
        <v>4431</v>
      </c>
      <c r="B1862" s="3" t="s">
        <v>4432</v>
      </c>
      <c r="C1862" s="3" t="s">
        <v>107</v>
      </c>
      <c r="D1862" s="3" t="s">
        <v>99</v>
      </c>
      <c r="E1862" s="3" t="s">
        <v>164</v>
      </c>
      <c r="F1862" s="3">
        <v>60</v>
      </c>
      <c r="G1862" s="3"/>
    </row>
    <row r="1863" spans="1:7" x14ac:dyDescent="0.2">
      <c r="A1863" s="3" t="s">
        <v>4433</v>
      </c>
      <c r="B1863" s="3" t="s">
        <v>4434</v>
      </c>
      <c r="C1863" s="3" t="s">
        <v>102</v>
      </c>
      <c r="D1863" s="3" t="s">
        <v>99</v>
      </c>
      <c r="E1863" s="3" t="s">
        <v>164</v>
      </c>
      <c r="F1863" s="3">
        <v>70</v>
      </c>
      <c r="G1863" s="3"/>
    </row>
    <row r="1864" spans="1:7" x14ac:dyDescent="0.2">
      <c r="A1864" s="3" t="s">
        <v>4435</v>
      </c>
      <c r="B1864" s="3" t="s">
        <v>4436</v>
      </c>
      <c r="C1864" s="3" t="s">
        <v>107</v>
      </c>
      <c r="D1864" s="3" t="s">
        <v>99</v>
      </c>
      <c r="E1864" s="3" t="s">
        <v>164</v>
      </c>
      <c r="F1864" s="3">
        <v>70</v>
      </c>
      <c r="G1864" s="3"/>
    </row>
    <row r="1865" spans="1:7" x14ac:dyDescent="0.2">
      <c r="A1865" s="3" t="s">
        <v>4437</v>
      </c>
      <c r="B1865" s="3" t="s">
        <v>4438</v>
      </c>
      <c r="C1865" s="3" t="s">
        <v>102</v>
      </c>
      <c r="D1865" s="3" t="s">
        <v>99</v>
      </c>
      <c r="E1865" s="3" t="s">
        <v>164</v>
      </c>
      <c r="F1865" s="3">
        <v>80</v>
      </c>
      <c r="G1865" s="3"/>
    </row>
    <row r="1866" spans="1:7" x14ac:dyDescent="0.2">
      <c r="A1866" s="3" t="s">
        <v>4439</v>
      </c>
      <c r="B1866" s="3" t="s">
        <v>4440</v>
      </c>
      <c r="C1866" s="3" t="s">
        <v>107</v>
      </c>
      <c r="D1866" s="3" t="s">
        <v>99</v>
      </c>
      <c r="E1866" s="3" t="s">
        <v>164</v>
      </c>
      <c r="F1866" s="3">
        <v>80</v>
      </c>
      <c r="G1866" s="3"/>
    </row>
    <row r="1867" spans="1:7" x14ac:dyDescent="0.2">
      <c r="A1867" s="3" t="s">
        <v>4441</v>
      </c>
      <c r="B1867" s="3" t="s">
        <v>4442</v>
      </c>
      <c r="C1867" s="3" t="s">
        <v>102</v>
      </c>
      <c r="D1867" s="3" t="s">
        <v>99</v>
      </c>
      <c r="E1867" s="3" t="s">
        <v>164</v>
      </c>
      <c r="F1867" s="3">
        <v>90</v>
      </c>
      <c r="G1867" s="3"/>
    </row>
    <row r="1868" spans="1:7" x14ac:dyDescent="0.2">
      <c r="A1868" s="3" t="s">
        <v>4443</v>
      </c>
      <c r="B1868" s="3" t="s">
        <v>4444</v>
      </c>
      <c r="C1868" s="3" t="s">
        <v>107</v>
      </c>
      <c r="D1868" s="3" t="s">
        <v>99</v>
      </c>
      <c r="E1868" s="3" t="s">
        <v>164</v>
      </c>
      <c r="F1868" s="3">
        <v>90</v>
      </c>
      <c r="G1868" s="3"/>
    </row>
    <row r="1869" spans="1:7" x14ac:dyDescent="0.2">
      <c r="A1869" s="3" t="s">
        <v>4445</v>
      </c>
      <c r="B1869" s="3" t="s">
        <v>4446</v>
      </c>
      <c r="C1869" s="3" t="s">
        <v>102</v>
      </c>
      <c r="D1869" s="3" t="s">
        <v>99</v>
      </c>
      <c r="E1869" s="3" t="s">
        <v>115</v>
      </c>
      <c r="F1869" s="3">
        <v>10</v>
      </c>
      <c r="G1869" s="3"/>
    </row>
    <row r="1870" spans="1:7" x14ac:dyDescent="0.2">
      <c r="A1870" s="3" t="s">
        <v>4447</v>
      </c>
      <c r="B1870" s="3" t="s">
        <v>4448</v>
      </c>
      <c r="C1870" s="3" t="s">
        <v>107</v>
      </c>
      <c r="D1870" s="3" t="s">
        <v>99</v>
      </c>
      <c r="E1870" s="3" t="s">
        <v>115</v>
      </c>
      <c r="F1870" s="3">
        <v>10</v>
      </c>
      <c r="G1870" s="3"/>
    </row>
    <row r="1871" spans="1:7" x14ac:dyDescent="0.2">
      <c r="A1871" s="3" t="s">
        <v>4449</v>
      </c>
      <c r="B1871" s="3" t="s">
        <v>4450</v>
      </c>
      <c r="C1871" s="3" t="s">
        <v>102</v>
      </c>
      <c r="D1871" s="3" t="s">
        <v>99</v>
      </c>
      <c r="E1871" s="3" t="s">
        <v>115</v>
      </c>
      <c r="F1871" s="3">
        <v>20</v>
      </c>
      <c r="G1871" s="3"/>
    </row>
    <row r="1872" spans="1:7" x14ac:dyDescent="0.2">
      <c r="A1872" s="3" t="s">
        <v>4451</v>
      </c>
      <c r="B1872" s="3" t="s">
        <v>4452</v>
      </c>
      <c r="C1872" s="3" t="s">
        <v>107</v>
      </c>
      <c r="D1872" s="3" t="s">
        <v>99</v>
      </c>
      <c r="E1872" s="3" t="s">
        <v>115</v>
      </c>
      <c r="F1872" s="3">
        <v>20</v>
      </c>
      <c r="G1872" s="3"/>
    </row>
    <row r="1873" spans="1:7" x14ac:dyDescent="0.2">
      <c r="A1873" s="3" t="s">
        <v>4453</v>
      </c>
      <c r="B1873" s="3" t="s">
        <v>4454</v>
      </c>
      <c r="C1873" s="3" t="s">
        <v>102</v>
      </c>
      <c r="D1873" s="3" t="s">
        <v>99</v>
      </c>
      <c r="E1873" s="3" t="s">
        <v>115</v>
      </c>
      <c r="F1873" s="3">
        <v>30</v>
      </c>
      <c r="G1873" s="3"/>
    </row>
    <row r="1874" spans="1:7" x14ac:dyDescent="0.2">
      <c r="A1874" s="3" t="s">
        <v>4455</v>
      </c>
      <c r="B1874" s="3" t="s">
        <v>4456</v>
      </c>
      <c r="C1874" s="3" t="s">
        <v>107</v>
      </c>
      <c r="D1874" s="3" t="s">
        <v>99</v>
      </c>
      <c r="E1874" s="3" t="s">
        <v>115</v>
      </c>
      <c r="F1874" s="3">
        <v>30</v>
      </c>
      <c r="G1874" s="3"/>
    </row>
    <row r="1875" spans="1:7" x14ac:dyDescent="0.2">
      <c r="A1875" s="3" t="s">
        <v>4457</v>
      </c>
      <c r="B1875" s="3" t="s">
        <v>4458</v>
      </c>
      <c r="C1875" s="3" t="s">
        <v>102</v>
      </c>
      <c r="D1875" s="3" t="s">
        <v>99</v>
      </c>
      <c r="E1875" s="3" t="s">
        <v>115</v>
      </c>
      <c r="F1875" s="3">
        <v>40</v>
      </c>
      <c r="G1875" s="3"/>
    </row>
    <row r="1876" spans="1:7" x14ac:dyDescent="0.2">
      <c r="A1876" s="3" t="s">
        <v>4459</v>
      </c>
      <c r="B1876" s="3" t="s">
        <v>4460</v>
      </c>
      <c r="C1876" s="3" t="s">
        <v>107</v>
      </c>
      <c r="D1876" s="3" t="s">
        <v>99</v>
      </c>
      <c r="E1876" s="3" t="s">
        <v>115</v>
      </c>
      <c r="F1876" s="3">
        <v>40</v>
      </c>
      <c r="G1876" s="3"/>
    </row>
    <row r="1877" spans="1:7" x14ac:dyDescent="0.2">
      <c r="A1877" s="3" t="s">
        <v>4461</v>
      </c>
      <c r="B1877" s="3" t="s">
        <v>4462</v>
      </c>
      <c r="C1877" s="3" t="s">
        <v>102</v>
      </c>
      <c r="D1877" s="3" t="s">
        <v>99</v>
      </c>
      <c r="E1877" s="3" t="s">
        <v>115</v>
      </c>
      <c r="F1877" s="3">
        <v>50</v>
      </c>
      <c r="G1877" s="3"/>
    </row>
    <row r="1878" spans="1:7" x14ac:dyDescent="0.2">
      <c r="A1878" s="3" t="s">
        <v>4463</v>
      </c>
      <c r="B1878" s="3" t="s">
        <v>4464</v>
      </c>
      <c r="C1878" s="3" t="s">
        <v>107</v>
      </c>
      <c r="D1878" s="3" t="s">
        <v>99</v>
      </c>
      <c r="E1878" s="3" t="s">
        <v>115</v>
      </c>
      <c r="F1878" s="3">
        <v>50</v>
      </c>
      <c r="G1878" s="3"/>
    </row>
    <row r="1879" spans="1:7" x14ac:dyDescent="0.2">
      <c r="A1879" s="3" t="s">
        <v>4465</v>
      </c>
      <c r="B1879" s="3" t="s">
        <v>4466</v>
      </c>
      <c r="C1879" s="3" t="s">
        <v>102</v>
      </c>
      <c r="D1879" s="3" t="s">
        <v>99</v>
      </c>
      <c r="E1879" s="3" t="s">
        <v>115</v>
      </c>
      <c r="F1879" s="3">
        <v>60</v>
      </c>
      <c r="G1879" s="3"/>
    </row>
    <row r="1880" spans="1:7" x14ac:dyDescent="0.2">
      <c r="A1880" s="3" t="s">
        <v>4467</v>
      </c>
      <c r="B1880" s="3" t="s">
        <v>4468</v>
      </c>
      <c r="C1880" s="3" t="s">
        <v>107</v>
      </c>
      <c r="D1880" s="3" t="s">
        <v>99</v>
      </c>
      <c r="E1880" s="3" t="s">
        <v>115</v>
      </c>
      <c r="F1880" s="3">
        <v>60</v>
      </c>
      <c r="G1880" s="3"/>
    </row>
    <row r="1881" spans="1:7" x14ac:dyDescent="0.2">
      <c r="A1881" s="3" t="s">
        <v>4469</v>
      </c>
      <c r="B1881" s="3" t="s">
        <v>4470</v>
      </c>
      <c r="C1881" s="3" t="s">
        <v>102</v>
      </c>
      <c r="D1881" s="3" t="s">
        <v>99</v>
      </c>
      <c r="E1881" s="3" t="s">
        <v>115</v>
      </c>
      <c r="F1881" s="3">
        <v>70</v>
      </c>
      <c r="G1881" s="3"/>
    </row>
    <row r="1882" spans="1:7" x14ac:dyDescent="0.2">
      <c r="A1882" s="3" t="s">
        <v>4471</v>
      </c>
      <c r="B1882" s="3" t="s">
        <v>4472</v>
      </c>
      <c r="C1882" s="3" t="s">
        <v>107</v>
      </c>
      <c r="D1882" s="3" t="s">
        <v>99</v>
      </c>
      <c r="E1882" s="3" t="s">
        <v>115</v>
      </c>
      <c r="F1882" s="3">
        <v>70</v>
      </c>
      <c r="G1882" s="3"/>
    </row>
    <row r="1883" spans="1:7" x14ac:dyDescent="0.2">
      <c r="A1883" s="3" t="s">
        <v>4473</v>
      </c>
      <c r="B1883" s="3" t="s">
        <v>4474</v>
      </c>
      <c r="C1883" s="3" t="s">
        <v>102</v>
      </c>
      <c r="D1883" s="3" t="s">
        <v>99</v>
      </c>
      <c r="E1883" s="3" t="s">
        <v>115</v>
      </c>
      <c r="F1883" s="3">
        <v>80</v>
      </c>
      <c r="G1883" s="3"/>
    </row>
    <row r="1884" spans="1:7" x14ac:dyDescent="0.2">
      <c r="A1884" s="3" t="s">
        <v>4475</v>
      </c>
      <c r="B1884" s="3" t="s">
        <v>4476</v>
      </c>
      <c r="C1884" s="3" t="s">
        <v>107</v>
      </c>
      <c r="D1884" s="3" t="s">
        <v>99</v>
      </c>
      <c r="E1884" s="3" t="s">
        <v>115</v>
      </c>
      <c r="F1884" s="3">
        <v>80</v>
      </c>
      <c r="G1884" s="3"/>
    </row>
    <row r="1885" spans="1:7" x14ac:dyDescent="0.2">
      <c r="A1885" s="3" t="s">
        <v>4477</v>
      </c>
      <c r="B1885" s="3" t="s">
        <v>4478</v>
      </c>
      <c r="C1885" s="3" t="s">
        <v>102</v>
      </c>
      <c r="D1885" s="3" t="s">
        <v>99</v>
      </c>
      <c r="E1885" s="3" t="s">
        <v>115</v>
      </c>
      <c r="F1885" s="3">
        <v>90</v>
      </c>
      <c r="G1885" s="3"/>
    </row>
    <row r="1886" spans="1:7" x14ac:dyDescent="0.2">
      <c r="A1886" s="3" t="s">
        <v>4479</v>
      </c>
      <c r="B1886" s="3" t="s">
        <v>4480</v>
      </c>
      <c r="C1886" s="3" t="s">
        <v>107</v>
      </c>
      <c r="D1886" s="3" t="s">
        <v>99</v>
      </c>
      <c r="E1886" s="3" t="s">
        <v>115</v>
      </c>
      <c r="F1886" s="3">
        <v>90</v>
      </c>
      <c r="G1886" s="3"/>
    </row>
    <row r="1887" spans="1:7" x14ac:dyDescent="0.2">
      <c r="A1887" s="3" t="s">
        <v>4481</v>
      </c>
      <c r="B1887" s="3" t="s">
        <v>4482</v>
      </c>
      <c r="C1887" s="3" t="s">
        <v>102</v>
      </c>
      <c r="D1887" s="3" t="s">
        <v>11</v>
      </c>
      <c r="E1887" s="3" t="s">
        <v>115</v>
      </c>
      <c r="F1887" s="3">
        <v>50</v>
      </c>
      <c r="G1887" s="3" t="s">
        <v>4483</v>
      </c>
    </row>
    <row r="1888" spans="1:7" x14ac:dyDescent="0.2">
      <c r="A1888" s="3" t="s">
        <v>4484</v>
      </c>
      <c r="B1888" s="3" t="s">
        <v>4485</v>
      </c>
      <c r="C1888" s="3" t="s">
        <v>107</v>
      </c>
      <c r="D1888" s="3" t="s">
        <v>11</v>
      </c>
      <c r="E1888" s="3" t="s">
        <v>115</v>
      </c>
      <c r="F1888" s="3">
        <v>50</v>
      </c>
      <c r="G1888" s="3" t="s">
        <v>4483</v>
      </c>
    </row>
    <row r="1889" spans="1:7" x14ac:dyDescent="0.2">
      <c r="A1889" s="3" t="s">
        <v>4486</v>
      </c>
      <c r="B1889" s="3" t="s">
        <v>4487</v>
      </c>
      <c r="C1889" s="3" t="s">
        <v>102</v>
      </c>
      <c r="D1889" s="3" t="s">
        <v>11</v>
      </c>
      <c r="E1889" s="3" t="s">
        <v>103</v>
      </c>
      <c r="F1889" s="3">
        <v>40</v>
      </c>
      <c r="G1889" s="3" t="s">
        <v>4488</v>
      </c>
    </row>
    <row r="1890" spans="1:7" x14ac:dyDescent="0.2">
      <c r="A1890" s="3" t="s">
        <v>4489</v>
      </c>
      <c r="B1890" s="3" t="s">
        <v>4490</v>
      </c>
      <c r="C1890" s="3" t="s">
        <v>107</v>
      </c>
      <c r="D1890" s="3" t="s">
        <v>11</v>
      </c>
      <c r="E1890" s="3" t="s">
        <v>103</v>
      </c>
      <c r="F1890" s="3">
        <v>40</v>
      </c>
      <c r="G1890" s="3" t="s">
        <v>4488</v>
      </c>
    </row>
    <row r="1891" spans="1:7" x14ac:dyDescent="0.2">
      <c r="A1891" s="3" t="s">
        <v>4491</v>
      </c>
      <c r="B1891" s="3" t="s">
        <v>4492</v>
      </c>
      <c r="C1891" s="3" t="s">
        <v>102</v>
      </c>
      <c r="D1891" s="3" t="s">
        <v>11</v>
      </c>
      <c r="E1891" s="3" t="s">
        <v>260</v>
      </c>
      <c r="F1891" s="3">
        <v>60</v>
      </c>
      <c r="G1891" s="3" t="s">
        <v>4493</v>
      </c>
    </row>
    <row r="1892" spans="1:7" x14ac:dyDescent="0.2">
      <c r="A1892" s="3" t="s">
        <v>4494</v>
      </c>
      <c r="B1892" s="3" t="s">
        <v>4495</v>
      </c>
      <c r="C1892" s="3" t="s">
        <v>107</v>
      </c>
      <c r="D1892" s="3" t="s">
        <v>11</v>
      </c>
      <c r="E1892" s="3" t="s">
        <v>260</v>
      </c>
      <c r="F1892" s="3">
        <v>60</v>
      </c>
      <c r="G1892" s="3" t="s">
        <v>4493</v>
      </c>
    </row>
    <row r="1893" spans="1:7" x14ac:dyDescent="0.2">
      <c r="A1893" s="3" t="s">
        <v>4496</v>
      </c>
      <c r="B1893" s="3" t="s">
        <v>4497</v>
      </c>
      <c r="C1893" s="3" t="s">
        <v>102</v>
      </c>
      <c r="D1893" s="3" t="s">
        <v>11</v>
      </c>
      <c r="E1893" s="3" t="s">
        <v>103</v>
      </c>
      <c r="F1893" s="3">
        <v>80</v>
      </c>
      <c r="G1893" s="3" t="s">
        <v>4493</v>
      </c>
    </row>
    <row r="1894" spans="1:7" x14ac:dyDescent="0.2">
      <c r="A1894" s="3" t="s">
        <v>4498</v>
      </c>
      <c r="B1894" s="3" t="s">
        <v>4499</v>
      </c>
      <c r="C1894" s="3" t="s">
        <v>107</v>
      </c>
      <c r="D1894" s="3" t="s">
        <v>11</v>
      </c>
      <c r="E1894" s="3" t="s">
        <v>103</v>
      </c>
      <c r="F1894" s="3">
        <v>80</v>
      </c>
      <c r="G1894" s="3" t="s">
        <v>4493</v>
      </c>
    </row>
    <row r="1895" spans="1:7" x14ac:dyDescent="0.2">
      <c r="A1895" s="3" t="s">
        <v>4500</v>
      </c>
      <c r="B1895" s="3" t="s">
        <v>4501</v>
      </c>
      <c r="C1895" s="3" t="s">
        <v>102</v>
      </c>
      <c r="D1895" s="3" t="s">
        <v>11</v>
      </c>
      <c r="E1895" s="3" t="s">
        <v>128</v>
      </c>
      <c r="F1895" s="3">
        <v>80</v>
      </c>
      <c r="G1895" s="3" t="s">
        <v>4493</v>
      </c>
    </row>
    <row r="1896" spans="1:7" x14ac:dyDescent="0.2">
      <c r="A1896" s="3" t="s">
        <v>4502</v>
      </c>
      <c r="B1896" s="3" t="s">
        <v>4503</v>
      </c>
      <c r="C1896" s="3" t="s">
        <v>107</v>
      </c>
      <c r="D1896" s="3" t="s">
        <v>11</v>
      </c>
      <c r="E1896" s="3" t="s">
        <v>128</v>
      </c>
      <c r="F1896" s="3">
        <v>80</v>
      </c>
      <c r="G1896" s="3" t="s">
        <v>4493</v>
      </c>
    </row>
    <row r="1897" spans="1:7" x14ac:dyDescent="0.2">
      <c r="A1897" s="3" t="s">
        <v>4504</v>
      </c>
      <c r="B1897" s="3" t="s">
        <v>4505</v>
      </c>
      <c r="C1897" s="3" t="s">
        <v>102</v>
      </c>
      <c r="D1897" s="3" t="s">
        <v>11</v>
      </c>
      <c r="E1897" s="3" t="s">
        <v>133</v>
      </c>
      <c r="F1897" s="3">
        <v>80</v>
      </c>
      <c r="G1897" s="3" t="s">
        <v>4493</v>
      </c>
    </row>
    <row r="1898" spans="1:7" x14ac:dyDescent="0.2">
      <c r="A1898" s="3" t="s">
        <v>4506</v>
      </c>
      <c r="B1898" s="3" t="s">
        <v>4507</v>
      </c>
      <c r="C1898" s="3" t="s">
        <v>107</v>
      </c>
      <c r="D1898" s="3" t="s">
        <v>11</v>
      </c>
      <c r="E1898" s="3" t="s">
        <v>133</v>
      </c>
      <c r="F1898" s="3">
        <v>80</v>
      </c>
      <c r="G1898" s="3" t="s">
        <v>4493</v>
      </c>
    </row>
    <row r="1899" spans="1:7" x14ac:dyDescent="0.2">
      <c r="A1899" s="3" t="s">
        <v>4508</v>
      </c>
      <c r="B1899" s="3" t="s">
        <v>4509</v>
      </c>
      <c r="C1899" s="3" t="s">
        <v>102</v>
      </c>
      <c r="D1899" s="3" t="s">
        <v>11</v>
      </c>
      <c r="E1899" s="3" t="s">
        <v>110</v>
      </c>
      <c r="F1899" s="3">
        <v>30</v>
      </c>
      <c r="G1899" s="3" t="s">
        <v>4493</v>
      </c>
    </row>
    <row r="1900" spans="1:7" x14ac:dyDescent="0.2">
      <c r="A1900" s="3" t="s">
        <v>4510</v>
      </c>
      <c r="B1900" s="3" t="s">
        <v>4511</v>
      </c>
      <c r="C1900" s="3" t="s">
        <v>107</v>
      </c>
      <c r="D1900" s="3" t="s">
        <v>11</v>
      </c>
      <c r="E1900" s="3" t="s">
        <v>110</v>
      </c>
      <c r="F1900" s="3">
        <v>30</v>
      </c>
      <c r="G1900" s="3" t="s">
        <v>4493</v>
      </c>
    </row>
    <row r="1901" spans="1:7" x14ac:dyDescent="0.2">
      <c r="A1901" s="3" t="s">
        <v>4512</v>
      </c>
      <c r="B1901" s="3" t="s">
        <v>4513</v>
      </c>
      <c r="C1901" s="3" t="s">
        <v>102</v>
      </c>
      <c r="D1901" s="3" t="s">
        <v>11</v>
      </c>
      <c r="E1901" s="3" t="s">
        <v>176</v>
      </c>
      <c r="F1901" s="3">
        <v>90</v>
      </c>
      <c r="G1901" s="3" t="s">
        <v>4493</v>
      </c>
    </row>
    <row r="1902" spans="1:7" x14ac:dyDescent="0.2">
      <c r="A1902" s="3" t="s">
        <v>4514</v>
      </c>
      <c r="B1902" s="3" t="s">
        <v>4515</v>
      </c>
      <c r="C1902" s="3" t="s">
        <v>107</v>
      </c>
      <c r="D1902" s="3" t="s">
        <v>11</v>
      </c>
      <c r="E1902" s="3" t="s">
        <v>176</v>
      </c>
      <c r="F1902" s="3">
        <v>90</v>
      </c>
      <c r="G1902" s="3" t="s">
        <v>4493</v>
      </c>
    </row>
    <row r="1903" spans="1:7" x14ac:dyDescent="0.2">
      <c r="A1903" s="3" t="s">
        <v>4516</v>
      </c>
      <c r="B1903" s="3" t="s">
        <v>4517</v>
      </c>
      <c r="C1903" s="3" t="s">
        <v>102</v>
      </c>
      <c r="D1903" s="3" t="s">
        <v>11</v>
      </c>
      <c r="E1903" s="3" t="s">
        <v>115</v>
      </c>
      <c r="F1903" s="3">
        <v>30</v>
      </c>
      <c r="G1903" s="3" t="s">
        <v>4493</v>
      </c>
    </row>
    <row r="1904" spans="1:7" x14ac:dyDescent="0.2">
      <c r="A1904" s="3" t="s">
        <v>4518</v>
      </c>
      <c r="B1904" s="3" t="s">
        <v>4519</v>
      </c>
      <c r="C1904" s="3" t="s">
        <v>107</v>
      </c>
      <c r="D1904" s="3" t="s">
        <v>11</v>
      </c>
      <c r="E1904" s="3" t="s">
        <v>115</v>
      </c>
      <c r="F1904" s="3">
        <v>30</v>
      </c>
      <c r="G1904" s="3" t="s">
        <v>4493</v>
      </c>
    </row>
    <row r="1905" spans="1:7" x14ac:dyDescent="0.2">
      <c r="A1905" s="3" t="s">
        <v>4520</v>
      </c>
      <c r="B1905" s="3" t="s">
        <v>4521</v>
      </c>
      <c r="C1905" s="3" t="s">
        <v>107</v>
      </c>
      <c r="D1905" s="3" t="s">
        <v>11</v>
      </c>
      <c r="E1905" s="3" t="s">
        <v>138</v>
      </c>
      <c r="F1905" s="3">
        <v>60</v>
      </c>
      <c r="G1905" s="3" t="s">
        <v>4493</v>
      </c>
    </row>
    <row r="1906" spans="1:7" x14ac:dyDescent="0.2">
      <c r="A1906" s="3" t="s">
        <v>4522</v>
      </c>
      <c r="B1906" s="3" t="s">
        <v>4523</v>
      </c>
      <c r="C1906" s="3" t="s">
        <v>102</v>
      </c>
      <c r="D1906" s="3" t="s">
        <v>11</v>
      </c>
      <c r="E1906" s="3" t="s">
        <v>156</v>
      </c>
      <c r="F1906" s="3">
        <v>60</v>
      </c>
      <c r="G1906" s="3" t="s">
        <v>4493</v>
      </c>
    </row>
    <row r="1907" spans="1:7" x14ac:dyDescent="0.2">
      <c r="A1907" s="3" t="s">
        <v>4524</v>
      </c>
      <c r="B1907" s="3" t="s">
        <v>4525</v>
      </c>
      <c r="C1907" s="3" t="s">
        <v>102</v>
      </c>
      <c r="D1907" s="3" t="s">
        <v>11</v>
      </c>
      <c r="E1907" s="3" t="s">
        <v>465</v>
      </c>
      <c r="F1907" s="3">
        <v>60</v>
      </c>
      <c r="G1907" s="3" t="s">
        <v>4493</v>
      </c>
    </row>
    <row r="1908" spans="1:7" x14ac:dyDescent="0.2">
      <c r="A1908" s="3" t="s">
        <v>4526</v>
      </c>
      <c r="B1908" s="3" t="s">
        <v>4527</v>
      </c>
      <c r="C1908" s="3" t="s">
        <v>107</v>
      </c>
      <c r="D1908" s="3" t="s">
        <v>11</v>
      </c>
      <c r="E1908" s="3" t="s">
        <v>465</v>
      </c>
      <c r="F1908" s="3">
        <v>60</v>
      </c>
      <c r="G1908" s="3" t="s">
        <v>4493</v>
      </c>
    </row>
    <row r="1909" spans="1:7" x14ac:dyDescent="0.2">
      <c r="A1909" s="3" t="s">
        <v>4528</v>
      </c>
      <c r="B1909" s="3" t="s">
        <v>4529</v>
      </c>
      <c r="C1909" s="3" t="s">
        <v>102</v>
      </c>
      <c r="D1909" s="3" t="s">
        <v>11</v>
      </c>
      <c r="E1909" s="3" t="s">
        <v>159</v>
      </c>
      <c r="F1909" s="3">
        <v>40</v>
      </c>
      <c r="G1909" s="3" t="s">
        <v>4493</v>
      </c>
    </row>
    <row r="1910" spans="1:7" x14ac:dyDescent="0.2">
      <c r="A1910" s="3" t="s">
        <v>4530</v>
      </c>
      <c r="B1910" s="3" t="s">
        <v>4531</v>
      </c>
      <c r="C1910" s="3" t="s">
        <v>107</v>
      </c>
      <c r="D1910" s="3" t="s">
        <v>11</v>
      </c>
      <c r="E1910" s="3" t="s">
        <v>159</v>
      </c>
      <c r="F1910" s="3">
        <v>40</v>
      </c>
      <c r="G1910" s="3" t="s">
        <v>4493</v>
      </c>
    </row>
    <row r="1911" spans="1:7" x14ac:dyDescent="0.2">
      <c r="A1911" s="3" t="s">
        <v>4532</v>
      </c>
      <c r="B1911" s="3" t="s">
        <v>4533</v>
      </c>
      <c r="C1911" s="3" t="s">
        <v>102</v>
      </c>
      <c r="D1911" s="3" t="s">
        <v>11</v>
      </c>
      <c r="E1911" s="3" t="s">
        <v>176</v>
      </c>
      <c r="F1911" s="3">
        <v>50</v>
      </c>
      <c r="G1911" s="3" t="s">
        <v>4534</v>
      </c>
    </row>
    <row r="1912" spans="1:7" x14ac:dyDescent="0.2">
      <c r="A1912" s="3" t="s">
        <v>4535</v>
      </c>
      <c r="B1912" s="3" t="s">
        <v>4536</v>
      </c>
      <c r="C1912" s="3" t="s">
        <v>107</v>
      </c>
      <c r="D1912" s="3" t="s">
        <v>11</v>
      </c>
      <c r="E1912" s="3" t="s">
        <v>176</v>
      </c>
      <c r="F1912" s="3">
        <v>50</v>
      </c>
      <c r="G1912" s="3" t="s">
        <v>4534</v>
      </c>
    </row>
    <row r="1913" spans="1:7" x14ac:dyDescent="0.2">
      <c r="A1913" s="3" t="s">
        <v>4537</v>
      </c>
      <c r="B1913" s="3" t="s">
        <v>4538</v>
      </c>
      <c r="C1913" s="3" t="s">
        <v>102</v>
      </c>
      <c r="D1913" s="3" t="s">
        <v>11</v>
      </c>
      <c r="E1913" s="3" t="s">
        <v>120</v>
      </c>
      <c r="F1913" s="3">
        <v>70</v>
      </c>
      <c r="G1913" s="3" t="s">
        <v>4539</v>
      </c>
    </row>
    <row r="1914" spans="1:7" x14ac:dyDescent="0.2">
      <c r="A1914" s="3" t="s">
        <v>4540</v>
      </c>
      <c r="B1914" s="3" t="s">
        <v>4541</v>
      </c>
      <c r="C1914" s="3" t="s">
        <v>102</v>
      </c>
      <c r="D1914" s="3" t="s">
        <v>11</v>
      </c>
      <c r="E1914" s="3" t="s">
        <v>103</v>
      </c>
      <c r="F1914" s="3">
        <v>70</v>
      </c>
      <c r="G1914" s="3" t="s">
        <v>4542</v>
      </c>
    </row>
    <row r="1915" spans="1:7" x14ac:dyDescent="0.2">
      <c r="A1915" s="3" t="s">
        <v>4543</v>
      </c>
      <c r="B1915" s="3" t="s">
        <v>4544</v>
      </c>
      <c r="C1915" s="3" t="s">
        <v>107</v>
      </c>
      <c r="D1915" s="3" t="s">
        <v>11</v>
      </c>
      <c r="E1915" s="3" t="s">
        <v>103</v>
      </c>
      <c r="F1915" s="3">
        <v>70</v>
      </c>
      <c r="G1915" s="3" t="s">
        <v>4542</v>
      </c>
    </row>
    <row r="1916" spans="1:7" x14ac:dyDescent="0.2">
      <c r="A1916" s="3" t="s">
        <v>4545</v>
      </c>
      <c r="B1916" s="3" t="s">
        <v>4546</v>
      </c>
      <c r="C1916" s="3" t="s">
        <v>102</v>
      </c>
      <c r="D1916" s="3" t="s">
        <v>11</v>
      </c>
      <c r="E1916" s="3" t="s">
        <v>128</v>
      </c>
      <c r="F1916" s="3">
        <v>60</v>
      </c>
      <c r="G1916" s="3" t="s">
        <v>4542</v>
      </c>
    </row>
    <row r="1917" spans="1:7" x14ac:dyDescent="0.2">
      <c r="A1917" s="3" t="s">
        <v>4547</v>
      </c>
      <c r="B1917" s="3" t="s">
        <v>4548</v>
      </c>
      <c r="C1917" s="3" t="s">
        <v>107</v>
      </c>
      <c r="D1917" s="3" t="s">
        <v>11</v>
      </c>
      <c r="E1917" s="3" t="s">
        <v>128</v>
      </c>
      <c r="F1917" s="3">
        <v>60</v>
      </c>
      <c r="G1917" s="3" t="s">
        <v>4542</v>
      </c>
    </row>
    <row r="1918" spans="1:7" x14ac:dyDescent="0.2">
      <c r="A1918" s="3" t="s">
        <v>4549</v>
      </c>
      <c r="B1918" s="3" t="s">
        <v>4550</v>
      </c>
      <c r="C1918" s="3" t="s">
        <v>102</v>
      </c>
      <c r="D1918" s="3" t="s">
        <v>11</v>
      </c>
      <c r="E1918" s="3" t="s">
        <v>133</v>
      </c>
      <c r="F1918" s="3">
        <v>40</v>
      </c>
      <c r="G1918" s="3" t="s">
        <v>4542</v>
      </c>
    </row>
    <row r="1919" spans="1:7" x14ac:dyDescent="0.2">
      <c r="A1919" s="3" t="s">
        <v>4551</v>
      </c>
      <c r="B1919" s="3" t="s">
        <v>4552</v>
      </c>
      <c r="C1919" s="3" t="s">
        <v>107</v>
      </c>
      <c r="D1919" s="3" t="s">
        <v>11</v>
      </c>
      <c r="E1919" s="3" t="s">
        <v>133</v>
      </c>
      <c r="F1919" s="3">
        <v>40</v>
      </c>
      <c r="G1919" s="3" t="s">
        <v>4542</v>
      </c>
    </row>
    <row r="1920" spans="1:7" x14ac:dyDescent="0.2">
      <c r="A1920" s="3" t="s">
        <v>4553</v>
      </c>
      <c r="B1920" s="3" t="s">
        <v>4554</v>
      </c>
      <c r="C1920" s="3" t="s">
        <v>102</v>
      </c>
      <c r="D1920" s="3" t="s">
        <v>11</v>
      </c>
      <c r="E1920" s="3" t="s">
        <v>207</v>
      </c>
      <c r="F1920" s="3">
        <v>90</v>
      </c>
      <c r="G1920" s="3" t="s">
        <v>4542</v>
      </c>
    </row>
    <row r="1921" spans="1:7" x14ac:dyDescent="0.2">
      <c r="A1921" s="3" t="s">
        <v>4555</v>
      </c>
      <c r="B1921" s="3" t="s">
        <v>4556</v>
      </c>
      <c r="C1921" s="3" t="s">
        <v>107</v>
      </c>
      <c r="D1921" s="3" t="s">
        <v>11</v>
      </c>
      <c r="E1921" s="3" t="s">
        <v>207</v>
      </c>
      <c r="F1921" s="3">
        <v>90</v>
      </c>
      <c r="G1921" s="3" t="s">
        <v>4542</v>
      </c>
    </row>
    <row r="1922" spans="1:7" x14ac:dyDescent="0.2">
      <c r="A1922" s="3" t="s">
        <v>4557</v>
      </c>
      <c r="B1922" s="3" t="s">
        <v>4558</v>
      </c>
      <c r="C1922" s="3" t="s">
        <v>102</v>
      </c>
      <c r="D1922" s="3" t="s">
        <v>11</v>
      </c>
      <c r="E1922" s="3" t="s">
        <v>110</v>
      </c>
      <c r="F1922" s="3">
        <v>50</v>
      </c>
      <c r="G1922" s="3" t="s">
        <v>4542</v>
      </c>
    </row>
    <row r="1923" spans="1:7" x14ac:dyDescent="0.2">
      <c r="A1923" s="3" t="s">
        <v>4559</v>
      </c>
      <c r="B1923" s="3" t="s">
        <v>4560</v>
      </c>
      <c r="C1923" s="3" t="s">
        <v>102</v>
      </c>
      <c r="D1923" s="3" t="s">
        <v>11</v>
      </c>
      <c r="E1923" s="3" t="s">
        <v>115</v>
      </c>
      <c r="F1923" s="3">
        <v>60</v>
      </c>
      <c r="G1923" s="3" t="s">
        <v>4542</v>
      </c>
    </row>
    <row r="1924" spans="1:7" x14ac:dyDescent="0.2">
      <c r="A1924" s="3" t="s">
        <v>4561</v>
      </c>
      <c r="B1924" s="3" t="s">
        <v>4562</v>
      </c>
      <c r="C1924" s="3" t="s">
        <v>107</v>
      </c>
      <c r="D1924" s="3" t="s">
        <v>11</v>
      </c>
      <c r="E1924" s="3" t="s">
        <v>115</v>
      </c>
      <c r="F1924" s="3">
        <v>60</v>
      </c>
      <c r="G1924" s="3" t="s">
        <v>4542</v>
      </c>
    </row>
    <row r="1925" spans="1:7" x14ac:dyDescent="0.2">
      <c r="A1925" s="3" t="s">
        <v>4563</v>
      </c>
      <c r="B1925" s="3" t="s">
        <v>4564</v>
      </c>
      <c r="C1925" s="3" t="s">
        <v>107</v>
      </c>
      <c r="D1925" s="3" t="s">
        <v>11</v>
      </c>
      <c r="E1925" s="3" t="s">
        <v>138</v>
      </c>
      <c r="F1925" s="3">
        <v>50</v>
      </c>
      <c r="G1925" s="3" t="s">
        <v>4542</v>
      </c>
    </row>
    <row r="1926" spans="1:7" x14ac:dyDescent="0.2">
      <c r="A1926" s="3" t="s">
        <v>4565</v>
      </c>
      <c r="B1926" s="3" t="s">
        <v>4566</v>
      </c>
      <c r="C1926" s="3" t="s">
        <v>102</v>
      </c>
      <c r="D1926" s="3" t="s">
        <v>11</v>
      </c>
      <c r="E1926" s="3" t="s">
        <v>170</v>
      </c>
      <c r="F1926" s="3">
        <v>60</v>
      </c>
      <c r="G1926" s="3" t="s">
        <v>4542</v>
      </c>
    </row>
    <row r="1927" spans="1:7" x14ac:dyDescent="0.2">
      <c r="A1927" s="3" t="s">
        <v>4567</v>
      </c>
      <c r="B1927" s="3" t="s">
        <v>4568</v>
      </c>
      <c r="C1927" s="3" t="s">
        <v>107</v>
      </c>
      <c r="D1927" s="3" t="s">
        <v>11</v>
      </c>
      <c r="E1927" s="3" t="s">
        <v>170</v>
      </c>
      <c r="F1927" s="3">
        <v>60</v>
      </c>
      <c r="G1927" s="3" t="s">
        <v>4542</v>
      </c>
    </row>
    <row r="1928" spans="1:7" x14ac:dyDescent="0.2">
      <c r="A1928" s="3" t="s">
        <v>4569</v>
      </c>
      <c r="B1928" s="3" t="s">
        <v>4570</v>
      </c>
      <c r="C1928" s="3" t="s">
        <v>102</v>
      </c>
      <c r="D1928" s="3" t="s">
        <v>11</v>
      </c>
      <c r="E1928" s="3" t="s">
        <v>151</v>
      </c>
      <c r="F1928" s="3">
        <v>70</v>
      </c>
      <c r="G1928" s="3" t="s">
        <v>4542</v>
      </c>
    </row>
    <row r="1929" spans="1:7" x14ac:dyDescent="0.2">
      <c r="A1929" s="3" t="s">
        <v>4571</v>
      </c>
      <c r="B1929" s="3" t="s">
        <v>4572</v>
      </c>
      <c r="C1929" s="3" t="s">
        <v>107</v>
      </c>
      <c r="D1929" s="3" t="s">
        <v>11</v>
      </c>
      <c r="E1929" s="3" t="s">
        <v>151</v>
      </c>
      <c r="F1929" s="3">
        <v>70</v>
      </c>
      <c r="G1929" s="3" t="s">
        <v>4542</v>
      </c>
    </row>
    <row r="1930" spans="1:7" x14ac:dyDescent="0.2">
      <c r="A1930" s="3" t="s">
        <v>4573</v>
      </c>
      <c r="B1930" s="3" t="s">
        <v>4574</v>
      </c>
      <c r="C1930" s="3" t="s">
        <v>102</v>
      </c>
      <c r="D1930" s="3" t="s">
        <v>11</v>
      </c>
      <c r="E1930" s="3" t="s">
        <v>465</v>
      </c>
      <c r="F1930" s="3">
        <v>30</v>
      </c>
      <c r="G1930" s="3" t="s">
        <v>4542</v>
      </c>
    </row>
    <row r="1931" spans="1:7" x14ac:dyDescent="0.2">
      <c r="A1931" s="3" t="s">
        <v>4575</v>
      </c>
      <c r="B1931" s="3" t="s">
        <v>4576</v>
      </c>
      <c r="C1931" s="3" t="s">
        <v>107</v>
      </c>
      <c r="D1931" s="3" t="s">
        <v>11</v>
      </c>
      <c r="E1931" s="3" t="s">
        <v>465</v>
      </c>
      <c r="F1931" s="3">
        <v>30</v>
      </c>
      <c r="G1931" s="3" t="s">
        <v>4542</v>
      </c>
    </row>
    <row r="1932" spans="1:7" x14ac:dyDescent="0.2">
      <c r="A1932" s="3" t="s">
        <v>4577</v>
      </c>
      <c r="B1932" s="3" t="s">
        <v>4578</v>
      </c>
      <c r="C1932" s="3" t="s">
        <v>102</v>
      </c>
      <c r="D1932" s="3" t="s">
        <v>11</v>
      </c>
      <c r="E1932" s="3" t="s">
        <v>176</v>
      </c>
      <c r="F1932" s="3">
        <v>30</v>
      </c>
      <c r="G1932" s="3" t="s">
        <v>4579</v>
      </c>
    </row>
    <row r="1933" spans="1:7" x14ac:dyDescent="0.2">
      <c r="A1933" s="3" t="s">
        <v>4580</v>
      </c>
      <c r="B1933" s="3" t="s">
        <v>4581</v>
      </c>
      <c r="C1933" s="3" t="s">
        <v>107</v>
      </c>
      <c r="D1933" s="3" t="s">
        <v>11</v>
      </c>
      <c r="E1933" s="3" t="s">
        <v>176</v>
      </c>
      <c r="F1933" s="3">
        <v>30</v>
      </c>
      <c r="G1933" s="3" t="s">
        <v>4579</v>
      </c>
    </row>
    <row r="1934" spans="1:7" x14ac:dyDescent="0.2">
      <c r="A1934" s="3" t="s">
        <v>4582</v>
      </c>
      <c r="B1934" s="3" t="s">
        <v>4583</v>
      </c>
      <c r="C1934" s="3" t="s">
        <v>102</v>
      </c>
      <c r="D1934" s="3" t="s">
        <v>11</v>
      </c>
      <c r="E1934" s="3" t="s">
        <v>156</v>
      </c>
      <c r="F1934" s="3">
        <v>50</v>
      </c>
      <c r="G1934" s="3" t="s">
        <v>4584</v>
      </c>
    </row>
    <row r="1935" spans="1:7" x14ac:dyDescent="0.2">
      <c r="A1935" s="3" t="s">
        <v>4585</v>
      </c>
      <c r="B1935" s="3" t="s">
        <v>4586</v>
      </c>
      <c r="C1935" s="3" t="s">
        <v>102</v>
      </c>
      <c r="D1935" s="3" t="s">
        <v>11</v>
      </c>
      <c r="E1935" s="3" t="s">
        <v>357</v>
      </c>
      <c r="F1935" s="3">
        <v>60</v>
      </c>
      <c r="G1935" s="3" t="s">
        <v>4587</v>
      </c>
    </row>
    <row r="1936" spans="1:7" x14ac:dyDescent="0.2">
      <c r="A1936" s="3" t="s">
        <v>4588</v>
      </c>
      <c r="B1936" s="3" t="s">
        <v>4589</v>
      </c>
      <c r="C1936" s="3" t="s">
        <v>107</v>
      </c>
      <c r="D1936" s="3" t="s">
        <v>11</v>
      </c>
      <c r="E1936" s="3" t="s">
        <v>357</v>
      </c>
      <c r="F1936" s="3">
        <v>60</v>
      </c>
      <c r="G1936" s="3" t="s">
        <v>4587</v>
      </c>
    </row>
    <row r="1937" spans="1:7" x14ac:dyDescent="0.2">
      <c r="A1937" s="3" t="s">
        <v>4590</v>
      </c>
      <c r="B1937" s="3" t="s">
        <v>4591</v>
      </c>
      <c r="C1937" s="3" t="s">
        <v>102</v>
      </c>
      <c r="D1937" s="3" t="s">
        <v>11</v>
      </c>
      <c r="E1937" s="3" t="s">
        <v>170</v>
      </c>
      <c r="F1937" s="3">
        <v>60</v>
      </c>
      <c r="G1937" s="3" t="s">
        <v>4592</v>
      </c>
    </row>
    <row r="1938" spans="1:7" x14ac:dyDescent="0.2">
      <c r="A1938" s="3" t="s">
        <v>4593</v>
      </c>
      <c r="B1938" s="3" t="s">
        <v>4594</v>
      </c>
      <c r="C1938" s="3" t="s">
        <v>107</v>
      </c>
      <c r="D1938" s="3" t="s">
        <v>11</v>
      </c>
      <c r="E1938" s="3" t="s">
        <v>170</v>
      </c>
      <c r="F1938" s="3">
        <v>60</v>
      </c>
      <c r="G1938" s="3" t="s">
        <v>4592</v>
      </c>
    </row>
    <row r="1939" spans="1:7" x14ac:dyDescent="0.2">
      <c r="A1939" s="3" t="s">
        <v>4595</v>
      </c>
      <c r="B1939" s="3" t="s">
        <v>4596</v>
      </c>
      <c r="C1939" s="3" t="s">
        <v>102</v>
      </c>
      <c r="D1939" s="3" t="s">
        <v>11</v>
      </c>
      <c r="E1939" s="3" t="s">
        <v>302</v>
      </c>
      <c r="F1939" s="3">
        <v>11</v>
      </c>
      <c r="G1939" s="3" t="s">
        <v>4592</v>
      </c>
    </row>
    <row r="1940" spans="1:7" x14ac:dyDescent="0.2">
      <c r="A1940" s="3" t="s">
        <v>4597</v>
      </c>
      <c r="B1940" s="3" t="s">
        <v>4598</v>
      </c>
      <c r="C1940" s="3" t="s">
        <v>102</v>
      </c>
      <c r="D1940" s="3" t="s">
        <v>11</v>
      </c>
      <c r="E1940" s="3" t="s">
        <v>120</v>
      </c>
      <c r="F1940" s="3">
        <v>20</v>
      </c>
      <c r="G1940" s="3" t="s">
        <v>4599</v>
      </c>
    </row>
    <row r="1941" spans="1:7" x14ac:dyDescent="0.2">
      <c r="A1941" s="3" t="s">
        <v>4600</v>
      </c>
      <c r="B1941" s="3" t="s">
        <v>4601</v>
      </c>
      <c r="C1941" s="3" t="s">
        <v>102</v>
      </c>
      <c r="D1941" s="3" t="s">
        <v>11</v>
      </c>
      <c r="E1941" s="3" t="s">
        <v>128</v>
      </c>
      <c r="F1941" s="3">
        <v>60</v>
      </c>
      <c r="G1941" s="3" t="s">
        <v>4599</v>
      </c>
    </row>
    <row r="1942" spans="1:7" x14ac:dyDescent="0.2">
      <c r="A1942" s="3" t="s">
        <v>4602</v>
      </c>
      <c r="B1942" s="3" t="s">
        <v>4603</v>
      </c>
      <c r="C1942" s="3" t="s">
        <v>107</v>
      </c>
      <c r="D1942" s="3" t="s">
        <v>11</v>
      </c>
      <c r="E1942" s="3" t="s">
        <v>128</v>
      </c>
      <c r="F1942" s="3">
        <v>60</v>
      </c>
      <c r="G1942" s="3" t="s">
        <v>4599</v>
      </c>
    </row>
    <row r="1943" spans="1:7" x14ac:dyDescent="0.2">
      <c r="A1943" s="3" t="s">
        <v>4604</v>
      </c>
      <c r="B1943" s="3" t="s">
        <v>4605</v>
      </c>
      <c r="C1943" s="3" t="s">
        <v>102</v>
      </c>
      <c r="D1943" s="3" t="s">
        <v>11</v>
      </c>
      <c r="E1943" s="3" t="s">
        <v>133</v>
      </c>
      <c r="F1943" s="3">
        <v>50</v>
      </c>
      <c r="G1943" s="3" t="s">
        <v>4599</v>
      </c>
    </row>
    <row r="1944" spans="1:7" x14ac:dyDescent="0.2">
      <c r="A1944" s="3" t="s">
        <v>4606</v>
      </c>
      <c r="B1944" s="3" t="s">
        <v>4607</v>
      </c>
      <c r="C1944" s="3" t="s">
        <v>107</v>
      </c>
      <c r="D1944" s="3" t="s">
        <v>11</v>
      </c>
      <c r="E1944" s="3" t="s">
        <v>133</v>
      </c>
      <c r="F1944" s="3">
        <v>50</v>
      </c>
      <c r="G1944" s="3" t="s">
        <v>4599</v>
      </c>
    </row>
    <row r="1945" spans="1:7" x14ac:dyDescent="0.2">
      <c r="A1945" s="3" t="s">
        <v>4608</v>
      </c>
      <c r="B1945" s="3" t="s">
        <v>4609</v>
      </c>
      <c r="C1945" s="3" t="s">
        <v>102</v>
      </c>
      <c r="D1945" s="3" t="s">
        <v>11</v>
      </c>
      <c r="E1945" s="3" t="s">
        <v>115</v>
      </c>
      <c r="F1945" s="3">
        <v>50</v>
      </c>
      <c r="G1945" s="3" t="s">
        <v>4599</v>
      </c>
    </row>
    <row r="1946" spans="1:7" x14ac:dyDescent="0.2">
      <c r="A1946" s="3" t="s">
        <v>4610</v>
      </c>
      <c r="B1946" s="3" t="s">
        <v>4611</v>
      </c>
      <c r="C1946" s="3" t="s">
        <v>107</v>
      </c>
      <c r="D1946" s="3" t="s">
        <v>11</v>
      </c>
      <c r="E1946" s="3" t="s">
        <v>115</v>
      </c>
      <c r="F1946" s="3">
        <v>50</v>
      </c>
      <c r="G1946" s="3" t="s">
        <v>4599</v>
      </c>
    </row>
    <row r="1947" spans="1:7" x14ac:dyDescent="0.2">
      <c r="A1947" s="3" t="s">
        <v>4612</v>
      </c>
      <c r="B1947" s="3" t="s">
        <v>4613</v>
      </c>
      <c r="C1947" s="3" t="s">
        <v>102</v>
      </c>
      <c r="D1947" s="3" t="s">
        <v>11</v>
      </c>
      <c r="E1947" s="3" t="s">
        <v>151</v>
      </c>
      <c r="F1947" s="3">
        <v>90</v>
      </c>
      <c r="G1947" s="3" t="s">
        <v>4599</v>
      </c>
    </row>
    <row r="1948" spans="1:7" x14ac:dyDescent="0.2">
      <c r="A1948" s="3" t="s">
        <v>4614</v>
      </c>
      <c r="B1948" s="3" t="s">
        <v>4615</v>
      </c>
      <c r="C1948" s="3" t="s">
        <v>107</v>
      </c>
      <c r="D1948" s="3" t="s">
        <v>11</v>
      </c>
      <c r="E1948" s="3" t="s">
        <v>151</v>
      </c>
      <c r="F1948" s="3">
        <v>90</v>
      </c>
      <c r="G1948" s="3" t="s">
        <v>4599</v>
      </c>
    </row>
    <row r="1949" spans="1:7" x14ac:dyDescent="0.2">
      <c r="A1949" s="3" t="s">
        <v>4616</v>
      </c>
      <c r="B1949" s="3" t="s">
        <v>4617</v>
      </c>
      <c r="C1949" s="3" t="s">
        <v>102</v>
      </c>
      <c r="D1949" s="3" t="s">
        <v>11</v>
      </c>
      <c r="E1949" s="3" t="s">
        <v>146</v>
      </c>
      <c r="F1949" s="3">
        <v>10</v>
      </c>
      <c r="G1949" s="3" t="s">
        <v>4618</v>
      </c>
    </row>
    <row r="1950" spans="1:7" x14ac:dyDescent="0.2">
      <c r="A1950" s="3" t="s">
        <v>4619</v>
      </c>
      <c r="B1950" s="3" t="s">
        <v>4620</v>
      </c>
      <c r="C1950" s="3" t="s">
        <v>102</v>
      </c>
      <c r="D1950" s="3" t="s">
        <v>11</v>
      </c>
      <c r="E1950" s="3" t="s">
        <v>207</v>
      </c>
      <c r="F1950" s="3">
        <v>80</v>
      </c>
      <c r="G1950" s="3" t="s">
        <v>4621</v>
      </c>
    </row>
    <row r="1951" spans="1:7" x14ac:dyDescent="0.2">
      <c r="A1951" s="3" t="s">
        <v>4622</v>
      </c>
      <c r="B1951" s="3" t="s">
        <v>4623</v>
      </c>
      <c r="C1951" s="3" t="s">
        <v>107</v>
      </c>
      <c r="D1951" s="3" t="s">
        <v>11</v>
      </c>
      <c r="E1951" s="3" t="s">
        <v>207</v>
      </c>
      <c r="F1951" s="3">
        <v>80</v>
      </c>
      <c r="G1951" s="3" t="s">
        <v>4621</v>
      </c>
    </row>
    <row r="1952" spans="1:7" x14ac:dyDescent="0.2">
      <c r="A1952" s="3" t="s">
        <v>4624</v>
      </c>
      <c r="B1952" s="3" t="s">
        <v>4625</v>
      </c>
      <c r="C1952" s="3" t="s">
        <v>102</v>
      </c>
      <c r="D1952" s="3" t="s">
        <v>11</v>
      </c>
      <c r="E1952" s="3" t="s">
        <v>164</v>
      </c>
      <c r="F1952" s="3">
        <v>50</v>
      </c>
      <c r="G1952" s="3" t="s">
        <v>4626</v>
      </c>
    </row>
    <row r="1953" spans="1:7" x14ac:dyDescent="0.2">
      <c r="A1953" s="3" t="s">
        <v>4627</v>
      </c>
      <c r="B1953" s="3" t="s">
        <v>4628</v>
      </c>
      <c r="C1953" s="3" t="s">
        <v>107</v>
      </c>
      <c r="D1953" s="3" t="s">
        <v>11</v>
      </c>
      <c r="E1953" s="3" t="s">
        <v>164</v>
      </c>
      <c r="F1953" s="3">
        <v>50</v>
      </c>
      <c r="G1953" s="3" t="s">
        <v>4626</v>
      </c>
    </row>
    <row r="1954" spans="1:7" x14ac:dyDescent="0.2">
      <c r="A1954" s="3" t="s">
        <v>4629</v>
      </c>
      <c r="B1954" s="3" t="s">
        <v>4630</v>
      </c>
      <c r="C1954" s="3" t="s">
        <v>102</v>
      </c>
      <c r="D1954" s="3" t="s">
        <v>11</v>
      </c>
      <c r="E1954" s="3" t="s">
        <v>151</v>
      </c>
      <c r="F1954" s="3">
        <v>50</v>
      </c>
      <c r="G1954" s="3" t="s">
        <v>4631</v>
      </c>
    </row>
    <row r="1955" spans="1:7" x14ac:dyDescent="0.2">
      <c r="A1955" s="3" t="s">
        <v>4632</v>
      </c>
      <c r="B1955" s="3" t="s">
        <v>4633</v>
      </c>
      <c r="C1955" s="3" t="s">
        <v>107</v>
      </c>
      <c r="D1955" s="3" t="s">
        <v>11</v>
      </c>
      <c r="E1955" s="3" t="s">
        <v>151</v>
      </c>
      <c r="F1955" s="3">
        <v>50</v>
      </c>
      <c r="G1955" s="3" t="s">
        <v>4631</v>
      </c>
    </row>
    <row r="1956" spans="1:7" x14ac:dyDescent="0.2">
      <c r="A1956" s="3" t="s">
        <v>4634</v>
      </c>
      <c r="B1956" s="3" t="s">
        <v>4635</v>
      </c>
      <c r="C1956" s="3" t="s">
        <v>102</v>
      </c>
      <c r="D1956" s="3" t="s">
        <v>11</v>
      </c>
      <c r="E1956" s="3" t="s">
        <v>207</v>
      </c>
      <c r="F1956" s="3">
        <v>30</v>
      </c>
      <c r="G1956" s="3" t="s">
        <v>4636</v>
      </c>
    </row>
    <row r="1957" spans="1:7" x14ac:dyDescent="0.2">
      <c r="A1957" s="3" t="s">
        <v>4637</v>
      </c>
      <c r="B1957" s="3" t="s">
        <v>4638</v>
      </c>
      <c r="C1957" s="3" t="s">
        <v>102</v>
      </c>
      <c r="D1957" s="3" t="s">
        <v>11</v>
      </c>
      <c r="E1957" s="3" t="s">
        <v>141</v>
      </c>
      <c r="F1957" s="3">
        <v>80</v>
      </c>
      <c r="G1957" s="3" t="s">
        <v>4636</v>
      </c>
    </row>
    <row r="1958" spans="1:7" x14ac:dyDescent="0.2">
      <c r="A1958" s="3" t="s">
        <v>4639</v>
      </c>
      <c r="B1958" s="3" t="s">
        <v>4640</v>
      </c>
      <c r="C1958" s="3" t="s">
        <v>107</v>
      </c>
      <c r="D1958" s="3" t="s">
        <v>11</v>
      </c>
      <c r="E1958" s="3" t="s">
        <v>141</v>
      </c>
      <c r="F1958" s="3">
        <v>80</v>
      </c>
      <c r="G1958" s="3" t="s">
        <v>4636</v>
      </c>
    </row>
    <row r="1959" spans="1:7" x14ac:dyDescent="0.2">
      <c r="A1959" s="3" t="s">
        <v>4641</v>
      </c>
      <c r="B1959" s="3" t="s">
        <v>4642</v>
      </c>
      <c r="C1959" s="3" t="s">
        <v>102</v>
      </c>
      <c r="D1959" s="3" t="s">
        <v>11</v>
      </c>
      <c r="E1959" s="3" t="s">
        <v>128</v>
      </c>
      <c r="F1959" s="3">
        <v>70</v>
      </c>
      <c r="G1959" s="3" t="s">
        <v>4643</v>
      </c>
    </row>
    <row r="1960" spans="1:7" x14ac:dyDescent="0.2">
      <c r="A1960" s="3" t="s">
        <v>4644</v>
      </c>
      <c r="B1960" s="3" t="s">
        <v>4645</v>
      </c>
      <c r="C1960" s="3" t="s">
        <v>107</v>
      </c>
      <c r="D1960" s="3" t="s">
        <v>11</v>
      </c>
      <c r="E1960" s="3" t="s">
        <v>128</v>
      </c>
      <c r="F1960" s="3">
        <v>70</v>
      </c>
      <c r="G1960" s="3" t="s">
        <v>4643</v>
      </c>
    </row>
    <row r="1961" spans="1:7" x14ac:dyDescent="0.2">
      <c r="A1961" s="3" t="s">
        <v>4646</v>
      </c>
      <c r="B1961" s="3" t="s">
        <v>4647</v>
      </c>
      <c r="C1961" s="3" t="s">
        <v>102</v>
      </c>
      <c r="D1961" s="3" t="s">
        <v>11</v>
      </c>
      <c r="E1961" s="3" t="s">
        <v>141</v>
      </c>
      <c r="F1961" s="3">
        <v>10</v>
      </c>
      <c r="G1961" s="3" t="s">
        <v>4648</v>
      </c>
    </row>
    <row r="1962" spans="1:7" x14ac:dyDescent="0.2">
      <c r="A1962" s="3" t="s">
        <v>4649</v>
      </c>
      <c r="B1962" s="3" t="s">
        <v>4650</v>
      </c>
      <c r="C1962" s="3" t="s">
        <v>107</v>
      </c>
      <c r="D1962" s="3" t="s">
        <v>11</v>
      </c>
      <c r="E1962" s="3" t="s">
        <v>141</v>
      </c>
      <c r="F1962" s="3">
        <v>10</v>
      </c>
      <c r="G1962" s="3" t="s">
        <v>4648</v>
      </c>
    </row>
    <row r="1963" spans="1:7" x14ac:dyDescent="0.2">
      <c r="A1963" s="3" t="s">
        <v>4651</v>
      </c>
      <c r="B1963" s="3" t="s">
        <v>4652</v>
      </c>
      <c r="C1963" s="3" t="s">
        <v>102</v>
      </c>
      <c r="D1963" s="3" t="s">
        <v>11</v>
      </c>
      <c r="E1963" s="3" t="s">
        <v>164</v>
      </c>
      <c r="F1963" s="3">
        <v>90</v>
      </c>
      <c r="G1963" s="3" t="s">
        <v>4653</v>
      </c>
    </row>
    <row r="1964" spans="1:7" x14ac:dyDescent="0.2">
      <c r="A1964" s="3" t="s">
        <v>4654</v>
      </c>
      <c r="B1964" s="3" t="s">
        <v>4655</v>
      </c>
      <c r="C1964" s="3" t="s">
        <v>107</v>
      </c>
      <c r="D1964" s="3" t="s">
        <v>11</v>
      </c>
      <c r="E1964" s="3" t="s">
        <v>164</v>
      </c>
      <c r="F1964" s="3">
        <v>90</v>
      </c>
      <c r="G1964" s="3" t="s">
        <v>4653</v>
      </c>
    </row>
    <row r="1965" spans="1:7" x14ac:dyDescent="0.2">
      <c r="A1965" s="3" t="s">
        <v>4656</v>
      </c>
      <c r="B1965" s="3" t="s">
        <v>4657</v>
      </c>
      <c r="C1965" s="3" t="s">
        <v>107</v>
      </c>
      <c r="D1965" s="3" t="s">
        <v>99</v>
      </c>
      <c r="E1965" s="3" t="s">
        <v>138</v>
      </c>
      <c r="F1965" s="3">
        <v>10</v>
      </c>
      <c r="G1965" s="3"/>
    </row>
    <row r="1966" spans="1:7" x14ac:dyDescent="0.2">
      <c r="A1966" s="3" t="s">
        <v>4658</v>
      </c>
      <c r="B1966" s="3" t="s">
        <v>4659</v>
      </c>
      <c r="C1966" s="3" t="s">
        <v>107</v>
      </c>
      <c r="D1966" s="3" t="s">
        <v>99</v>
      </c>
      <c r="E1966" s="3" t="s">
        <v>138</v>
      </c>
      <c r="F1966" s="3">
        <v>20</v>
      </c>
      <c r="G1966" s="3"/>
    </row>
    <row r="1967" spans="1:7" x14ac:dyDescent="0.2">
      <c r="A1967" s="3" t="s">
        <v>4660</v>
      </c>
      <c r="B1967" s="3" t="s">
        <v>4661</v>
      </c>
      <c r="C1967" s="3" t="s">
        <v>107</v>
      </c>
      <c r="D1967" s="3" t="s">
        <v>99</v>
      </c>
      <c r="E1967" s="3" t="s">
        <v>138</v>
      </c>
      <c r="F1967" s="3">
        <v>30</v>
      </c>
      <c r="G1967" s="3"/>
    </row>
    <row r="1968" spans="1:7" x14ac:dyDescent="0.2">
      <c r="A1968" s="3" t="s">
        <v>4662</v>
      </c>
      <c r="B1968" s="3" t="s">
        <v>4663</v>
      </c>
      <c r="C1968" s="3" t="s">
        <v>107</v>
      </c>
      <c r="D1968" s="3" t="s">
        <v>99</v>
      </c>
      <c r="E1968" s="3" t="s">
        <v>138</v>
      </c>
      <c r="F1968" s="3">
        <v>40</v>
      </c>
      <c r="G1968" s="3"/>
    </row>
    <row r="1969" spans="1:7" x14ac:dyDescent="0.2">
      <c r="A1969" s="3" t="s">
        <v>4664</v>
      </c>
      <c r="B1969" s="3" t="s">
        <v>4665</v>
      </c>
      <c r="C1969" s="3" t="s">
        <v>107</v>
      </c>
      <c r="D1969" s="3" t="s">
        <v>99</v>
      </c>
      <c r="E1969" s="3" t="s">
        <v>138</v>
      </c>
      <c r="F1969" s="3">
        <v>50</v>
      </c>
      <c r="G1969" s="3"/>
    </row>
    <row r="1970" spans="1:7" x14ac:dyDescent="0.2">
      <c r="A1970" s="3" t="s">
        <v>4666</v>
      </c>
      <c r="B1970" s="3" t="s">
        <v>4667</v>
      </c>
      <c r="C1970" s="3" t="s">
        <v>107</v>
      </c>
      <c r="D1970" s="3" t="s">
        <v>99</v>
      </c>
      <c r="E1970" s="3" t="s">
        <v>138</v>
      </c>
      <c r="F1970" s="3">
        <v>60</v>
      </c>
      <c r="G1970" s="3"/>
    </row>
    <row r="1971" spans="1:7" x14ac:dyDescent="0.2">
      <c r="A1971" s="3" t="s">
        <v>4668</v>
      </c>
      <c r="B1971" s="3" t="s">
        <v>4669</v>
      </c>
      <c r="C1971" s="3" t="s">
        <v>107</v>
      </c>
      <c r="D1971" s="3" t="s">
        <v>99</v>
      </c>
      <c r="E1971" s="3" t="s">
        <v>138</v>
      </c>
      <c r="F1971" s="3">
        <v>70</v>
      </c>
      <c r="G1971" s="3"/>
    </row>
    <row r="1972" spans="1:7" x14ac:dyDescent="0.2">
      <c r="A1972" s="3" t="s">
        <v>4670</v>
      </c>
      <c r="B1972" s="3" t="s">
        <v>4671</v>
      </c>
      <c r="C1972" s="3" t="s">
        <v>107</v>
      </c>
      <c r="D1972" s="3" t="s">
        <v>99</v>
      </c>
      <c r="E1972" s="3" t="s">
        <v>138</v>
      </c>
      <c r="F1972" s="3">
        <v>80</v>
      </c>
      <c r="G1972" s="3"/>
    </row>
    <row r="1973" spans="1:7" x14ac:dyDescent="0.2">
      <c r="A1973" s="3" t="s">
        <v>4672</v>
      </c>
      <c r="B1973" s="3" t="s">
        <v>4673</v>
      </c>
      <c r="C1973" s="3" t="s">
        <v>107</v>
      </c>
      <c r="D1973" s="3" t="s">
        <v>99</v>
      </c>
      <c r="E1973" s="3" t="s">
        <v>138</v>
      </c>
      <c r="F1973" s="3">
        <v>90</v>
      </c>
      <c r="G1973" s="3"/>
    </row>
    <row r="1974" spans="1:7" x14ac:dyDescent="0.2">
      <c r="A1974" s="3" t="s">
        <v>4674</v>
      </c>
      <c r="B1974" s="3" t="s">
        <v>4675</v>
      </c>
      <c r="C1974" s="3" t="s">
        <v>102</v>
      </c>
      <c r="D1974" s="3" t="s">
        <v>11</v>
      </c>
      <c r="E1974" s="3" t="s">
        <v>110</v>
      </c>
      <c r="F1974" s="3">
        <v>20</v>
      </c>
      <c r="G1974" s="3" t="s">
        <v>4676</v>
      </c>
    </row>
    <row r="1975" spans="1:7" x14ac:dyDescent="0.2">
      <c r="A1975" s="3" t="s">
        <v>4677</v>
      </c>
      <c r="B1975" s="3" t="s">
        <v>4678</v>
      </c>
      <c r="C1975" s="3" t="s">
        <v>107</v>
      </c>
      <c r="D1975" s="3" t="s">
        <v>11</v>
      </c>
      <c r="E1975" s="3" t="s">
        <v>110</v>
      </c>
      <c r="F1975" s="3">
        <v>20</v>
      </c>
      <c r="G1975" s="3" t="s">
        <v>4676</v>
      </c>
    </row>
    <row r="1976" spans="1:7" x14ac:dyDescent="0.2">
      <c r="A1976" s="3" t="s">
        <v>4679</v>
      </c>
      <c r="B1976" s="3" t="s">
        <v>4680</v>
      </c>
      <c r="C1976" s="3" t="s">
        <v>102</v>
      </c>
      <c r="D1976" s="3" t="s">
        <v>11</v>
      </c>
      <c r="E1976" s="3" t="s">
        <v>164</v>
      </c>
      <c r="F1976" s="3">
        <v>70</v>
      </c>
      <c r="G1976" s="3" t="s">
        <v>4681</v>
      </c>
    </row>
    <row r="1977" spans="1:7" x14ac:dyDescent="0.2">
      <c r="A1977" s="3" t="s">
        <v>4682</v>
      </c>
      <c r="B1977" s="3" t="s">
        <v>4683</v>
      </c>
      <c r="C1977" s="3" t="s">
        <v>107</v>
      </c>
      <c r="D1977" s="3" t="s">
        <v>11</v>
      </c>
      <c r="E1977" s="3" t="s">
        <v>164</v>
      </c>
      <c r="F1977" s="3">
        <v>70</v>
      </c>
      <c r="G1977" s="3" t="s">
        <v>4681</v>
      </c>
    </row>
    <row r="1978" spans="1:7" x14ac:dyDescent="0.2">
      <c r="A1978" s="3" t="s">
        <v>4684</v>
      </c>
      <c r="B1978" s="3" t="s">
        <v>4685</v>
      </c>
      <c r="C1978" s="3" t="s">
        <v>102</v>
      </c>
      <c r="D1978" s="3" t="s">
        <v>11</v>
      </c>
      <c r="E1978" s="3" t="s">
        <v>103</v>
      </c>
      <c r="F1978" s="3">
        <v>60</v>
      </c>
      <c r="G1978" s="3" t="s">
        <v>4686</v>
      </c>
    </row>
    <row r="1979" spans="1:7" x14ac:dyDescent="0.2">
      <c r="A1979" s="3" t="s">
        <v>4687</v>
      </c>
      <c r="B1979" s="3" t="s">
        <v>4688</v>
      </c>
      <c r="C1979" s="3" t="s">
        <v>107</v>
      </c>
      <c r="D1979" s="3" t="s">
        <v>11</v>
      </c>
      <c r="E1979" s="3" t="s">
        <v>103</v>
      </c>
      <c r="F1979" s="3">
        <v>60</v>
      </c>
      <c r="G1979" s="3" t="s">
        <v>4686</v>
      </c>
    </row>
    <row r="1980" spans="1:7" x14ac:dyDescent="0.2">
      <c r="A1980" s="3" t="s">
        <v>4689</v>
      </c>
      <c r="B1980" s="3" t="s">
        <v>4690</v>
      </c>
      <c r="C1980" s="3" t="s">
        <v>102</v>
      </c>
      <c r="D1980" s="3" t="s">
        <v>11</v>
      </c>
      <c r="E1980" s="3" t="s">
        <v>176</v>
      </c>
      <c r="F1980" s="3">
        <v>40</v>
      </c>
      <c r="G1980" s="3" t="s">
        <v>4691</v>
      </c>
    </row>
    <row r="1981" spans="1:7" x14ac:dyDescent="0.2">
      <c r="A1981" s="3" t="s">
        <v>4692</v>
      </c>
      <c r="B1981" s="3" t="s">
        <v>4693</v>
      </c>
      <c r="C1981" s="3" t="s">
        <v>107</v>
      </c>
      <c r="D1981" s="3" t="s">
        <v>11</v>
      </c>
      <c r="E1981" s="3" t="s">
        <v>176</v>
      </c>
      <c r="F1981" s="3">
        <v>40</v>
      </c>
      <c r="G1981" s="3" t="s">
        <v>4691</v>
      </c>
    </row>
    <row r="1982" spans="1:7" x14ac:dyDescent="0.2">
      <c r="A1982" s="3" t="s">
        <v>4694</v>
      </c>
      <c r="B1982" s="3" t="s">
        <v>4695</v>
      </c>
      <c r="C1982" s="3" t="s">
        <v>102</v>
      </c>
      <c r="D1982" s="3" t="s">
        <v>11</v>
      </c>
      <c r="E1982" s="3" t="s">
        <v>151</v>
      </c>
      <c r="F1982" s="3">
        <v>90</v>
      </c>
      <c r="G1982" s="3" t="s">
        <v>4696</v>
      </c>
    </row>
    <row r="1983" spans="1:7" x14ac:dyDescent="0.2">
      <c r="A1983" s="3" t="s">
        <v>4697</v>
      </c>
      <c r="B1983" s="3" t="s">
        <v>4698</v>
      </c>
      <c r="C1983" s="3" t="s">
        <v>107</v>
      </c>
      <c r="D1983" s="3" t="s">
        <v>11</v>
      </c>
      <c r="E1983" s="3" t="s">
        <v>151</v>
      </c>
      <c r="F1983" s="3">
        <v>90</v>
      </c>
      <c r="G1983" s="3" t="s">
        <v>4696</v>
      </c>
    </row>
    <row r="1984" spans="1:7" x14ac:dyDescent="0.2">
      <c r="A1984" s="3" t="s">
        <v>4699</v>
      </c>
      <c r="B1984" s="3" t="s">
        <v>4700</v>
      </c>
      <c r="C1984" s="3" t="s">
        <v>102</v>
      </c>
      <c r="D1984" s="3" t="s">
        <v>11</v>
      </c>
      <c r="E1984" s="3" t="s">
        <v>146</v>
      </c>
      <c r="F1984" s="3">
        <v>60</v>
      </c>
      <c r="G1984" s="3" t="s">
        <v>4701</v>
      </c>
    </row>
    <row r="1985" spans="1:7" x14ac:dyDescent="0.2">
      <c r="A1985" s="3" t="s">
        <v>4702</v>
      </c>
      <c r="B1985" s="3" t="s">
        <v>4703</v>
      </c>
      <c r="C1985" s="3" t="s">
        <v>107</v>
      </c>
      <c r="D1985" s="3" t="s">
        <v>11</v>
      </c>
      <c r="E1985" s="3" t="s">
        <v>146</v>
      </c>
      <c r="F1985" s="3">
        <v>60</v>
      </c>
      <c r="G1985" s="3" t="s">
        <v>4701</v>
      </c>
    </row>
    <row r="1986" spans="1:7" x14ac:dyDescent="0.2">
      <c r="A1986" s="3" t="s">
        <v>4704</v>
      </c>
      <c r="B1986" s="3" t="s">
        <v>4705</v>
      </c>
      <c r="C1986" s="3" t="s">
        <v>102</v>
      </c>
      <c r="D1986" s="3" t="s">
        <v>11</v>
      </c>
      <c r="E1986" s="3" t="s">
        <v>170</v>
      </c>
      <c r="F1986" s="3">
        <v>70</v>
      </c>
      <c r="G1986" s="3" t="s">
        <v>4706</v>
      </c>
    </row>
    <row r="1987" spans="1:7" x14ac:dyDescent="0.2">
      <c r="A1987" s="3" t="s">
        <v>4707</v>
      </c>
      <c r="B1987" s="3" t="s">
        <v>4708</v>
      </c>
      <c r="C1987" s="3" t="s">
        <v>107</v>
      </c>
      <c r="D1987" s="3" t="s">
        <v>11</v>
      </c>
      <c r="E1987" s="3" t="s">
        <v>170</v>
      </c>
      <c r="F1987" s="3">
        <v>70</v>
      </c>
      <c r="G1987" s="3" t="s">
        <v>4706</v>
      </c>
    </row>
    <row r="1988" spans="1:7" x14ac:dyDescent="0.2">
      <c r="A1988" s="3" t="s">
        <v>4709</v>
      </c>
      <c r="B1988" s="3" t="s">
        <v>4710</v>
      </c>
      <c r="C1988" s="3" t="s">
        <v>102</v>
      </c>
      <c r="D1988" s="3" t="s">
        <v>4711</v>
      </c>
      <c r="E1988" s="3"/>
      <c r="F1988" s="3"/>
      <c r="G1988" s="3"/>
    </row>
    <row r="1989" spans="1:7" x14ac:dyDescent="0.2">
      <c r="A1989" s="3" t="s">
        <v>4712</v>
      </c>
      <c r="B1989" s="3" t="s">
        <v>4713</v>
      </c>
      <c r="C1989" s="3" t="s">
        <v>107</v>
      </c>
      <c r="D1989" s="3" t="s">
        <v>4711</v>
      </c>
      <c r="E1989" s="3"/>
      <c r="F1989" s="3"/>
      <c r="G1989" s="3"/>
    </row>
    <row r="1990" spans="1:7" x14ac:dyDescent="0.2">
      <c r="A1990" s="3" t="s">
        <v>4714</v>
      </c>
      <c r="B1990" s="3" t="s">
        <v>4715</v>
      </c>
      <c r="C1990" s="3" t="s">
        <v>102</v>
      </c>
      <c r="D1990" s="3" t="s">
        <v>11</v>
      </c>
      <c r="E1990" s="3" t="s">
        <v>302</v>
      </c>
      <c r="F1990" s="3">
        <v>40</v>
      </c>
      <c r="G1990" s="3" t="s">
        <v>4716</v>
      </c>
    </row>
    <row r="1991" spans="1:7" x14ac:dyDescent="0.2">
      <c r="A1991" s="3" t="s">
        <v>4717</v>
      </c>
      <c r="B1991" s="3" t="s">
        <v>4718</v>
      </c>
      <c r="C1991" s="3" t="s">
        <v>102</v>
      </c>
      <c r="D1991" s="3" t="s">
        <v>99</v>
      </c>
      <c r="E1991" s="3" t="s">
        <v>170</v>
      </c>
      <c r="F1991" s="3">
        <v>10</v>
      </c>
      <c r="G1991" s="3"/>
    </row>
    <row r="1992" spans="1:7" x14ac:dyDescent="0.2">
      <c r="A1992" s="3" t="s">
        <v>4719</v>
      </c>
      <c r="B1992" s="3" t="s">
        <v>4720</v>
      </c>
      <c r="C1992" s="3" t="s">
        <v>107</v>
      </c>
      <c r="D1992" s="3" t="s">
        <v>99</v>
      </c>
      <c r="E1992" s="3" t="s">
        <v>170</v>
      </c>
      <c r="F1992" s="3">
        <v>10</v>
      </c>
      <c r="G1992" s="3"/>
    </row>
    <row r="1993" spans="1:7" x14ac:dyDescent="0.2">
      <c r="A1993" s="3" t="s">
        <v>4721</v>
      </c>
      <c r="B1993" s="3" t="s">
        <v>4722</v>
      </c>
      <c r="C1993" s="3" t="s">
        <v>102</v>
      </c>
      <c r="D1993" s="3" t="s">
        <v>99</v>
      </c>
      <c r="E1993" s="3" t="s">
        <v>170</v>
      </c>
      <c r="F1993" s="3">
        <v>20</v>
      </c>
      <c r="G1993" s="3"/>
    </row>
    <row r="1994" spans="1:7" x14ac:dyDescent="0.2">
      <c r="A1994" s="3" t="s">
        <v>4723</v>
      </c>
      <c r="B1994" s="3" t="s">
        <v>4724</v>
      </c>
      <c r="C1994" s="3" t="s">
        <v>107</v>
      </c>
      <c r="D1994" s="3" t="s">
        <v>99</v>
      </c>
      <c r="E1994" s="3" t="s">
        <v>170</v>
      </c>
      <c r="F1994" s="3">
        <v>20</v>
      </c>
      <c r="G1994" s="3"/>
    </row>
    <row r="1995" spans="1:7" x14ac:dyDescent="0.2">
      <c r="A1995" s="3" t="s">
        <v>4725</v>
      </c>
      <c r="B1995" s="3" t="s">
        <v>4726</v>
      </c>
      <c r="C1995" s="3" t="s">
        <v>102</v>
      </c>
      <c r="D1995" s="3" t="s">
        <v>99</v>
      </c>
      <c r="E1995" s="3" t="s">
        <v>170</v>
      </c>
      <c r="F1995" s="3">
        <v>40</v>
      </c>
      <c r="G1995" s="3"/>
    </row>
    <row r="1996" spans="1:7" x14ac:dyDescent="0.2">
      <c r="A1996" s="3" t="s">
        <v>4727</v>
      </c>
      <c r="B1996" s="3" t="s">
        <v>4728</v>
      </c>
      <c r="C1996" s="3" t="s">
        <v>107</v>
      </c>
      <c r="D1996" s="3" t="s">
        <v>99</v>
      </c>
      <c r="E1996" s="3" t="s">
        <v>170</v>
      </c>
      <c r="F1996" s="3">
        <v>40</v>
      </c>
      <c r="G1996" s="3"/>
    </row>
    <row r="1997" spans="1:7" x14ac:dyDescent="0.2">
      <c r="A1997" s="3" t="s">
        <v>4729</v>
      </c>
      <c r="B1997" s="3" t="s">
        <v>4730</v>
      </c>
      <c r="C1997" s="3" t="s">
        <v>102</v>
      </c>
      <c r="D1997" s="3" t="s">
        <v>99</v>
      </c>
      <c r="E1997" s="3" t="s">
        <v>170</v>
      </c>
      <c r="F1997" s="3">
        <v>50</v>
      </c>
      <c r="G1997" s="3"/>
    </row>
    <row r="1998" spans="1:7" x14ac:dyDescent="0.2">
      <c r="A1998" s="3" t="s">
        <v>4731</v>
      </c>
      <c r="B1998" s="3" t="s">
        <v>4732</v>
      </c>
      <c r="C1998" s="3" t="s">
        <v>107</v>
      </c>
      <c r="D1998" s="3" t="s">
        <v>99</v>
      </c>
      <c r="E1998" s="3" t="s">
        <v>170</v>
      </c>
      <c r="F1998" s="3">
        <v>50</v>
      </c>
      <c r="G1998" s="3"/>
    </row>
    <row r="1999" spans="1:7" x14ac:dyDescent="0.2">
      <c r="A1999" s="3" t="s">
        <v>4733</v>
      </c>
      <c r="B1999" s="3" t="s">
        <v>4734</v>
      </c>
      <c r="C1999" s="3" t="s">
        <v>102</v>
      </c>
      <c r="D1999" s="3" t="s">
        <v>99</v>
      </c>
      <c r="E1999" s="3" t="s">
        <v>170</v>
      </c>
      <c r="F1999" s="3">
        <v>60</v>
      </c>
      <c r="G1999" s="3"/>
    </row>
    <row r="2000" spans="1:7" x14ac:dyDescent="0.2">
      <c r="A2000" s="3" t="s">
        <v>4735</v>
      </c>
      <c r="B2000" s="3" t="s">
        <v>4736</v>
      </c>
      <c r="C2000" s="3" t="s">
        <v>107</v>
      </c>
      <c r="D2000" s="3" t="s">
        <v>99</v>
      </c>
      <c r="E2000" s="3" t="s">
        <v>170</v>
      </c>
      <c r="F2000" s="3">
        <v>60</v>
      </c>
      <c r="G2000" s="3"/>
    </row>
    <row r="2001" spans="1:7" x14ac:dyDescent="0.2">
      <c r="A2001" s="3" t="s">
        <v>4737</v>
      </c>
      <c r="B2001" s="3" t="s">
        <v>4738</v>
      </c>
      <c r="C2001" s="3" t="s">
        <v>102</v>
      </c>
      <c r="D2001" s="3" t="s">
        <v>99</v>
      </c>
      <c r="E2001" s="3" t="s">
        <v>170</v>
      </c>
      <c r="F2001" s="3">
        <v>70</v>
      </c>
      <c r="G2001" s="3"/>
    </row>
    <row r="2002" spans="1:7" x14ac:dyDescent="0.2">
      <c r="A2002" s="3" t="s">
        <v>4739</v>
      </c>
      <c r="B2002" s="3" t="s">
        <v>4740</v>
      </c>
      <c r="C2002" s="3" t="s">
        <v>107</v>
      </c>
      <c r="D2002" s="3" t="s">
        <v>99</v>
      </c>
      <c r="E2002" s="3" t="s">
        <v>170</v>
      </c>
      <c r="F2002" s="3">
        <v>70</v>
      </c>
      <c r="G2002" s="3"/>
    </row>
    <row r="2003" spans="1:7" x14ac:dyDescent="0.2">
      <c r="A2003" s="3" t="s">
        <v>4741</v>
      </c>
      <c r="B2003" s="3" t="s">
        <v>4742</v>
      </c>
      <c r="C2003" s="3" t="s">
        <v>102</v>
      </c>
      <c r="D2003" s="3" t="s">
        <v>99</v>
      </c>
      <c r="E2003" s="3" t="s">
        <v>170</v>
      </c>
      <c r="F2003" s="3">
        <v>80</v>
      </c>
      <c r="G2003" s="3"/>
    </row>
    <row r="2004" spans="1:7" x14ac:dyDescent="0.2">
      <c r="A2004" s="3" t="s">
        <v>4743</v>
      </c>
      <c r="B2004" s="3" t="s">
        <v>4744</v>
      </c>
      <c r="C2004" s="3" t="s">
        <v>107</v>
      </c>
      <c r="D2004" s="3" t="s">
        <v>99</v>
      </c>
      <c r="E2004" s="3" t="s">
        <v>170</v>
      </c>
      <c r="F2004" s="3">
        <v>80</v>
      </c>
      <c r="G2004" s="3"/>
    </row>
    <row r="2005" spans="1:7" x14ac:dyDescent="0.2">
      <c r="A2005" s="3" t="s">
        <v>4745</v>
      </c>
      <c r="B2005" s="3" t="s">
        <v>4746</v>
      </c>
      <c r="C2005" s="3" t="s">
        <v>102</v>
      </c>
      <c r="D2005" s="3" t="s">
        <v>99</v>
      </c>
      <c r="E2005" s="3" t="s">
        <v>170</v>
      </c>
      <c r="F2005" s="3">
        <v>90</v>
      </c>
      <c r="G2005" s="3"/>
    </row>
    <row r="2006" spans="1:7" x14ac:dyDescent="0.2">
      <c r="A2006" s="3" t="s">
        <v>4747</v>
      </c>
      <c r="B2006" s="3" t="s">
        <v>4748</v>
      </c>
      <c r="C2006" s="3" t="s">
        <v>107</v>
      </c>
      <c r="D2006" s="3" t="s">
        <v>99</v>
      </c>
      <c r="E2006" s="3" t="s">
        <v>170</v>
      </c>
      <c r="F2006" s="3">
        <v>90</v>
      </c>
      <c r="G2006" s="3"/>
    </row>
    <row r="2007" spans="1:7" x14ac:dyDescent="0.2">
      <c r="A2007" s="3" t="s">
        <v>4749</v>
      </c>
      <c r="B2007" s="3" t="s">
        <v>4750</v>
      </c>
      <c r="C2007" s="3" t="s">
        <v>102</v>
      </c>
      <c r="D2007" s="3" t="s">
        <v>99</v>
      </c>
      <c r="E2007" s="3" t="s">
        <v>141</v>
      </c>
      <c r="F2007" s="3">
        <v>10</v>
      </c>
      <c r="G2007" s="3"/>
    </row>
    <row r="2008" spans="1:7" x14ac:dyDescent="0.2">
      <c r="A2008" s="3" t="s">
        <v>4751</v>
      </c>
      <c r="B2008" s="3" t="s">
        <v>4752</v>
      </c>
      <c r="C2008" s="3" t="s">
        <v>107</v>
      </c>
      <c r="D2008" s="3" t="s">
        <v>99</v>
      </c>
      <c r="E2008" s="3" t="s">
        <v>141</v>
      </c>
      <c r="F2008" s="3">
        <v>10</v>
      </c>
      <c r="G2008" s="3"/>
    </row>
    <row r="2009" spans="1:7" x14ac:dyDescent="0.2">
      <c r="A2009" s="3" t="s">
        <v>4753</v>
      </c>
      <c r="B2009" s="3" t="s">
        <v>4754</v>
      </c>
      <c r="C2009" s="3" t="s">
        <v>102</v>
      </c>
      <c r="D2009" s="3" t="s">
        <v>99</v>
      </c>
      <c r="E2009" s="3" t="s">
        <v>141</v>
      </c>
      <c r="F2009" s="3">
        <v>20</v>
      </c>
      <c r="G2009" s="3"/>
    </row>
    <row r="2010" spans="1:7" x14ac:dyDescent="0.2">
      <c r="A2010" s="3" t="s">
        <v>4755</v>
      </c>
      <c r="B2010" s="3" t="s">
        <v>4756</v>
      </c>
      <c r="C2010" s="3" t="s">
        <v>107</v>
      </c>
      <c r="D2010" s="3" t="s">
        <v>99</v>
      </c>
      <c r="E2010" s="3" t="s">
        <v>141</v>
      </c>
      <c r="F2010" s="3">
        <v>20</v>
      </c>
      <c r="G2010" s="3"/>
    </row>
    <row r="2011" spans="1:7" x14ac:dyDescent="0.2">
      <c r="A2011" s="3" t="s">
        <v>4757</v>
      </c>
      <c r="B2011" s="3" t="s">
        <v>4758</v>
      </c>
      <c r="C2011" s="3" t="s">
        <v>102</v>
      </c>
      <c r="D2011" s="3" t="s">
        <v>99</v>
      </c>
      <c r="E2011" s="3" t="s">
        <v>141</v>
      </c>
      <c r="F2011" s="3">
        <v>30</v>
      </c>
      <c r="G2011" s="3"/>
    </row>
    <row r="2012" spans="1:7" x14ac:dyDescent="0.2">
      <c r="A2012" s="3" t="s">
        <v>4759</v>
      </c>
      <c r="B2012" s="3" t="s">
        <v>4760</v>
      </c>
      <c r="C2012" s="3" t="s">
        <v>107</v>
      </c>
      <c r="D2012" s="3" t="s">
        <v>99</v>
      </c>
      <c r="E2012" s="3" t="s">
        <v>141</v>
      </c>
      <c r="F2012" s="3">
        <v>30</v>
      </c>
      <c r="G2012" s="3"/>
    </row>
    <row r="2013" spans="1:7" x14ac:dyDescent="0.2">
      <c r="A2013" s="3" t="s">
        <v>4761</v>
      </c>
      <c r="B2013" s="3" t="s">
        <v>4762</v>
      </c>
      <c r="C2013" s="3" t="s">
        <v>102</v>
      </c>
      <c r="D2013" s="3" t="s">
        <v>99</v>
      </c>
      <c r="E2013" s="3" t="s">
        <v>141</v>
      </c>
      <c r="F2013" s="3">
        <v>40</v>
      </c>
      <c r="G2013" s="3"/>
    </row>
    <row r="2014" spans="1:7" x14ac:dyDescent="0.2">
      <c r="A2014" s="3" t="s">
        <v>4763</v>
      </c>
      <c r="B2014" s="3" t="s">
        <v>4764</v>
      </c>
      <c r="C2014" s="3" t="s">
        <v>107</v>
      </c>
      <c r="D2014" s="3" t="s">
        <v>99</v>
      </c>
      <c r="E2014" s="3" t="s">
        <v>141</v>
      </c>
      <c r="F2014" s="3">
        <v>40</v>
      </c>
      <c r="G2014" s="3"/>
    </row>
    <row r="2015" spans="1:7" x14ac:dyDescent="0.2">
      <c r="A2015" s="3" t="s">
        <v>4765</v>
      </c>
      <c r="B2015" s="3" t="s">
        <v>4766</v>
      </c>
      <c r="C2015" s="3" t="s">
        <v>102</v>
      </c>
      <c r="D2015" s="3" t="s">
        <v>99</v>
      </c>
      <c r="E2015" s="3" t="s">
        <v>141</v>
      </c>
      <c r="F2015" s="3">
        <v>50</v>
      </c>
      <c r="G2015" s="3"/>
    </row>
    <row r="2016" spans="1:7" x14ac:dyDescent="0.2">
      <c r="A2016" s="3" t="s">
        <v>4767</v>
      </c>
      <c r="B2016" s="3" t="s">
        <v>4768</v>
      </c>
      <c r="C2016" s="3" t="s">
        <v>107</v>
      </c>
      <c r="D2016" s="3" t="s">
        <v>99</v>
      </c>
      <c r="E2016" s="3" t="s">
        <v>141</v>
      </c>
      <c r="F2016" s="3">
        <v>50</v>
      </c>
      <c r="G2016" s="3"/>
    </row>
    <row r="2017" spans="1:7" x14ac:dyDescent="0.2">
      <c r="A2017" s="3" t="s">
        <v>4769</v>
      </c>
      <c r="B2017" s="3" t="s">
        <v>4770</v>
      </c>
      <c r="C2017" s="3" t="s">
        <v>102</v>
      </c>
      <c r="D2017" s="3" t="s">
        <v>99</v>
      </c>
      <c r="E2017" s="3" t="s">
        <v>141</v>
      </c>
      <c r="F2017" s="3">
        <v>60</v>
      </c>
      <c r="G2017" s="3"/>
    </row>
    <row r="2018" spans="1:7" x14ac:dyDescent="0.2">
      <c r="A2018" s="3" t="s">
        <v>4771</v>
      </c>
      <c r="B2018" s="3" t="s">
        <v>4772</v>
      </c>
      <c r="C2018" s="3" t="s">
        <v>107</v>
      </c>
      <c r="D2018" s="3" t="s">
        <v>99</v>
      </c>
      <c r="E2018" s="3" t="s">
        <v>141</v>
      </c>
      <c r="F2018" s="3">
        <v>60</v>
      </c>
      <c r="G2018" s="3"/>
    </row>
    <row r="2019" spans="1:7" x14ac:dyDescent="0.2">
      <c r="A2019" s="3" t="s">
        <v>4773</v>
      </c>
      <c r="B2019" s="3" t="s">
        <v>4774</v>
      </c>
      <c r="C2019" s="3" t="s">
        <v>102</v>
      </c>
      <c r="D2019" s="3" t="s">
        <v>99</v>
      </c>
      <c r="E2019" s="3" t="s">
        <v>141</v>
      </c>
      <c r="F2019" s="3">
        <v>70</v>
      </c>
      <c r="G2019" s="3"/>
    </row>
    <row r="2020" spans="1:7" x14ac:dyDescent="0.2">
      <c r="A2020" s="3" t="s">
        <v>4775</v>
      </c>
      <c r="B2020" s="3" t="s">
        <v>4776</v>
      </c>
      <c r="C2020" s="3" t="s">
        <v>107</v>
      </c>
      <c r="D2020" s="3" t="s">
        <v>99</v>
      </c>
      <c r="E2020" s="3" t="s">
        <v>141</v>
      </c>
      <c r="F2020" s="3">
        <v>70</v>
      </c>
      <c r="G2020" s="3"/>
    </row>
    <row r="2021" spans="1:7" x14ac:dyDescent="0.2">
      <c r="A2021" s="3" t="s">
        <v>4777</v>
      </c>
      <c r="B2021" s="3" t="s">
        <v>4778</v>
      </c>
      <c r="C2021" s="3" t="s">
        <v>102</v>
      </c>
      <c r="D2021" s="3" t="s">
        <v>99</v>
      </c>
      <c r="E2021" s="3" t="s">
        <v>141</v>
      </c>
      <c r="F2021" s="3">
        <v>80</v>
      </c>
      <c r="G2021" s="3"/>
    </row>
    <row r="2022" spans="1:7" x14ac:dyDescent="0.2">
      <c r="A2022" s="3" t="s">
        <v>4779</v>
      </c>
      <c r="B2022" s="3" t="s">
        <v>4780</v>
      </c>
      <c r="C2022" s="3" t="s">
        <v>107</v>
      </c>
      <c r="D2022" s="3" t="s">
        <v>99</v>
      </c>
      <c r="E2022" s="3" t="s">
        <v>141</v>
      </c>
      <c r="F2022" s="3">
        <v>80</v>
      </c>
      <c r="G2022" s="3"/>
    </row>
    <row r="2023" spans="1:7" x14ac:dyDescent="0.2">
      <c r="A2023" s="3" t="s">
        <v>4781</v>
      </c>
      <c r="B2023" s="3" t="s">
        <v>4782</v>
      </c>
      <c r="C2023" s="3" t="s">
        <v>102</v>
      </c>
      <c r="D2023" s="3" t="s">
        <v>99</v>
      </c>
      <c r="E2023" s="3" t="s">
        <v>141</v>
      </c>
      <c r="F2023" s="3">
        <v>90</v>
      </c>
      <c r="G2023" s="3"/>
    </row>
    <row r="2024" spans="1:7" x14ac:dyDescent="0.2">
      <c r="A2024" s="3" t="s">
        <v>4783</v>
      </c>
      <c r="B2024" s="3" t="s">
        <v>4784</v>
      </c>
      <c r="C2024" s="3" t="s">
        <v>107</v>
      </c>
      <c r="D2024" s="3" t="s">
        <v>99</v>
      </c>
      <c r="E2024" s="3" t="s">
        <v>141</v>
      </c>
      <c r="F2024" s="3">
        <v>90</v>
      </c>
      <c r="G2024" s="3"/>
    </row>
    <row r="2025" spans="1:7" x14ac:dyDescent="0.2">
      <c r="A2025" s="3" t="s">
        <v>4785</v>
      </c>
      <c r="B2025" s="3" t="s">
        <v>4786</v>
      </c>
      <c r="C2025" s="3" t="s">
        <v>102</v>
      </c>
      <c r="D2025" s="3" t="s">
        <v>9</v>
      </c>
      <c r="E2025" s="3" t="s">
        <v>146</v>
      </c>
      <c r="F2025" s="3"/>
      <c r="G2025" s="3"/>
    </row>
    <row r="2026" spans="1:7" x14ac:dyDescent="0.2">
      <c r="A2026" s="3" t="s">
        <v>4787</v>
      </c>
      <c r="B2026" s="3" t="s">
        <v>4788</v>
      </c>
      <c r="C2026" s="3" t="s">
        <v>107</v>
      </c>
      <c r="D2026" s="3" t="s">
        <v>9</v>
      </c>
      <c r="E2026" s="3" t="s">
        <v>146</v>
      </c>
      <c r="F2026" s="3"/>
      <c r="G2026" s="3"/>
    </row>
    <row r="2027" spans="1:7" x14ac:dyDescent="0.2">
      <c r="A2027" s="3" t="s">
        <v>4789</v>
      </c>
      <c r="B2027" s="3" t="s">
        <v>4790</v>
      </c>
      <c r="C2027" s="3" t="s">
        <v>102</v>
      </c>
      <c r="D2027" s="3" t="s">
        <v>99</v>
      </c>
      <c r="E2027" s="3" t="s">
        <v>146</v>
      </c>
      <c r="F2027" s="3">
        <v>10</v>
      </c>
      <c r="G2027" s="3"/>
    </row>
    <row r="2028" spans="1:7" x14ac:dyDescent="0.2">
      <c r="A2028" s="3" t="s">
        <v>4791</v>
      </c>
      <c r="B2028" s="3" t="s">
        <v>4792</v>
      </c>
      <c r="C2028" s="3" t="s">
        <v>107</v>
      </c>
      <c r="D2028" s="3" t="s">
        <v>99</v>
      </c>
      <c r="E2028" s="3" t="s">
        <v>146</v>
      </c>
      <c r="F2028" s="3">
        <v>10</v>
      </c>
      <c r="G2028" s="3"/>
    </row>
    <row r="2029" spans="1:7" x14ac:dyDescent="0.2">
      <c r="A2029" s="3" t="s">
        <v>4793</v>
      </c>
      <c r="B2029" s="3" t="s">
        <v>4794</v>
      </c>
      <c r="C2029" s="3" t="s">
        <v>102</v>
      </c>
      <c r="D2029" s="3" t="s">
        <v>99</v>
      </c>
      <c r="E2029" s="3" t="s">
        <v>146</v>
      </c>
      <c r="F2029" s="3">
        <v>20</v>
      </c>
      <c r="G2029" s="3"/>
    </row>
    <row r="2030" spans="1:7" x14ac:dyDescent="0.2">
      <c r="A2030" s="3" t="s">
        <v>4795</v>
      </c>
      <c r="B2030" s="3" t="s">
        <v>4796</v>
      </c>
      <c r="C2030" s="3" t="s">
        <v>107</v>
      </c>
      <c r="D2030" s="3" t="s">
        <v>99</v>
      </c>
      <c r="E2030" s="3" t="s">
        <v>146</v>
      </c>
      <c r="F2030" s="3">
        <v>20</v>
      </c>
      <c r="G2030" s="3"/>
    </row>
    <row r="2031" spans="1:7" x14ac:dyDescent="0.2">
      <c r="A2031" s="3" t="s">
        <v>4797</v>
      </c>
      <c r="B2031" s="3" t="s">
        <v>4798</v>
      </c>
      <c r="C2031" s="3" t="s">
        <v>102</v>
      </c>
      <c r="D2031" s="3" t="s">
        <v>99</v>
      </c>
      <c r="E2031" s="3" t="s">
        <v>146</v>
      </c>
      <c r="F2031" s="3">
        <v>30</v>
      </c>
      <c r="G2031" s="3"/>
    </row>
    <row r="2032" spans="1:7" x14ac:dyDescent="0.2">
      <c r="A2032" s="3" t="s">
        <v>4799</v>
      </c>
      <c r="B2032" s="3" t="s">
        <v>4800</v>
      </c>
      <c r="C2032" s="3" t="s">
        <v>107</v>
      </c>
      <c r="D2032" s="3" t="s">
        <v>99</v>
      </c>
      <c r="E2032" s="3" t="s">
        <v>146</v>
      </c>
      <c r="F2032" s="3">
        <v>30</v>
      </c>
      <c r="G2032" s="3"/>
    </row>
    <row r="2033" spans="1:7" x14ac:dyDescent="0.2">
      <c r="A2033" s="3" t="s">
        <v>4801</v>
      </c>
      <c r="B2033" s="3" t="s">
        <v>4802</v>
      </c>
      <c r="C2033" s="3" t="s">
        <v>102</v>
      </c>
      <c r="D2033" s="3" t="s">
        <v>99</v>
      </c>
      <c r="E2033" s="3" t="s">
        <v>146</v>
      </c>
      <c r="F2033" s="3">
        <v>50</v>
      </c>
      <c r="G2033" s="3"/>
    </row>
    <row r="2034" spans="1:7" x14ac:dyDescent="0.2">
      <c r="A2034" s="3" t="s">
        <v>4803</v>
      </c>
      <c r="B2034" s="3" t="s">
        <v>4804</v>
      </c>
      <c r="C2034" s="3" t="s">
        <v>107</v>
      </c>
      <c r="D2034" s="3" t="s">
        <v>99</v>
      </c>
      <c r="E2034" s="3" t="s">
        <v>146</v>
      </c>
      <c r="F2034" s="3">
        <v>50</v>
      </c>
      <c r="G2034" s="3"/>
    </row>
    <row r="2035" spans="1:7" x14ac:dyDescent="0.2">
      <c r="A2035" s="3" t="s">
        <v>4805</v>
      </c>
      <c r="B2035" s="3" t="s">
        <v>4806</v>
      </c>
      <c r="C2035" s="3" t="s">
        <v>102</v>
      </c>
      <c r="D2035" s="3" t="s">
        <v>99</v>
      </c>
      <c r="E2035" s="3" t="s">
        <v>146</v>
      </c>
      <c r="F2035" s="3">
        <v>60</v>
      </c>
      <c r="G2035" s="3"/>
    </row>
    <row r="2036" spans="1:7" x14ac:dyDescent="0.2">
      <c r="A2036" s="3" t="s">
        <v>4807</v>
      </c>
      <c r="B2036" s="3" t="s">
        <v>4808</v>
      </c>
      <c r="C2036" s="3" t="s">
        <v>107</v>
      </c>
      <c r="D2036" s="3" t="s">
        <v>99</v>
      </c>
      <c r="E2036" s="3" t="s">
        <v>146</v>
      </c>
      <c r="F2036" s="3">
        <v>60</v>
      </c>
      <c r="G2036" s="3"/>
    </row>
    <row r="2037" spans="1:7" x14ac:dyDescent="0.2">
      <c r="A2037" s="3" t="s">
        <v>4809</v>
      </c>
      <c r="B2037" s="3" t="s">
        <v>4810</v>
      </c>
      <c r="C2037" s="3" t="s">
        <v>102</v>
      </c>
      <c r="D2037" s="3" t="s">
        <v>99</v>
      </c>
      <c r="E2037" s="3" t="s">
        <v>146</v>
      </c>
      <c r="F2037" s="3">
        <v>70</v>
      </c>
      <c r="G2037" s="3"/>
    </row>
    <row r="2038" spans="1:7" x14ac:dyDescent="0.2">
      <c r="A2038" s="3" t="s">
        <v>4811</v>
      </c>
      <c r="B2038" s="3" t="s">
        <v>4812</v>
      </c>
      <c r="C2038" s="3" t="s">
        <v>107</v>
      </c>
      <c r="D2038" s="3" t="s">
        <v>99</v>
      </c>
      <c r="E2038" s="3" t="s">
        <v>146</v>
      </c>
      <c r="F2038" s="3">
        <v>70</v>
      </c>
      <c r="G2038" s="3"/>
    </row>
    <row r="2039" spans="1:7" x14ac:dyDescent="0.2">
      <c r="A2039" s="3" t="s">
        <v>4813</v>
      </c>
      <c r="B2039" s="3" t="s">
        <v>4814</v>
      </c>
      <c r="C2039" s="3" t="s">
        <v>102</v>
      </c>
      <c r="D2039" s="3" t="s">
        <v>99</v>
      </c>
      <c r="E2039" s="3" t="s">
        <v>146</v>
      </c>
      <c r="F2039" s="3">
        <v>80</v>
      </c>
      <c r="G2039" s="3"/>
    </row>
    <row r="2040" spans="1:7" x14ac:dyDescent="0.2">
      <c r="A2040" s="3" t="s">
        <v>4815</v>
      </c>
      <c r="B2040" s="3" t="s">
        <v>4816</v>
      </c>
      <c r="C2040" s="3" t="s">
        <v>107</v>
      </c>
      <c r="D2040" s="3" t="s">
        <v>99</v>
      </c>
      <c r="E2040" s="3" t="s">
        <v>146</v>
      </c>
      <c r="F2040" s="3">
        <v>80</v>
      </c>
      <c r="G2040" s="3"/>
    </row>
    <row r="2041" spans="1:7" x14ac:dyDescent="0.2">
      <c r="A2041" s="3" t="s">
        <v>4817</v>
      </c>
      <c r="B2041" s="3" t="s">
        <v>4818</v>
      </c>
      <c r="C2041" s="3" t="s">
        <v>102</v>
      </c>
      <c r="D2041" s="3" t="s">
        <v>99</v>
      </c>
      <c r="E2041" s="3" t="s">
        <v>146</v>
      </c>
      <c r="F2041" s="3">
        <v>90</v>
      </c>
      <c r="G2041" s="3"/>
    </row>
    <row r="2042" spans="1:7" x14ac:dyDescent="0.2">
      <c r="A2042" s="3" t="s">
        <v>4819</v>
      </c>
      <c r="B2042" s="3" t="s">
        <v>4820</v>
      </c>
      <c r="C2042" s="3" t="s">
        <v>107</v>
      </c>
      <c r="D2042" s="3" t="s">
        <v>99</v>
      </c>
      <c r="E2042" s="3" t="s">
        <v>146</v>
      </c>
      <c r="F2042" s="3">
        <v>90</v>
      </c>
      <c r="G2042" s="3"/>
    </row>
    <row r="2043" spans="1:7" x14ac:dyDescent="0.2">
      <c r="A2043" s="3" t="s">
        <v>4821</v>
      </c>
      <c r="B2043" s="3" t="s">
        <v>4822</v>
      </c>
      <c r="C2043" s="3" t="s">
        <v>102</v>
      </c>
      <c r="D2043" s="3" t="s">
        <v>11</v>
      </c>
      <c r="E2043" s="3" t="s">
        <v>110</v>
      </c>
      <c r="F2043" s="3">
        <v>30</v>
      </c>
      <c r="G2043" s="3" t="s">
        <v>4823</v>
      </c>
    </row>
    <row r="2044" spans="1:7" x14ac:dyDescent="0.2">
      <c r="A2044" s="3" t="s">
        <v>4824</v>
      </c>
      <c r="B2044" s="3" t="s">
        <v>4825</v>
      </c>
      <c r="C2044" s="3" t="s">
        <v>107</v>
      </c>
      <c r="D2044" s="3" t="s">
        <v>11</v>
      </c>
      <c r="E2044" s="3" t="s">
        <v>110</v>
      </c>
      <c r="F2044" s="3">
        <v>30</v>
      </c>
      <c r="G2044" s="3" t="s">
        <v>4823</v>
      </c>
    </row>
    <row r="2045" spans="1:7" x14ac:dyDescent="0.2">
      <c r="A2045" s="3" t="s">
        <v>4826</v>
      </c>
      <c r="B2045" s="3" t="s">
        <v>4827</v>
      </c>
      <c r="C2045" s="3" t="s">
        <v>102</v>
      </c>
      <c r="D2045" s="3" t="s">
        <v>11</v>
      </c>
      <c r="E2045" s="3" t="s">
        <v>141</v>
      </c>
      <c r="F2045" s="3">
        <v>30</v>
      </c>
      <c r="G2045" s="3" t="s">
        <v>4823</v>
      </c>
    </row>
    <row r="2046" spans="1:7" x14ac:dyDescent="0.2">
      <c r="A2046" s="3" t="s">
        <v>4828</v>
      </c>
      <c r="B2046" s="3" t="s">
        <v>4829</v>
      </c>
      <c r="C2046" s="3" t="s">
        <v>107</v>
      </c>
      <c r="D2046" s="3" t="s">
        <v>11</v>
      </c>
      <c r="E2046" s="3" t="s">
        <v>141</v>
      </c>
      <c r="F2046" s="3">
        <v>30</v>
      </c>
      <c r="G2046" s="3" t="s">
        <v>4823</v>
      </c>
    </row>
    <row r="2047" spans="1:7" x14ac:dyDescent="0.2">
      <c r="A2047" s="3" t="s">
        <v>4830</v>
      </c>
      <c r="B2047" s="3" t="s">
        <v>4831</v>
      </c>
      <c r="C2047" s="3" t="s">
        <v>102</v>
      </c>
      <c r="D2047" s="3" t="s">
        <v>11</v>
      </c>
      <c r="E2047" s="3" t="s">
        <v>207</v>
      </c>
      <c r="F2047" s="3">
        <v>70</v>
      </c>
      <c r="G2047" s="3" t="s">
        <v>4832</v>
      </c>
    </row>
    <row r="2048" spans="1:7" x14ac:dyDescent="0.2">
      <c r="A2048" s="3" t="s">
        <v>4833</v>
      </c>
      <c r="B2048" s="3" t="s">
        <v>4834</v>
      </c>
      <c r="C2048" s="3" t="s">
        <v>107</v>
      </c>
      <c r="D2048" s="3" t="s">
        <v>11</v>
      </c>
      <c r="E2048" s="3" t="s">
        <v>207</v>
      </c>
      <c r="F2048" s="3">
        <v>70</v>
      </c>
      <c r="G2048" s="3" t="s">
        <v>4832</v>
      </c>
    </row>
    <row r="2049" spans="1:7" x14ac:dyDescent="0.2">
      <c r="A2049" s="3" t="s">
        <v>4835</v>
      </c>
      <c r="B2049" s="3" t="s">
        <v>4836</v>
      </c>
      <c r="C2049" s="3" t="s">
        <v>102</v>
      </c>
      <c r="D2049" s="3" t="s">
        <v>11</v>
      </c>
      <c r="E2049" s="3" t="s">
        <v>146</v>
      </c>
      <c r="F2049" s="3">
        <v>90</v>
      </c>
      <c r="G2049" s="3" t="s">
        <v>4832</v>
      </c>
    </row>
    <row r="2050" spans="1:7" x14ac:dyDescent="0.2">
      <c r="A2050" s="3" t="s">
        <v>4837</v>
      </c>
      <c r="B2050" s="3" t="s">
        <v>4838</v>
      </c>
      <c r="C2050" s="3" t="s">
        <v>107</v>
      </c>
      <c r="D2050" s="3" t="s">
        <v>11</v>
      </c>
      <c r="E2050" s="3" t="s">
        <v>146</v>
      </c>
      <c r="F2050" s="3">
        <v>90</v>
      </c>
      <c r="G2050" s="3" t="s">
        <v>4832</v>
      </c>
    </row>
    <row r="2051" spans="1:7" x14ac:dyDescent="0.2">
      <c r="A2051" s="3" t="s">
        <v>4839</v>
      </c>
      <c r="B2051" s="3" t="s">
        <v>4840</v>
      </c>
      <c r="C2051" s="3" t="s">
        <v>102</v>
      </c>
      <c r="D2051" s="3" t="s">
        <v>11</v>
      </c>
      <c r="E2051" s="3" t="s">
        <v>207</v>
      </c>
      <c r="F2051" s="3">
        <v>90</v>
      </c>
      <c r="G2051" s="3" t="s">
        <v>4841</v>
      </c>
    </row>
    <row r="2052" spans="1:7" x14ac:dyDescent="0.2">
      <c r="A2052" s="3" t="s">
        <v>4842</v>
      </c>
      <c r="B2052" s="3" t="s">
        <v>4843</v>
      </c>
      <c r="C2052" s="3" t="s">
        <v>107</v>
      </c>
      <c r="D2052" s="3" t="s">
        <v>11</v>
      </c>
      <c r="E2052" s="3" t="s">
        <v>207</v>
      </c>
      <c r="F2052" s="3">
        <v>90</v>
      </c>
      <c r="G2052" s="3" t="s">
        <v>4841</v>
      </c>
    </row>
    <row r="2053" spans="1:7" x14ac:dyDescent="0.2">
      <c r="A2053" s="3" t="s">
        <v>4844</v>
      </c>
      <c r="B2053" s="3" t="s">
        <v>4845</v>
      </c>
      <c r="C2053" s="3" t="s">
        <v>102</v>
      </c>
      <c r="D2053" s="3" t="s">
        <v>11</v>
      </c>
      <c r="E2053" s="3" t="s">
        <v>207</v>
      </c>
      <c r="F2053" s="3">
        <v>20</v>
      </c>
      <c r="G2053" s="3" t="s">
        <v>4846</v>
      </c>
    </row>
    <row r="2054" spans="1:7" x14ac:dyDescent="0.2">
      <c r="A2054" s="3" t="s">
        <v>4847</v>
      </c>
      <c r="B2054" s="3" t="s">
        <v>4848</v>
      </c>
      <c r="C2054" s="3" t="s">
        <v>102</v>
      </c>
      <c r="D2054" s="3" t="s">
        <v>11</v>
      </c>
      <c r="E2054" s="3" t="s">
        <v>176</v>
      </c>
      <c r="F2054" s="3">
        <v>40</v>
      </c>
      <c r="G2054" s="3" t="s">
        <v>4849</v>
      </c>
    </row>
    <row r="2055" spans="1:7" x14ac:dyDescent="0.2">
      <c r="A2055" s="3" t="s">
        <v>4850</v>
      </c>
      <c r="B2055" s="3" t="s">
        <v>4851</v>
      </c>
      <c r="C2055" s="3" t="s">
        <v>107</v>
      </c>
      <c r="D2055" s="3" t="s">
        <v>11</v>
      </c>
      <c r="E2055" s="3" t="s">
        <v>176</v>
      </c>
      <c r="F2055" s="3">
        <v>40</v>
      </c>
      <c r="G2055" s="3" t="s">
        <v>4849</v>
      </c>
    </row>
    <row r="2056" spans="1:7" x14ac:dyDescent="0.2">
      <c r="A2056" s="3" t="s">
        <v>4852</v>
      </c>
      <c r="B2056" s="3" t="s">
        <v>4853</v>
      </c>
      <c r="C2056" s="3" t="s">
        <v>102</v>
      </c>
      <c r="D2056" s="3" t="s">
        <v>11</v>
      </c>
      <c r="E2056" s="3" t="s">
        <v>115</v>
      </c>
      <c r="F2056" s="3">
        <v>90</v>
      </c>
      <c r="G2056" s="3" t="s">
        <v>4854</v>
      </c>
    </row>
    <row r="2057" spans="1:7" x14ac:dyDescent="0.2">
      <c r="A2057" s="3" t="s">
        <v>4855</v>
      </c>
      <c r="B2057" s="3" t="s">
        <v>4856</v>
      </c>
      <c r="C2057" s="3" t="s">
        <v>107</v>
      </c>
      <c r="D2057" s="3" t="s">
        <v>11</v>
      </c>
      <c r="E2057" s="3" t="s">
        <v>115</v>
      </c>
      <c r="F2057" s="3">
        <v>90</v>
      </c>
      <c r="G2057" s="3" t="s">
        <v>4854</v>
      </c>
    </row>
    <row r="2058" spans="1:7" x14ac:dyDescent="0.2">
      <c r="A2058" s="3" t="s">
        <v>4857</v>
      </c>
      <c r="B2058" s="3" t="s">
        <v>4858</v>
      </c>
      <c r="C2058" s="3" t="s">
        <v>102</v>
      </c>
      <c r="D2058" s="3" t="s">
        <v>11</v>
      </c>
      <c r="E2058" s="3" t="s">
        <v>133</v>
      </c>
      <c r="F2058" s="3">
        <v>10</v>
      </c>
      <c r="G2058" s="3" t="s">
        <v>4859</v>
      </c>
    </row>
    <row r="2059" spans="1:7" x14ac:dyDescent="0.2">
      <c r="A2059" s="3" t="s">
        <v>4860</v>
      </c>
      <c r="B2059" s="3" t="s">
        <v>4861</v>
      </c>
      <c r="C2059" s="3" t="s">
        <v>107</v>
      </c>
      <c r="D2059" s="3" t="s">
        <v>11</v>
      </c>
      <c r="E2059" s="3" t="s">
        <v>133</v>
      </c>
      <c r="F2059" s="3">
        <v>10</v>
      </c>
      <c r="G2059" s="3" t="s">
        <v>4859</v>
      </c>
    </row>
    <row r="2060" spans="1:7" x14ac:dyDescent="0.2">
      <c r="A2060" s="3" t="s">
        <v>4862</v>
      </c>
      <c r="B2060" s="3" t="s">
        <v>4863</v>
      </c>
      <c r="C2060" s="3" t="s">
        <v>102</v>
      </c>
      <c r="D2060" s="3" t="s">
        <v>11</v>
      </c>
      <c r="E2060" s="3" t="s">
        <v>115</v>
      </c>
      <c r="F2060" s="3">
        <v>70</v>
      </c>
      <c r="G2060" s="3" t="s">
        <v>4859</v>
      </c>
    </row>
    <row r="2061" spans="1:7" x14ac:dyDescent="0.2">
      <c r="A2061" s="3" t="s">
        <v>4864</v>
      </c>
      <c r="B2061" s="3" t="s">
        <v>4865</v>
      </c>
      <c r="C2061" s="3" t="s">
        <v>107</v>
      </c>
      <c r="D2061" s="3" t="s">
        <v>11</v>
      </c>
      <c r="E2061" s="3" t="s">
        <v>115</v>
      </c>
      <c r="F2061" s="3">
        <v>70</v>
      </c>
      <c r="G2061" s="3" t="s">
        <v>4859</v>
      </c>
    </row>
    <row r="2062" spans="1:7" x14ac:dyDescent="0.2">
      <c r="A2062" s="3" t="s">
        <v>4866</v>
      </c>
      <c r="B2062" s="3" t="s">
        <v>4867</v>
      </c>
      <c r="C2062" s="3" t="s">
        <v>107</v>
      </c>
      <c r="D2062" s="3" t="s">
        <v>11</v>
      </c>
      <c r="E2062" s="3" t="s">
        <v>138</v>
      </c>
      <c r="F2062" s="3">
        <v>90</v>
      </c>
      <c r="G2062" s="3" t="s">
        <v>4859</v>
      </c>
    </row>
    <row r="2063" spans="1:7" x14ac:dyDescent="0.2">
      <c r="A2063" s="3" t="s">
        <v>4868</v>
      </c>
      <c r="B2063" s="3" t="s">
        <v>4869</v>
      </c>
      <c r="C2063" s="3" t="s">
        <v>102</v>
      </c>
      <c r="D2063" s="3" t="s">
        <v>11</v>
      </c>
      <c r="E2063" s="3" t="s">
        <v>110</v>
      </c>
      <c r="F2063" s="3">
        <v>50</v>
      </c>
      <c r="G2063" s="3" t="s">
        <v>4870</v>
      </c>
    </row>
    <row r="2064" spans="1:7" x14ac:dyDescent="0.2">
      <c r="A2064" s="3" t="s">
        <v>4871</v>
      </c>
      <c r="B2064" s="3" t="s">
        <v>4872</v>
      </c>
      <c r="C2064" s="3" t="s">
        <v>102</v>
      </c>
      <c r="D2064" s="3" t="s">
        <v>11</v>
      </c>
      <c r="E2064" s="3" t="s">
        <v>164</v>
      </c>
      <c r="F2064" s="3">
        <v>80</v>
      </c>
      <c r="G2064" s="3" t="s">
        <v>4873</v>
      </c>
    </row>
    <row r="2065" spans="1:7" x14ac:dyDescent="0.2">
      <c r="A2065" s="3" t="s">
        <v>4874</v>
      </c>
      <c r="B2065" s="3" t="s">
        <v>4875</v>
      </c>
      <c r="C2065" s="3" t="s">
        <v>107</v>
      </c>
      <c r="D2065" s="3" t="s">
        <v>11</v>
      </c>
      <c r="E2065" s="3" t="s">
        <v>164</v>
      </c>
      <c r="F2065" s="3">
        <v>80</v>
      </c>
      <c r="G2065" s="3" t="s">
        <v>4873</v>
      </c>
    </row>
    <row r="2066" spans="1:7" x14ac:dyDescent="0.2">
      <c r="A2066" s="3" t="s">
        <v>4876</v>
      </c>
      <c r="B2066" s="3" t="s">
        <v>4877</v>
      </c>
      <c r="C2066" s="3" t="s">
        <v>102</v>
      </c>
      <c r="D2066" s="3" t="s">
        <v>11</v>
      </c>
      <c r="E2066" s="3" t="s">
        <v>133</v>
      </c>
      <c r="F2066" s="3">
        <v>30</v>
      </c>
      <c r="G2066" s="3" t="s">
        <v>4878</v>
      </c>
    </row>
    <row r="2067" spans="1:7" x14ac:dyDescent="0.2">
      <c r="A2067" s="3" t="s">
        <v>4879</v>
      </c>
      <c r="B2067" s="3" t="s">
        <v>4880</v>
      </c>
      <c r="C2067" s="3" t="s">
        <v>107</v>
      </c>
      <c r="D2067" s="3" t="s">
        <v>11</v>
      </c>
      <c r="E2067" s="3" t="s">
        <v>133</v>
      </c>
      <c r="F2067" s="3">
        <v>30</v>
      </c>
      <c r="G2067" s="3" t="s">
        <v>4878</v>
      </c>
    </row>
    <row r="2068" spans="1:7" x14ac:dyDescent="0.2">
      <c r="A2068" s="3" t="s">
        <v>4881</v>
      </c>
      <c r="B2068" s="3" t="s">
        <v>4882</v>
      </c>
      <c r="C2068" s="3" t="s">
        <v>102</v>
      </c>
      <c r="D2068" s="3" t="s">
        <v>11</v>
      </c>
      <c r="E2068" s="3" t="s">
        <v>164</v>
      </c>
      <c r="F2068" s="3">
        <v>70</v>
      </c>
      <c r="G2068" s="3" t="s">
        <v>4883</v>
      </c>
    </row>
    <row r="2069" spans="1:7" x14ac:dyDescent="0.2">
      <c r="A2069" s="3" t="s">
        <v>4884</v>
      </c>
      <c r="B2069" s="3" t="s">
        <v>4885</v>
      </c>
      <c r="C2069" s="3" t="s">
        <v>107</v>
      </c>
      <c r="D2069" s="3" t="s">
        <v>11</v>
      </c>
      <c r="E2069" s="3" t="s">
        <v>164</v>
      </c>
      <c r="F2069" s="3">
        <v>70</v>
      </c>
      <c r="G2069" s="3" t="s">
        <v>4883</v>
      </c>
    </row>
    <row r="2070" spans="1:7" x14ac:dyDescent="0.2">
      <c r="A2070" s="3" t="s">
        <v>4886</v>
      </c>
      <c r="B2070" s="3" t="s">
        <v>4887</v>
      </c>
      <c r="C2070" s="3" t="s">
        <v>102</v>
      </c>
      <c r="D2070" s="3" t="s">
        <v>11</v>
      </c>
      <c r="E2070" s="3" t="s">
        <v>115</v>
      </c>
      <c r="F2070" s="3">
        <v>10</v>
      </c>
      <c r="G2070" s="3" t="s">
        <v>4888</v>
      </c>
    </row>
    <row r="2071" spans="1:7" x14ac:dyDescent="0.2">
      <c r="A2071" s="3" t="s">
        <v>4889</v>
      </c>
      <c r="B2071" s="3" t="s">
        <v>4890</v>
      </c>
      <c r="C2071" s="3" t="s">
        <v>107</v>
      </c>
      <c r="D2071" s="3" t="s">
        <v>11</v>
      </c>
      <c r="E2071" s="3" t="s">
        <v>115</v>
      </c>
      <c r="F2071" s="3">
        <v>10</v>
      </c>
      <c r="G2071" s="3" t="s">
        <v>4888</v>
      </c>
    </row>
    <row r="2072" spans="1:7" x14ac:dyDescent="0.2">
      <c r="A2072" s="3" t="s">
        <v>4891</v>
      </c>
      <c r="B2072" s="3" t="s">
        <v>4892</v>
      </c>
      <c r="C2072" s="3" t="s">
        <v>102</v>
      </c>
      <c r="D2072" s="3" t="s">
        <v>11</v>
      </c>
      <c r="E2072" s="3" t="s">
        <v>164</v>
      </c>
      <c r="F2072" s="3">
        <v>10</v>
      </c>
      <c r="G2072" s="3" t="s">
        <v>4893</v>
      </c>
    </row>
    <row r="2073" spans="1:7" x14ac:dyDescent="0.2">
      <c r="A2073" s="3" t="s">
        <v>4894</v>
      </c>
      <c r="B2073" s="3" t="s">
        <v>4895</v>
      </c>
      <c r="C2073" s="3" t="s">
        <v>107</v>
      </c>
      <c r="D2073" s="3" t="s">
        <v>11</v>
      </c>
      <c r="E2073" s="3" t="s">
        <v>164</v>
      </c>
      <c r="F2073" s="3">
        <v>10</v>
      </c>
      <c r="G2073" s="3" t="s">
        <v>4893</v>
      </c>
    </row>
    <row r="2074" spans="1:7" x14ac:dyDescent="0.2">
      <c r="A2074" s="3" t="s">
        <v>4896</v>
      </c>
      <c r="B2074" s="3" t="s">
        <v>4897</v>
      </c>
      <c r="C2074" s="3" t="s">
        <v>102</v>
      </c>
      <c r="D2074" s="3" t="s">
        <v>11</v>
      </c>
      <c r="E2074" s="3" t="s">
        <v>170</v>
      </c>
      <c r="F2074" s="3">
        <v>70</v>
      </c>
      <c r="G2074" s="3" t="s">
        <v>4898</v>
      </c>
    </row>
    <row r="2075" spans="1:7" x14ac:dyDescent="0.2">
      <c r="A2075" s="3" t="s">
        <v>4899</v>
      </c>
      <c r="B2075" s="3" t="s">
        <v>4900</v>
      </c>
      <c r="C2075" s="3" t="s">
        <v>107</v>
      </c>
      <c r="D2075" s="3" t="s">
        <v>11</v>
      </c>
      <c r="E2075" s="3" t="s">
        <v>170</v>
      </c>
      <c r="F2075" s="3">
        <v>70</v>
      </c>
      <c r="G2075" s="3" t="s">
        <v>4898</v>
      </c>
    </row>
    <row r="2076" spans="1:7" x14ac:dyDescent="0.2">
      <c r="A2076" s="3" t="s">
        <v>4901</v>
      </c>
      <c r="B2076" s="3" t="s">
        <v>4902</v>
      </c>
      <c r="C2076" s="3" t="s">
        <v>102</v>
      </c>
      <c r="D2076" s="3" t="s">
        <v>11</v>
      </c>
      <c r="E2076" s="3" t="s">
        <v>156</v>
      </c>
      <c r="F2076" s="3">
        <v>60</v>
      </c>
      <c r="G2076" s="3" t="s">
        <v>4898</v>
      </c>
    </row>
    <row r="2077" spans="1:7" x14ac:dyDescent="0.2">
      <c r="A2077" s="3" t="s">
        <v>4903</v>
      </c>
      <c r="B2077" s="3" t="s">
        <v>4904</v>
      </c>
      <c r="C2077" s="3" t="s">
        <v>102</v>
      </c>
      <c r="D2077" s="3" t="s">
        <v>9</v>
      </c>
      <c r="E2077" s="3" t="s">
        <v>170</v>
      </c>
      <c r="F2077" s="3"/>
      <c r="G2077" s="3"/>
    </row>
    <row r="2078" spans="1:7" x14ac:dyDescent="0.2">
      <c r="A2078" s="3" t="s">
        <v>4905</v>
      </c>
      <c r="B2078" s="3" t="s">
        <v>4906</v>
      </c>
      <c r="C2078" s="3" t="s">
        <v>107</v>
      </c>
      <c r="D2078" s="3" t="s">
        <v>9</v>
      </c>
      <c r="E2078" s="3" t="s">
        <v>170</v>
      </c>
      <c r="F2078" s="3"/>
      <c r="G2078" s="3"/>
    </row>
    <row r="2079" spans="1:7" x14ac:dyDescent="0.2">
      <c r="A2079" s="3" t="s">
        <v>4907</v>
      </c>
      <c r="B2079" s="3" t="s">
        <v>4908</v>
      </c>
      <c r="C2079" s="3" t="s">
        <v>102</v>
      </c>
      <c r="D2079" s="3" t="s">
        <v>9</v>
      </c>
      <c r="E2079" s="3" t="s">
        <v>141</v>
      </c>
      <c r="F2079" s="3"/>
      <c r="G2079" s="3"/>
    </row>
    <row r="2080" spans="1:7" x14ac:dyDescent="0.2">
      <c r="A2080" s="3" t="s">
        <v>4909</v>
      </c>
      <c r="B2080" s="3" t="s">
        <v>4910</v>
      </c>
      <c r="C2080" s="3" t="s">
        <v>107</v>
      </c>
      <c r="D2080" s="3" t="s">
        <v>9</v>
      </c>
      <c r="E2080" s="3" t="s">
        <v>141</v>
      </c>
      <c r="F2080" s="3"/>
      <c r="G2080" s="3"/>
    </row>
    <row r="2081" spans="1:7" x14ac:dyDescent="0.2">
      <c r="A2081" s="3" t="s">
        <v>4911</v>
      </c>
      <c r="B2081" s="3" t="s">
        <v>4912</v>
      </c>
      <c r="C2081" s="3" t="s">
        <v>102</v>
      </c>
      <c r="D2081" s="3" t="s">
        <v>11</v>
      </c>
      <c r="E2081" s="3" t="s">
        <v>156</v>
      </c>
      <c r="F2081" s="3">
        <v>50</v>
      </c>
      <c r="G2081" s="3" t="s">
        <v>4913</v>
      </c>
    </row>
    <row r="2082" spans="1:7" x14ac:dyDescent="0.2">
      <c r="A2082" s="3" t="s">
        <v>4914</v>
      </c>
      <c r="B2082" s="3" t="s">
        <v>4915</v>
      </c>
      <c r="C2082" s="3" t="s">
        <v>102</v>
      </c>
      <c r="D2082" s="3" t="s">
        <v>11</v>
      </c>
      <c r="E2082" s="3" t="s">
        <v>207</v>
      </c>
      <c r="F2082" s="3">
        <v>10</v>
      </c>
      <c r="G2082" s="3" t="s">
        <v>4916</v>
      </c>
    </row>
    <row r="2083" spans="1:7" x14ac:dyDescent="0.2">
      <c r="A2083" s="3" t="s">
        <v>4917</v>
      </c>
      <c r="B2083" s="3" t="s">
        <v>4918</v>
      </c>
      <c r="C2083" s="3" t="s">
        <v>107</v>
      </c>
      <c r="D2083" s="3" t="s">
        <v>11</v>
      </c>
      <c r="E2083" s="3" t="s">
        <v>207</v>
      </c>
      <c r="F2083" s="3">
        <v>10</v>
      </c>
      <c r="G2083" s="3" t="s">
        <v>4916</v>
      </c>
    </row>
    <row r="2084" spans="1:7" x14ac:dyDescent="0.2">
      <c r="A2084" s="3" t="s">
        <v>4919</v>
      </c>
      <c r="B2084" s="3" t="s">
        <v>4920</v>
      </c>
      <c r="C2084" s="3" t="s">
        <v>107</v>
      </c>
      <c r="D2084" s="3" t="s">
        <v>11</v>
      </c>
      <c r="E2084" s="3" t="s">
        <v>138</v>
      </c>
      <c r="F2084" s="3">
        <v>60</v>
      </c>
      <c r="G2084" s="3" t="s">
        <v>4921</v>
      </c>
    </row>
    <row r="2085" spans="1:7" x14ac:dyDescent="0.2">
      <c r="A2085" s="3" t="s">
        <v>4922</v>
      </c>
      <c r="B2085" s="3" t="s">
        <v>4923</v>
      </c>
      <c r="C2085" s="3" t="s">
        <v>102</v>
      </c>
      <c r="D2085" s="3" t="s">
        <v>11</v>
      </c>
      <c r="E2085" s="3" t="s">
        <v>146</v>
      </c>
      <c r="F2085" s="3">
        <v>90</v>
      </c>
      <c r="G2085" s="3" t="s">
        <v>4924</v>
      </c>
    </row>
    <row r="2086" spans="1:7" x14ac:dyDescent="0.2">
      <c r="A2086" s="3" t="s">
        <v>4925</v>
      </c>
      <c r="B2086" s="3" t="s">
        <v>4926</v>
      </c>
      <c r="C2086" s="3" t="s">
        <v>107</v>
      </c>
      <c r="D2086" s="3" t="s">
        <v>11</v>
      </c>
      <c r="E2086" s="3" t="s">
        <v>146</v>
      </c>
      <c r="F2086" s="3">
        <v>90</v>
      </c>
      <c r="G2086" s="3" t="s">
        <v>4924</v>
      </c>
    </row>
    <row r="2087" spans="1:7" x14ac:dyDescent="0.2">
      <c r="A2087" s="3" t="s">
        <v>4927</v>
      </c>
      <c r="B2087" s="3" t="s">
        <v>4928</v>
      </c>
      <c r="C2087" s="3" t="s">
        <v>102</v>
      </c>
      <c r="D2087" s="3" t="s">
        <v>11</v>
      </c>
      <c r="E2087" s="3" t="s">
        <v>302</v>
      </c>
      <c r="F2087" s="3">
        <v>82</v>
      </c>
      <c r="G2087" s="3" t="s">
        <v>4929</v>
      </c>
    </row>
    <row r="2088" spans="1:7" x14ac:dyDescent="0.2">
      <c r="A2088" s="3" t="s">
        <v>4930</v>
      </c>
      <c r="B2088" s="3" t="s">
        <v>4931</v>
      </c>
      <c r="C2088" s="3" t="s">
        <v>102</v>
      </c>
      <c r="D2088" s="3" t="s">
        <v>11</v>
      </c>
      <c r="E2088" s="3" t="s">
        <v>176</v>
      </c>
      <c r="F2088" s="3">
        <v>90</v>
      </c>
      <c r="G2088" s="3" t="s">
        <v>4932</v>
      </c>
    </row>
    <row r="2089" spans="1:7" x14ac:dyDescent="0.2">
      <c r="A2089" s="3" t="s">
        <v>4933</v>
      </c>
      <c r="B2089" s="3" t="s">
        <v>4934</v>
      </c>
      <c r="C2089" s="3" t="s">
        <v>107</v>
      </c>
      <c r="D2089" s="3" t="s">
        <v>11</v>
      </c>
      <c r="E2089" s="3" t="s">
        <v>176</v>
      </c>
      <c r="F2089" s="3">
        <v>90</v>
      </c>
      <c r="G2089" s="3" t="s">
        <v>4932</v>
      </c>
    </row>
    <row r="2090" spans="1:7" x14ac:dyDescent="0.2">
      <c r="A2090" s="3" t="s">
        <v>4935</v>
      </c>
      <c r="B2090" s="3" t="s">
        <v>4936</v>
      </c>
      <c r="C2090" s="3" t="s">
        <v>102</v>
      </c>
      <c r="D2090" s="3" t="s">
        <v>11</v>
      </c>
      <c r="E2090" s="3" t="s">
        <v>465</v>
      </c>
      <c r="F2090" s="3">
        <v>10</v>
      </c>
      <c r="G2090" s="3" t="s">
        <v>4937</v>
      </c>
    </row>
    <row r="2091" spans="1:7" x14ac:dyDescent="0.2">
      <c r="A2091" s="3" t="s">
        <v>4938</v>
      </c>
      <c r="B2091" s="3" t="s">
        <v>4939</v>
      </c>
      <c r="C2091" s="3" t="s">
        <v>107</v>
      </c>
      <c r="D2091" s="3" t="s">
        <v>11</v>
      </c>
      <c r="E2091" s="3" t="s">
        <v>465</v>
      </c>
      <c r="F2091" s="3">
        <v>10</v>
      </c>
      <c r="G2091" s="3" t="s">
        <v>4937</v>
      </c>
    </row>
    <row r="2092" spans="1:7" x14ac:dyDescent="0.2">
      <c r="A2092" s="3" t="s">
        <v>4940</v>
      </c>
      <c r="B2092" s="3" t="s">
        <v>4941</v>
      </c>
      <c r="C2092" s="3" t="s">
        <v>102</v>
      </c>
      <c r="D2092" s="3" t="s">
        <v>11</v>
      </c>
      <c r="E2092" s="3" t="s">
        <v>103</v>
      </c>
      <c r="F2092" s="3">
        <v>10</v>
      </c>
      <c r="G2092" s="3" t="s">
        <v>4942</v>
      </c>
    </row>
    <row r="2093" spans="1:7" x14ac:dyDescent="0.2">
      <c r="A2093" s="3" t="s">
        <v>4943</v>
      </c>
      <c r="B2093" s="3" t="s">
        <v>4944</v>
      </c>
      <c r="C2093" s="3" t="s">
        <v>107</v>
      </c>
      <c r="D2093" s="3" t="s">
        <v>11</v>
      </c>
      <c r="E2093" s="3" t="s">
        <v>103</v>
      </c>
      <c r="F2093" s="3">
        <v>10</v>
      </c>
      <c r="G2093" s="3" t="s">
        <v>4942</v>
      </c>
    </row>
    <row r="2094" spans="1:7" x14ac:dyDescent="0.2">
      <c r="A2094" s="3" t="s">
        <v>4945</v>
      </c>
      <c r="B2094" s="3" t="s">
        <v>4946</v>
      </c>
      <c r="C2094" s="3" t="s">
        <v>102</v>
      </c>
      <c r="D2094" s="3" t="s">
        <v>11</v>
      </c>
      <c r="E2094" s="3" t="s">
        <v>176</v>
      </c>
      <c r="F2094" s="3">
        <v>40</v>
      </c>
      <c r="G2094" s="3" t="s">
        <v>4947</v>
      </c>
    </row>
    <row r="2095" spans="1:7" x14ac:dyDescent="0.2">
      <c r="A2095" s="3" t="s">
        <v>4948</v>
      </c>
      <c r="B2095" s="3" t="s">
        <v>4949</v>
      </c>
      <c r="C2095" s="3" t="s">
        <v>107</v>
      </c>
      <c r="D2095" s="3" t="s">
        <v>11</v>
      </c>
      <c r="E2095" s="3" t="s">
        <v>176</v>
      </c>
      <c r="F2095" s="3">
        <v>40</v>
      </c>
      <c r="G2095" s="3" t="s">
        <v>4947</v>
      </c>
    </row>
    <row r="2096" spans="1:7" x14ac:dyDescent="0.2">
      <c r="A2096" s="3" t="s">
        <v>4950</v>
      </c>
      <c r="B2096" s="3" t="s">
        <v>4951</v>
      </c>
      <c r="C2096" s="3" t="s">
        <v>102</v>
      </c>
      <c r="D2096" s="3" t="s">
        <v>11</v>
      </c>
      <c r="E2096" s="3" t="s">
        <v>302</v>
      </c>
      <c r="F2096" s="3">
        <v>11</v>
      </c>
      <c r="G2096" s="3" t="s">
        <v>4952</v>
      </c>
    </row>
    <row r="2097" spans="1:7" x14ac:dyDescent="0.2">
      <c r="A2097" s="3" t="s">
        <v>4953</v>
      </c>
      <c r="B2097" s="3" t="s">
        <v>4954</v>
      </c>
      <c r="C2097" s="3" t="s">
        <v>102</v>
      </c>
      <c r="D2097" s="3" t="s">
        <v>11</v>
      </c>
      <c r="E2097" s="3" t="s">
        <v>159</v>
      </c>
      <c r="F2097" s="3">
        <v>30</v>
      </c>
      <c r="G2097" s="3" t="s">
        <v>4955</v>
      </c>
    </row>
    <row r="2098" spans="1:7" x14ac:dyDescent="0.2">
      <c r="A2098" s="3" t="s">
        <v>4956</v>
      </c>
      <c r="B2098" s="3" t="s">
        <v>4957</v>
      </c>
      <c r="C2098" s="3" t="s">
        <v>107</v>
      </c>
      <c r="D2098" s="3" t="s">
        <v>11</v>
      </c>
      <c r="E2098" s="3" t="s">
        <v>159</v>
      </c>
      <c r="F2098" s="3">
        <v>30</v>
      </c>
      <c r="G2098" s="3" t="s">
        <v>4955</v>
      </c>
    </row>
    <row r="2099" spans="1:7" x14ac:dyDescent="0.2">
      <c r="A2099" s="3" t="s">
        <v>4958</v>
      </c>
      <c r="B2099" s="3" t="s">
        <v>4959</v>
      </c>
      <c r="C2099" s="3" t="s">
        <v>102</v>
      </c>
      <c r="D2099" s="3" t="s">
        <v>11</v>
      </c>
      <c r="E2099" s="3" t="s">
        <v>176</v>
      </c>
      <c r="F2099" s="3">
        <v>30</v>
      </c>
      <c r="G2099" s="3" t="s">
        <v>4960</v>
      </c>
    </row>
    <row r="2100" spans="1:7" x14ac:dyDescent="0.2">
      <c r="A2100" s="3" t="s">
        <v>4961</v>
      </c>
      <c r="B2100" s="3" t="s">
        <v>4962</v>
      </c>
      <c r="C2100" s="3" t="s">
        <v>107</v>
      </c>
      <c r="D2100" s="3" t="s">
        <v>11</v>
      </c>
      <c r="E2100" s="3" t="s">
        <v>176</v>
      </c>
      <c r="F2100" s="3">
        <v>30</v>
      </c>
      <c r="G2100" s="3" t="s">
        <v>4960</v>
      </c>
    </row>
    <row r="2101" spans="1:7" x14ac:dyDescent="0.2">
      <c r="A2101" s="3" t="s">
        <v>4963</v>
      </c>
      <c r="B2101" s="3" t="s">
        <v>4964</v>
      </c>
      <c r="C2101" s="3" t="s">
        <v>102</v>
      </c>
      <c r="D2101" s="3" t="s">
        <v>11</v>
      </c>
      <c r="E2101" s="3" t="s">
        <v>357</v>
      </c>
      <c r="F2101" s="3">
        <v>70</v>
      </c>
      <c r="G2101" s="3" t="s">
        <v>4965</v>
      </c>
    </row>
    <row r="2102" spans="1:7" x14ac:dyDescent="0.2">
      <c r="A2102" s="3" t="s">
        <v>4966</v>
      </c>
      <c r="B2102" s="3" t="s">
        <v>4967</v>
      </c>
      <c r="C2102" s="3" t="s">
        <v>102</v>
      </c>
      <c r="D2102" s="3" t="s">
        <v>11</v>
      </c>
      <c r="E2102" s="3" t="s">
        <v>128</v>
      </c>
      <c r="F2102" s="3">
        <v>10</v>
      </c>
      <c r="G2102" s="3" t="s">
        <v>4968</v>
      </c>
    </row>
    <row r="2103" spans="1:7" x14ac:dyDescent="0.2">
      <c r="A2103" s="3" t="s">
        <v>4969</v>
      </c>
      <c r="B2103" s="3" t="s">
        <v>4970</v>
      </c>
      <c r="C2103" s="3" t="s">
        <v>107</v>
      </c>
      <c r="D2103" s="3" t="s">
        <v>11</v>
      </c>
      <c r="E2103" s="3" t="s">
        <v>128</v>
      </c>
      <c r="F2103" s="3">
        <v>10</v>
      </c>
      <c r="G2103" s="3" t="s">
        <v>4968</v>
      </c>
    </row>
    <row r="2104" spans="1:7" x14ac:dyDescent="0.2">
      <c r="A2104" s="3" t="s">
        <v>4971</v>
      </c>
      <c r="B2104" s="3" t="s">
        <v>4972</v>
      </c>
      <c r="C2104" s="3" t="s">
        <v>102</v>
      </c>
      <c r="D2104" s="3" t="s">
        <v>99</v>
      </c>
      <c r="E2104" s="3" t="s">
        <v>151</v>
      </c>
      <c r="F2104" s="3">
        <v>10</v>
      </c>
      <c r="G2104" s="3"/>
    </row>
    <row r="2105" spans="1:7" x14ac:dyDescent="0.2">
      <c r="A2105" s="3" t="s">
        <v>4973</v>
      </c>
      <c r="B2105" s="3" t="s">
        <v>4974</v>
      </c>
      <c r="C2105" s="3" t="s">
        <v>107</v>
      </c>
      <c r="D2105" s="3" t="s">
        <v>99</v>
      </c>
      <c r="E2105" s="3" t="s">
        <v>151</v>
      </c>
      <c r="F2105" s="3">
        <v>10</v>
      </c>
      <c r="G2105" s="3"/>
    </row>
    <row r="2106" spans="1:7" x14ac:dyDescent="0.2">
      <c r="A2106" s="3" t="s">
        <v>4975</v>
      </c>
      <c r="B2106" s="3" t="s">
        <v>4976</v>
      </c>
      <c r="C2106" s="3" t="s">
        <v>102</v>
      </c>
      <c r="D2106" s="3" t="s">
        <v>99</v>
      </c>
      <c r="E2106" s="3" t="s">
        <v>151</v>
      </c>
      <c r="F2106" s="3">
        <v>20</v>
      </c>
      <c r="G2106" s="3"/>
    </row>
    <row r="2107" spans="1:7" x14ac:dyDescent="0.2">
      <c r="A2107" s="3" t="s">
        <v>4977</v>
      </c>
      <c r="B2107" s="3" t="s">
        <v>4978</v>
      </c>
      <c r="C2107" s="3" t="s">
        <v>107</v>
      </c>
      <c r="D2107" s="3" t="s">
        <v>99</v>
      </c>
      <c r="E2107" s="3" t="s">
        <v>151</v>
      </c>
      <c r="F2107" s="3">
        <v>20</v>
      </c>
      <c r="G2107" s="3"/>
    </row>
    <row r="2108" spans="1:7" x14ac:dyDescent="0.2">
      <c r="A2108" s="3" t="s">
        <v>4979</v>
      </c>
      <c r="B2108" s="3" t="s">
        <v>4980</v>
      </c>
      <c r="C2108" s="3" t="s">
        <v>102</v>
      </c>
      <c r="D2108" s="3" t="s">
        <v>99</v>
      </c>
      <c r="E2108" s="3" t="s">
        <v>151</v>
      </c>
      <c r="F2108" s="3">
        <v>30</v>
      </c>
      <c r="G2108" s="3"/>
    </row>
    <row r="2109" spans="1:7" x14ac:dyDescent="0.2">
      <c r="A2109" s="3" t="s">
        <v>4981</v>
      </c>
      <c r="B2109" s="3" t="s">
        <v>4982</v>
      </c>
      <c r="C2109" s="3" t="s">
        <v>107</v>
      </c>
      <c r="D2109" s="3" t="s">
        <v>99</v>
      </c>
      <c r="E2109" s="3" t="s">
        <v>151</v>
      </c>
      <c r="F2109" s="3">
        <v>30</v>
      </c>
      <c r="G2109" s="3"/>
    </row>
    <row r="2110" spans="1:7" x14ac:dyDescent="0.2">
      <c r="A2110" s="3" t="s">
        <v>4983</v>
      </c>
      <c r="B2110" s="3" t="s">
        <v>4984</v>
      </c>
      <c r="C2110" s="3" t="s">
        <v>102</v>
      </c>
      <c r="D2110" s="3" t="s">
        <v>99</v>
      </c>
      <c r="E2110" s="3" t="s">
        <v>151</v>
      </c>
      <c r="F2110" s="3">
        <v>40</v>
      </c>
      <c r="G2110" s="3"/>
    </row>
    <row r="2111" spans="1:7" x14ac:dyDescent="0.2">
      <c r="A2111" s="3" t="s">
        <v>4985</v>
      </c>
      <c r="B2111" s="3" t="s">
        <v>4986</v>
      </c>
      <c r="C2111" s="3" t="s">
        <v>107</v>
      </c>
      <c r="D2111" s="3" t="s">
        <v>99</v>
      </c>
      <c r="E2111" s="3" t="s">
        <v>151</v>
      </c>
      <c r="F2111" s="3">
        <v>40</v>
      </c>
      <c r="G2111" s="3"/>
    </row>
    <row r="2112" spans="1:7" x14ac:dyDescent="0.2">
      <c r="A2112" s="3" t="s">
        <v>4987</v>
      </c>
      <c r="B2112" s="3" t="s">
        <v>4988</v>
      </c>
      <c r="C2112" s="3" t="s">
        <v>102</v>
      </c>
      <c r="D2112" s="3" t="s">
        <v>99</v>
      </c>
      <c r="E2112" s="3" t="s">
        <v>151</v>
      </c>
      <c r="F2112" s="3">
        <v>50</v>
      </c>
      <c r="G2112" s="3"/>
    </row>
    <row r="2113" spans="1:7" x14ac:dyDescent="0.2">
      <c r="A2113" s="3" t="s">
        <v>4989</v>
      </c>
      <c r="B2113" s="3" t="s">
        <v>4990</v>
      </c>
      <c r="C2113" s="3" t="s">
        <v>107</v>
      </c>
      <c r="D2113" s="3" t="s">
        <v>99</v>
      </c>
      <c r="E2113" s="3" t="s">
        <v>151</v>
      </c>
      <c r="F2113" s="3">
        <v>50</v>
      </c>
      <c r="G2113" s="3"/>
    </row>
    <row r="2114" spans="1:7" x14ac:dyDescent="0.2">
      <c r="A2114" s="3" t="s">
        <v>4991</v>
      </c>
      <c r="B2114" s="3" t="s">
        <v>4992</v>
      </c>
      <c r="C2114" s="3" t="s">
        <v>102</v>
      </c>
      <c r="D2114" s="3" t="s">
        <v>99</v>
      </c>
      <c r="E2114" s="3" t="s">
        <v>151</v>
      </c>
      <c r="F2114" s="3">
        <v>60</v>
      </c>
      <c r="G2114" s="3"/>
    </row>
    <row r="2115" spans="1:7" x14ac:dyDescent="0.2">
      <c r="A2115" s="3" t="s">
        <v>4993</v>
      </c>
      <c r="B2115" s="3" t="s">
        <v>4994</v>
      </c>
      <c r="C2115" s="3" t="s">
        <v>107</v>
      </c>
      <c r="D2115" s="3" t="s">
        <v>99</v>
      </c>
      <c r="E2115" s="3" t="s">
        <v>151</v>
      </c>
      <c r="F2115" s="3">
        <v>60</v>
      </c>
      <c r="G2115" s="3"/>
    </row>
    <row r="2116" spans="1:7" x14ac:dyDescent="0.2">
      <c r="A2116" s="3" t="s">
        <v>4995</v>
      </c>
      <c r="B2116" s="3" t="s">
        <v>4996</v>
      </c>
      <c r="C2116" s="3" t="s">
        <v>102</v>
      </c>
      <c r="D2116" s="3" t="s">
        <v>99</v>
      </c>
      <c r="E2116" s="3" t="s">
        <v>151</v>
      </c>
      <c r="F2116" s="3">
        <v>70</v>
      </c>
      <c r="G2116" s="3"/>
    </row>
    <row r="2117" spans="1:7" x14ac:dyDescent="0.2">
      <c r="A2117" s="3" t="s">
        <v>4997</v>
      </c>
      <c r="B2117" s="3" t="s">
        <v>4998</v>
      </c>
      <c r="C2117" s="3" t="s">
        <v>107</v>
      </c>
      <c r="D2117" s="3" t="s">
        <v>99</v>
      </c>
      <c r="E2117" s="3" t="s">
        <v>151</v>
      </c>
      <c r="F2117" s="3">
        <v>70</v>
      </c>
      <c r="G2117" s="3"/>
    </row>
    <row r="2118" spans="1:7" x14ac:dyDescent="0.2">
      <c r="A2118" s="3" t="s">
        <v>4999</v>
      </c>
      <c r="B2118" s="3" t="s">
        <v>5000</v>
      </c>
      <c r="C2118" s="3" t="s">
        <v>102</v>
      </c>
      <c r="D2118" s="3" t="s">
        <v>99</v>
      </c>
      <c r="E2118" s="3" t="s">
        <v>151</v>
      </c>
      <c r="F2118" s="3">
        <v>80</v>
      </c>
      <c r="G2118" s="3"/>
    </row>
    <row r="2119" spans="1:7" x14ac:dyDescent="0.2">
      <c r="A2119" s="3" t="s">
        <v>5001</v>
      </c>
      <c r="B2119" s="3" t="s">
        <v>5002</v>
      </c>
      <c r="C2119" s="3" t="s">
        <v>107</v>
      </c>
      <c r="D2119" s="3" t="s">
        <v>99</v>
      </c>
      <c r="E2119" s="3" t="s">
        <v>151</v>
      </c>
      <c r="F2119" s="3">
        <v>80</v>
      </c>
      <c r="G2119" s="3"/>
    </row>
    <row r="2120" spans="1:7" x14ac:dyDescent="0.2">
      <c r="A2120" s="3" t="s">
        <v>5003</v>
      </c>
      <c r="B2120" s="3" t="s">
        <v>5004</v>
      </c>
      <c r="C2120" s="3" t="s">
        <v>102</v>
      </c>
      <c r="D2120" s="3" t="s">
        <v>99</v>
      </c>
      <c r="E2120" s="3" t="s">
        <v>151</v>
      </c>
      <c r="F2120" s="3">
        <v>90</v>
      </c>
      <c r="G2120" s="3"/>
    </row>
    <row r="2121" spans="1:7" x14ac:dyDescent="0.2">
      <c r="A2121" s="3" t="s">
        <v>5005</v>
      </c>
      <c r="B2121" s="3" t="s">
        <v>5006</v>
      </c>
      <c r="C2121" s="3" t="s">
        <v>107</v>
      </c>
      <c r="D2121" s="3" t="s">
        <v>99</v>
      </c>
      <c r="E2121" s="3" t="s">
        <v>151</v>
      </c>
      <c r="F2121" s="3">
        <v>90</v>
      </c>
      <c r="G2121" s="3"/>
    </row>
    <row r="2122" spans="1:7" x14ac:dyDescent="0.2">
      <c r="A2122" s="3" t="s">
        <v>5007</v>
      </c>
      <c r="B2122" s="3" t="s">
        <v>5008</v>
      </c>
      <c r="C2122" s="3" t="s">
        <v>102</v>
      </c>
      <c r="D2122" s="3" t="s">
        <v>9</v>
      </c>
      <c r="E2122" s="3" t="s">
        <v>151</v>
      </c>
      <c r="F2122" s="3"/>
      <c r="G2122" s="3"/>
    </row>
    <row r="2123" spans="1:7" x14ac:dyDescent="0.2">
      <c r="A2123" s="3" t="s">
        <v>5009</v>
      </c>
      <c r="B2123" s="3" t="s">
        <v>5010</v>
      </c>
      <c r="C2123" s="3" t="s">
        <v>102</v>
      </c>
      <c r="D2123" s="3" t="s">
        <v>11</v>
      </c>
      <c r="E2123" s="3" t="s">
        <v>133</v>
      </c>
      <c r="F2123" s="3">
        <v>90</v>
      </c>
      <c r="G2123" s="3" t="s">
        <v>5011</v>
      </c>
    </row>
    <row r="2124" spans="1:7" x14ac:dyDescent="0.2">
      <c r="A2124" s="3" t="s">
        <v>5012</v>
      </c>
      <c r="B2124" s="3" t="s">
        <v>5013</v>
      </c>
      <c r="C2124" s="3" t="s">
        <v>107</v>
      </c>
      <c r="D2124" s="3" t="s">
        <v>11</v>
      </c>
      <c r="E2124" s="3" t="s">
        <v>133</v>
      </c>
      <c r="F2124" s="3">
        <v>90</v>
      </c>
      <c r="G2124" s="3" t="s">
        <v>5011</v>
      </c>
    </row>
    <row r="2125" spans="1:7" x14ac:dyDescent="0.2">
      <c r="A2125" s="3" t="s">
        <v>5014</v>
      </c>
      <c r="B2125" s="3" t="s">
        <v>5015</v>
      </c>
      <c r="C2125" s="3" t="s">
        <v>102</v>
      </c>
      <c r="D2125" s="3" t="s">
        <v>11</v>
      </c>
      <c r="E2125" s="3" t="s">
        <v>110</v>
      </c>
      <c r="F2125" s="3">
        <v>20</v>
      </c>
      <c r="G2125" s="3" t="s">
        <v>5011</v>
      </c>
    </row>
    <row r="2126" spans="1:7" x14ac:dyDescent="0.2">
      <c r="A2126" s="3" t="s">
        <v>5016</v>
      </c>
      <c r="B2126" s="3" t="s">
        <v>5017</v>
      </c>
      <c r="C2126" s="3" t="s">
        <v>107</v>
      </c>
      <c r="D2126" s="3" t="s">
        <v>11</v>
      </c>
      <c r="E2126" s="3" t="s">
        <v>110</v>
      </c>
      <c r="F2126" s="3">
        <v>20</v>
      </c>
      <c r="G2126" s="3" t="s">
        <v>5011</v>
      </c>
    </row>
    <row r="2127" spans="1:7" x14ac:dyDescent="0.2">
      <c r="A2127" s="3" t="s">
        <v>5018</v>
      </c>
      <c r="B2127" s="3" t="s">
        <v>5019</v>
      </c>
      <c r="C2127" s="3" t="s">
        <v>107</v>
      </c>
      <c r="D2127" s="3" t="s">
        <v>9</v>
      </c>
      <c r="E2127" s="3" t="s">
        <v>151</v>
      </c>
      <c r="F2127" s="3"/>
      <c r="G2127" s="3"/>
    </row>
    <row r="2128" spans="1:7" x14ac:dyDescent="0.2">
      <c r="A2128" s="3" t="s">
        <v>5020</v>
      </c>
      <c r="B2128" s="3" t="s">
        <v>5021</v>
      </c>
      <c r="C2128" s="3" t="s">
        <v>102</v>
      </c>
      <c r="D2128" s="3" t="s">
        <v>11</v>
      </c>
      <c r="E2128" s="3" t="s">
        <v>110</v>
      </c>
      <c r="F2128" s="3">
        <v>40</v>
      </c>
      <c r="G2128" s="3" t="s">
        <v>5022</v>
      </c>
    </row>
    <row r="2129" spans="1:7" x14ac:dyDescent="0.2">
      <c r="A2129" s="3" t="s">
        <v>5023</v>
      </c>
      <c r="B2129" s="3" t="s">
        <v>5024</v>
      </c>
      <c r="C2129" s="3" t="s">
        <v>107</v>
      </c>
      <c r="D2129" s="3" t="s">
        <v>11</v>
      </c>
      <c r="E2129" s="3" t="s">
        <v>110</v>
      </c>
      <c r="F2129" s="3">
        <v>40</v>
      </c>
      <c r="G2129" s="3" t="s">
        <v>5022</v>
      </c>
    </row>
    <row r="2130" spans="1:7" x14ac:dyDescent="0.2">
      <c r="A2130" s="3" t="s">
        <v>5025</v>
      </c>
      <c r="B2130" s="3" t="s">
        <v>5026</v>
      </c>
      <c r="C2130" s="3" t="s">
        <v>102</v>
      </c>
      <c r="D2130" s="3" t="s">
        <v>11</v>
      </c>
      <c r="E2130" s="3" t="s">
        <v>302</v>
      </c>
      <c r="F2130" s="3">
        <v>11</v>
      </c>
      <c r="G2130" s="3" t="s">
        <v>5022</v>
      </c>
    </row>
    <row r="2131" spans="1:7" x14ac:dyDescent="0.2">
      <c r="A2131" s="3" t="s">
        <v>5027</v>
      </c>
      <c r="B2131" s="3" t="s">
        <v>5028</v>
      </c>
      <c r="C2131" s="3" t="s">
        <v>102</v>
      </c>
      <c r="D2131" s="3" t="s">
        <v>11</v>
      </c>
      <c r="E2131" s="3" t="s">
        <v>141</v>
      </c>
      <c r="F2131" s="3">
        <v>40</v>
      </c>
      <c r="G2131" s="3" t="s">
        <v>5029</v>
      </c>
    </row>
    <row r="2132" spans="1:7" x14ac:dyDescent="0.2">
      <c r="A2132" s="3" t="s">
        <v>5030</v>
      </c>
      <c r="B2132" s="3" t="s">
        <v>5031</v>
      </c>
      <c r="C2132" s="3" t="s">
        <v>107</v>
      </c>
      <c r="D2132" s="3" t="s">
        <v>11</v>
      </c>
      <c r="E2132" s="3" t="s">
        <v>141</v>
      </c>
      <c r="F2132" s="3">
        <v>40</v>
      </c>
      <c r="G2132" s="3" t="s">
        <v>5029</v>
      </c>
    </row>
    <row r="2133" spans="1:7" x14ac:dyDescent="0.2">
      <c r="A2133" s="3" t="s">
        <v>5032</v>
      </c>
      <c r="B2133" s="3" t="s">
        <v>5033</v>
      </c>
      <c r="C2133" s="3" t="s">
        <v>102</v>
      </c>
      <c r="D2133" s="3" t="s">
        <v>11</v>
      </c>
      <c r="E2133" s="3" t="s">
        <v>164</v>
      </c>
      <c r="F2133" s="3">
        <v>90</v>
      </c>
      <c r="G2133" s="3" t="s">
        <v>5034</v>
      </c>
    </row>
    <row r="2134" spans="1:7" x14ac:dyDescent="0.2">
      <c r="A2134" s="3" t="s">
        <v>5035</v>
      </c>
      <c r="B2134" s="3" t="s">
        <v>5036</v>
      </c>
      <c r="C2134" s="3" t="s">
        <v>107</v>
      </c>
      <c r="D2134" s="3" t="s">
        <v>11</v>
      </c>
      <c r="E2134" s="3" t="s">
        <v>164</v>
      </c>
      <c r="F2134" s="3">
        <v>90</v>
      </c>
      <c r="G2134" s="3" t="s">
        <v>5034</v>
      </c>
    </row>
    <row r="2135" spans="1:7" x14ac:dyDescent="0.2">
      <c r="A2135" s="3" t="s">
        <v>5037</v>
      </c>
      <c r="B2135" s="3" t="s">
        <v>5038</v>
      </c>
      <c r="C2135" s="3" t="s">
        <v>102</v>
      </c>
      <c r="D2135" s="3" t="s">
        <v>11</v>
      </c>
      <c r="E2135" s="3" t="s">
        <v>170</v>
      </c>
      <c r="F2135" s="3">
        <v>90</v>
      </c>
      <c r="G2135" s="3" t="s">
        <v>5039</v>
      </c>
    </row>
    <row r="2136" spans="1:7" x14ac:dyDescent="0.2">
      <c r="A2136" s="3" t="s">
        <v>5040</v>
      </c>
      <c r="B2136" s="3" t="s">
        <v>5041</v>
      </c>
      <c r="C2136" s="3" t="s">
        <v>107</v>
      </c>
      <c r="D2136" s="3" t="s">
        <v>11</v>
      </c>
      <c r="E2136" s="3" t="s">
        <v>170</v>
      </c>
      <c r="F2136" s="3">
        <v>90</v>
      </c>
      <c r="G2136" s="3" t="s">
        <v>5039</v>
      </c>
    </row>
    <row r="2137" spans="1:7" x14ac:dyDescent="0.2">
      <c r="A2137" s="3" t="s">
        <v>5042</v>
      </c>
      <c r="B2137" s="3" t="s">
        <v>5043</v>
      </c>
      <c r="C2137" s="3" t="s">
        <v>102</v>
      </c>
      <c r="D2137" s="3" t="s">
        <v>11</v>
      </c>
      <c r="E2137" s="3" t="s">
        <v>133</v>
      </c>
      <c r="F2137" s="3">
        <v>80</v>
      </c>
      <c r="G2137" s="3" t="s">
        <v>5044</v>
      </c>
    </row>
    <row r="2138" spans="1:7" x14ac:dyDescent="0.2">
      <c r="A2138" s="3" t="s">
        <v>5045</v>
      </c>
      <c r="B2138" s="3" t="s">
        <v>5046</v>
      </c>
      <c r="C2138" s="3" t="s">
        <v>107</v>
      </c>
      <c r="D2138" s="3" t="s">
        <v>11</v>
      </c>
      <c r="E2138" s="3" t="s">
        <v>133</v>
      </c>
      <c r="F2138" s="3">
        <v>80</v>
      </c>
      <c r="G2138" s="3" t="s">
        <v>5044</v>
      </c>
    </row>
    <row r="2139" spans="1:7" x14ac:dyDescent="0.2">
      <c r="A2139" s="3" t="s">
        <v>5047</v>
      </c>
      <c r="B2139" s="3" t="s">
        <v>5048</v>
      </c>
      <c r="C2139" s="3" t="s">
        <v>102</v>
      </c>
      <c r="D2139" s="3" t="s">
        <v>11</v>
      </c>
      <c r="E2139" s="3" t="s">
        <v>170</v>
      </c>
      <c r="F2139" s="3">
        <v>40</v>
      </c>
      <c r="G2139" s="3" t="s">
        <v>5044</v>
      </c>
    </row>
    <row r="2140" spans="1:7" x14ac:dyDescent="0.2">
      <c r="A2140" s="3" t="s">
        <v>5049</v>
      </c>
      <c r="B2140" s="3" t="s">
        <v>5050</v>
      </c>
      <c r="C2140" s="3" t="s">
        <v>107</v>
      </c>
      <c r="D2140" s="3" t="s">
        <v>11</v>
      </c>
      <c r="E2140" s="3" t="s">
        <v>170</v>
      </c>
      <c r="F2140" s="3">
        <v>40</v>
      </c>
      <c r="G2140" s="3" t="s">
        <v>5044</v>
      </c>
    </row>
    <row r="2141" spans="1:7" x14ac:dyDescent="0.2">
      <c r="A2141" s="3" t="s">
        <v>5051</v>
      </c>
      <c r="B2141" s="3" t="s">
        <v>5052</v>
      </c>
      <c r="C2141" s="3" t="s">
        <v>102</v>
      </c>
      <c r="D2141" s="3" t="s">
        <v>11</v>
      </c>
      <c r="E2141" s="3" t="s">
        <v>207</v>
      </c>
      <c r="F2141" s="3">
        <v>80</v>
      </c>
      <c r="G2141" s="3" t="s">
        <v>5053</v>
      </c>
    </row>
    <row r="2142" spans="1:7" x14ac:dyDescent="0.2">
      <c r="A2142" s="3" t="s">
        <v>5054</v>
      </c>
      <c r="B2142" s="3" t="s">
        <v>5055</v>
      </c>
      <c r="C2142" s="3" t="s">
        <v>107</v>
      </c>
      <c r="D2142" s="3" t="s">
        <v>11</v>
      </c>
      <c r="E2142" s="3" t="s">
        <v>207</v>
      </c>
      <c r="F2142" s="3">
        <v>80</v>
      </c>
      <c r="G2142" s="3" t="s">
        <v>5053</v>
      </c>
    </row>
    <row r="2143" spans="1:7" x14ac:dyDescent="0.2">
      <c r="A2143" s="3" t="s">
        <v>5056</v>
      </c>
      <c r="B2143" s="3" t="s">
        <v>5057</v>
      </c>
      <c r="C2143" s="3" t="s">
        <v>102</v>
      </c>
      <c r="D2143" s="3" t="s">
        <v>11</v>
      </c>
      <c r="E2143" s="3" t="s">
        <v>115</v>
      </c>
      <c r="F2143" s="3">
        <v>50</v>
      </c>
      <c r="G2143" s="3" t="s">
        <v>5053</v>
      </c>
    </row>
    <row r="2144" spans="1:7" x14ac:dyDescent="0.2">
      <c r="A2144" s="3" t="s">
        <v>5058</v>
      </c>
      <c r="B2144" s="3" t="s">
        <v>5059</v>
      </c>
      <c r="C2144" s="3" t="s">
        <v>107</v>
      </c>
      <c r="D2144" s="3" t="s">
        <v>11</v>
      </c>
      <c r="E2144" s="3" t="s">
        <v>115</v>
      </c>
      <c r="F2144" s="3">
        <v>50</v>
      </c>
      <c r="G2144" s="3" t="s">
        <v>5053</v>
      </c>
    </row>
    <row r="2145" spans="1:7" x14ac:dyDescent="0.2">
      <c r="A2145" s="3" t="s">
        <v>5060</v>
      </c>
      <c r="B2145" s="3" t="s">
        <v>5061</v>
      </c>
      <c r="C2145" s="3" t="s">
        <v>102</v>
      </c>
      <c r="D2145" s="3" t="s">
        <v>11</v>
      </c>
      <c r="E2145" s="3" t="s">
        <v>207</v>
      </c>
      <c r="F2145" s="3">
        <v>40</v>
      </c>
      <c r="G2145" s="3" t="s">
        <v>5062</v>
      </c>
    </row>
    <row r="2146" spans="1:7" x14ac:dyDescent="0.2">
      <c r="A2146" s="3" t="s">
        <v>5063</v>
      </c>
      <c r="B2146" s="3" t="s">
        <v>5064</v>
      </c>
      <c r="C2146" s="3" t="s">
        <v>107</v>
      </c>
      <c r="D2146" s="3" t="s">
        <v>11</v>
      </c>
      <c r="E2146" s="3" t="s">
        <v>207</v>
      </c>
      <c r="F2146" s="3">
        <v>40</v>
      </c>
      <c r="G2146" s="3" t="s">
        <v>5062</v>
      </c>
    </row>
    <row r="2147" spans="1:7" x14ac:dyDescent="0.2">
      <c r="A2147" s="3" t="s">
        <v>5065</v>
      </c>
      <c r="B2147" s="3" t="s">
        <v>5066</v>
      </c>
      <c r="C2147" s="3" t="s">
        <v>102</v>
      </c>
      <c r="D2147" s="3" t="s">
        <v>11</v>
      </c>
      <c r="E2147" s="3" t="s">
        <v>103</v>
      </c>
      <c r="F2147" s="3">
        <v>10</v>
      </c>
      <c r="G2147" s="3" t="s">
        <v>5067</v>
      </c>
    </row>
    <row r="2148" spans="1:7" x14ac:dyDescent="0.2">
      <c r="A2148" s="3" t="s">
        <v>5068</v>
      </c>
      <c r="B2148" s="3" t="s">
        <v>5069</v>
      </c>
      <c r="C2148" s="3" t="s">
        <v>107</v>
      </c>
      <c r="D2148" s="3" t="s">
        <v>11</v>
      </c>
      <c r="E2148" s="3" t="s">
        <v>103</v>
      </c>
      <c r="F2148" s="3">
        <v>10</v>
      </c>
      <c r="G2148" s="3" t="s">
        <v>5067</v>
      </c>
    </row>
    <row r="2149" spans="1:7" x14ac:dyDescent="0.2">
      <c r="A2149" s="3" t="s">
        <v>5070</v>
      </c>
      <c r="B2149" s="3" t="s">
        <v>5071</v>
      </c>
      <c r="C2149" s="3" t="s">
        <v>102</v>
      </c>
      <c r="D2149" s="3" t="s">
        <v>11</v>
      </c>
      <c r="E2149" s="3" t="s">
        <v>176</v>
      </c>
      <c r="F2149" s="3">
        <v>50</v>
      </c>
      <c r="G2149" s="3" t="s">
        <v>5067</v>
      </c>
    </row>
    <row r="2150" spans="1:7" x14ac:dyDescent="0.2">
      <c r="A2150" s="3" t="s">
        <v>5072</v>
      </c>
      <c r="B2150" s="3" t="s">
        <v>5073</v>
      </c>
      <c r="C2150" s="3" t="s">
        <v>107</v>
      </c>
      <c r="D2150" s="3" t="s">
        <v>11</v>
      </c>
      <c r="E2150" s="3" t="s">
        <v>176</v>
      </c>
      <c r="F2150" s="3">
        <v>50</v>
      </c>
      <c r="G2150" s="3" t="s">
        <v>5067</v>
      </c>
    </row>
    <row r="2151" spans="1:7" x14ac:dyDescent="0.2">
      <c r="A2151" s="3" t="s">
        <v>5074</v>
      </c>
      <c r="B2151" s="3" t="s">
        <v>5075</v>
      </c>
      <c r="C2151" s="3" t="s">
        <v>102</v>
      </c>
      <c r="D2151" s="3" t="s">
        <v>11</v>
      </c>
      <c r="E2151" s="3" t="s">
        <v>120</v>
      </c>
      <c r="F2151" s="3">
        <v>90</v>
      </c>
      <c r="G2151" s="3" t="s">
        <v>5076</v>
      </c>
    </row>
    <row r="2152" spans="1:7" x14ac:dyDescent="0.2">
      <c r="A2152" s="3" t="s">
        <v>5077</v>
      </c>
      <c r="B2152" s="3" t="s">
        <v>5078</v>
      </c>
      <c r="C2152" s="3" t="s">
        <v>102</v>
      </c>
      <c r="D2152" s="3" t="s">
        <v>11</v>
      </c>
      <c r="E2152" s="3" t="s">
        <v>146</v>
      </c>
      <c r="F2152" s="3">
        <v>90</v>
      </c>
      <c r="G2152" s="3" t="s">
        <v>5079</v>
      </c>
    </row>
    <row r="2153" spans="1:7" x14ac:dyDescent="0.2">
      <c r="A2153" s="3" t="s">
        <v>5080</v>
      </c>
      <c r="B2153" s="3" t="s">
        <v>5081</v>
      </c>
      <c r="C2153" s="3" t="s">
        <v>107</v>
      </c>
      <c r="D2153" s="3" t="s">
        <v>11</v>
      </c>
      <c r="E2153" s="3" t="s">
        <v>146</v>
      </c>
      <c r="F2153" s="3">
        <v>90</v>
      </c>
      <c r="G2153" s="3" t="s">
        <v>5079</v>
      </c>
    </row>
    <row r="2154" spans="1:7" x14ac:dyDescent="0.2">
      <c r="A2154" s="3" t="s">
        <v>5082</v>
      </c>
      <c r="B2154" s="3" t="s">
        <v>5083</v>
      </c>
      <c r="C2154" s="3" t="s">
        <v>102</v>
      </c>
      <c r="D2154" s="3" t="s">
        <v>11</v>
      </c>
      <c r="E2154" s="3" t="s">
        <v>176</v>
      </c>
      <c r="F2154" s="3">
        <v>30</v>
      </c>
      <c r="G2154" s="3" t="s">
        <v>5084</v>
      </c>
    </row>
    <row r="2155" spans="1:7" x14ac:dyDescent="0.2">
      <c r="A2155" s="3" t="s">
        <v>5085</v>
      </c>
      <c r="B2155" s="3" t="s">
        <v>5086</v>
      </c>
      <c r="C2155" s="3" t="s">
        <v>107</v>
      </c>
      <c r="D2155" s="3" t="s">
        <v>11</v>
      </c>
      <c r="E2155" s="3" t="s">
        <v>176</v>
      </c>
      <c r="F2155" s="3">
        <v>30</v>
      </c>
      <c r="G2155" s="3" t="s">
        <v>5084</v>
      </c>
    </row>
    <row r="2156" spans="1:7" x14ac:dyDescent="0.2">
      <c r="A2156" s="3" t="s">
        <v>5087</v>
      </c>
      <c r="B2156" s="3" t="s">
        <v>5088</v>
      </c>
      <c r="C2156" s="3" t="s">
        <v>102</v>
      </c>
      <c r="D2156" s="3" t="s">
        <v>11</v>
      </c>
      <c r="E2156" s="3" t="s">
        <v>207</v>
      </c>
      <c r="F2156" s="3">
        <v>40</v>
      </c>
      <c r="G2156" s="3" t="s">
        <v>5089</v>
      </c>
    </row>
    <row r="2157" spans="1:7" x14ac:dyDescent="0.2">
      <c r="A2157" s="3" t="s">
        <v>5090</v>
      </c>
      <c r="B2157" s="3" t="s">
        <v>5091</v>
      </c>
      <c r="C2157" s="3" t="s">
        <v>107</v>
      </c>
      <c r="D2157" s="3" t="s">
        <v>11</v>
      </c>
      <c r="E2157" s="3" t="s">
        <v>207</v>
      </c>
      <c r="F2157" s="3">
        <v>40</v>
      </c>
      <c r="G2157" s="3" t="s">
        <v>5089</v>
      </c>
    </row>
    <row r="2158" spans="1:7" x14ac:dyDescent="0.2">
      <c r="A2158" s="3" t="s">
        <v>5092</v>
      </c>
      <c r="B2158" s="3" t="s">
        <v>5093</v>
      </c>
      <c r="C2158" s="3" t="s">
        <v>102</v>
      </c>
      <c r="D2158" s="3" t="s">
        <v>11</v>
      </c>
      <c r="E2158" s="3" t="s">
        <v>176</v>
      </c>
      <c r="F2158" s="3">
        <v>70</v>
      </c>
      <c r="G2158" s="3" t="s">
        <v>5089</v>
      </c>
    </row>
    <row r="2159" spans="1:7" x14ac:dyDescent="0.2">
      <c r="A2159" s="3" t="s">
        <v>5094</v>
      </c>
      <c r="B2159" s="3" t="s">
        <v>5095</v>
      </c>
      <c r="C2159" s="3" t="s">
        <v>107</v>
      </c>
      <c r="D2159" s="3" t="s">
        <v>11</v>
      </c>
      <c r="E2159" s="3" t="s">
        <v>176</v>
      </c>
      <c r="F2159" s="3">
        <v>70</v>
      </c>
      <c r="G2159" s="3" t="s">
        <v>5089</v>
      </c>
    </row>
    <row r="2160" spans="1:7" x14ac:dyDescent="0.2">
      <c r="A2160" s="3" t="s">
        <v>5096</v>
      </c>
      <c r="B2160" s="3" t="s">
        <v>5097</v>
      </c>
      <c r="C2160" s="3" t="s">
        <v>102</v>
      </c>
      <c r="D2160" s="3" t="s">
        <v>11</v>
      </c>
      <c r="E2160" s="3" t="s">
        <v>151</v>
      </c>
      <c r="F2160" s="3">
        <v>20</v>
      </c>
      <c r="G2160" s="3" t="s">
        <v>5089</v>
      </c>
    </row>
    <row r="2161" spans="1:7" x14ac:dyDescent="0.2">
      <c r="A2161" s="3" t="s">
        <v>5098</v>
      </c>
      <c r="B2161" s="3" t="s">
        <v>5099</v>
      </c>
      <c r="C2161" s="3" t="s">
        <v>107</v>
      </c>
      <c r="D2161" s="3" t="s">
        <v>11</v>
      </c>
      <c r="E2161" s="3" t="s">
        <v>151</v>
      </c>
      <c r="F2161" s="3">
        <v>20</v>
      </c>
      <c r="G2161" s="3" t="s">
        <v>5089</v>
      </c>
    </row>
    <row r="2162" spans="1:7" x14ac:dyDescent="0.2">
      <c r="A2162" s="3" t="s">
        <v>5100</v>
      </c>
      <c r="B2162" s="3" t="s">
        <v>5101</v>
      </c>
      <c r="C2162" s="3" t="s">
        <v>102</v>
      </c>
      <c r="D2162" s="3" t="s">
        <v>11</v>
      </c>
      <c r="E2162" s="3" t="s">
        <v>164</v>
      </c>
      <c r="F2162" s="3">
        <v>40</v>
      </c>
      <c r="G2162" s="3" t="s">
        <v>5102</v>
      </c>
    </row>
    <row r="2163" spans="1:7" x14ac:dyDescent="0.2">
      <c r="A2163" s="3" t="s">
        <v>5103</v>
      </c>
      <c r="B2163" s="3" t="s">
        <v>5104</v>
      </c>
      <c r="C2163" s="3" t="s">
        <v>107</v>
      </c>
      <c r="D2163" s="3" t="s">
        <v>11</v>
      </c>
      <c r="E2163" s="3" t="s">
        <v>164</v>
      </c>
      <c r="F2163" s="3">
        <v>40</v>
      </c>
      <c r="G2163" s="3" t="s">
        <v>5102</v>
      </c>
    </row>
    <row r="2164" spans="1:7" x14ac:dyDescent="0.2">
      <c r="A2164" s="3" t="s">
        <v>5105</v>
      </c>
      <c r="B2164" s="3" t="s">
        <v>5106</v>
      </c>
      <c r="C2164" s="3" t="s">
        <v>102</v>
      </c>
      <c r="D2164" s="3" t="s">
        <v>11</v>
      </c>
      <c r="E2164" s="3" t="s">
        <v>159</v>
      </c>
      <c r="F2164" s="3">
        <v>60</v>
      </c>
      <c r="G2164" s="3" t="s">
        <v>5107</v>
      </c>
    </row>
    <row r="2165" spans="1:7" x14ac:dyDescent="0.2">
      <c r="A2165" s="3" t="s">
        <v>5108</v>
      </c>
      <c r="B2165" s="3" t="s">
        <v>5109</v>
      </c>
      <c r="C2165" s="3" t="s">
        <v>107</v>
      </c>
      <c r="D2165" s="3" t="s">
        <v>11</v>
      </c>
      <c r="E2165" s="3" t="s">
        <v>159</v>
      </c>
      <c r="F2165" s="3">
        <v>60</v>
      </c>
      <c r="G2165" s="3" t="s">
        <v>5107</v>
      </c>
    </row>
    <row r="2166" spans="1:7" x14ac:dyDescent="0.2">
      <c r="A2166" s="3" t="s">
        <v>5110</v>
      </c>
      <c r="B2166" s="3" t="s">
        <v>5111</v>
      </c>
      <c r="C2166" s="3" t="s">
        <v>102</v>
      </c>
      <c r="D2166" s="3" t="s">
        <v>11</v>
      </c>
      <c r="E2166" s="3" t="s">
        <v>465</v>
      </c>
      <c r="F2166" s="3">
        <v>50</v>
      </c>
      <c r="G2166" s="3" t="s">
        <v>5112</v>
      </c>
    </row>
    <row r="2167" spans="1:7" x14ac:dyDescent="0.2">
      <c r="A2167" s="3" t="s">
        <v>5113</v>
      </c>
      <c r="B2167" s="3" t="s">
        <v>5114</v>
      </c>
      <c r="C2167" s="3" t="s">
        <v>107</v>
      </c>
      <c r="D2167" s="3" t="s">
        <v>11</v>
      </c>
      <c r="E2167" s="3" t="s">
        <v>465</v>
      </c>
      <c r="F2167" s="3">
        <v>50</v>
      </c>
      <c r="G2167" s="3" t="s">
        <v>5112</v>
      </c>
    </row>
    <row r="2168" spans="1:7" x14ac:dyDescent="0.2">
      <c r="A2168" s="3" t="s">
        <v>5115</v>
      </c>
      <c r="B2168" s="3" t="s">
        <v>5116</v>
      </c>
      <c r="C2168" s="3" t="s">
        <v>102</v>
      </c>
      <c r="D2168" s="3" t="s">
        <v>11</v>
      </c>
      <c r="E2168" s="3" t="s">
        <v>133</v>
      </c>
      <c r="F2168" s="3">
        <v>40</v>
      </c>
      <c r="G2168" s="3" t="s">
        <v>5117</v>
      </c>
    </row>
    <row r="2169" spans="1:7" x14ac:dyDescent="0.2">
      <c r="A2169" s="3" t="s">
        <v>5118</v>
      </c>
      <c r="B2169" s="3" t="s">
        <v>5119</v>
      </c>
      <c r="C2169" s="3" t="s">
        <v>107</v>
      </c>
      <c r="D2169" s="3" t="s">
        <v>11</v>
      </c>
      <c r="E2169" s="3" t="s">
        <v>133</v>
      </c>
      <c r="F2169" s="3">
        <v>40</v>
      </c>
      <c r="G2169" s="3" t="s">
        <v>5117</v>
      </c>
    </row>
    <row r="2170" spans="1:7" x14ac:dyDescent="0.2">
      <c r="A2170" s="3" t="s">
        <v>5120</v>
      </c>
      <c r="B2170" s="3" t="s">
        <v>5121</v>
      </c>
      <c r="C2170" s="3" t="s">
        <v>102</v>
      </c>
      <c r="D2170" s="3" t="s">
        <v>11</v>
      </c>
      <c r="E2170" s="3" t="s">
        <v>110</v>
      </c>
      <c r="F2170" s="3">
        <v>40</v>
      </c>
      <c r="G2170" s="3" t="s">
        <v>5117</v>
      </c>
    </row>
    <row r="2171" spans="1:7" x14ac:dyDescent="0.2">
      <c r="A2171" s="3" t="s">
        <v>5122</v>
      </c>
      <c r="B2171" s="3" t="s">
        <v>5123</v>
      </c>
      <c r="C2171" s="3" t="s">
        <v>107</v>
      </c>
      <c r="D2171" s="3" t="s">
        <v>11</v>
      </c>
      <c r="E2171" s="3" t="s">
        <v>110</v>
      </c>
      <c r="F2171" s="3">
        <v>40</v>
      </c>
      <c r="G2171" s="3" t="s">
        <v>5117</v>
      </c>
    </row>
    <row r="2172" spans="1:7" x14ac:dyDescent="0.2">
      <c r="A2172" s="3" t="s">
        <v>5124</v>
      </c>
      <c r="B2172" s="3" t="s">
        <v>5125</v>
      </c>
      <c r="C2172" s="3" t="s">
        <v>102</v>
      </c>
      <c r="D2172" s="3" t="s">
        <v>11</v>
      </c>
      <c r="E2172" s="3" t="s">
        <v>159</v>
      </c>
      <c r="F2172" s="3">
        <v>90</v>
      </c>
      <c r="G2172" s="3" t="s">
        <v>5126</v>
      </c>
    </row>
    <row r="2173" spans="1:7" x14ac:dyDescent="0.2">
      <c r="A2173" s="3" t="s">
        <v>5127</v>
      </c>
      <c r="B2173" s="3" t="s">
        <v>5128</v>
      </c>
      <c r="C2173" s="3" t="s">
        <v>107</v>
      </c>
      <c r="D2173" s="3" t="s">
        <v>11</v>
      </c>
      <c r="E2173" s="3" t="s">
        <v>159</v>
      </c>
      <c r="F2173" s="3">
        <v>90</v>
      </c>
      <c r="G2173" s="3" t="s">
        <v>5126</v>
      </c>
    </row>
    <row r="2174" spans="1:7" x14ac:dyDescent="0.2">
      <c r="A2174" s="3" t="s">
        <v>5129</v>
      </c>
      <c r="B2174" s="3" t="s">
        <v>5130</v>
      </c>
      <c r="C2174" s="3" t="s">
        <v>102</v>
      </c>
      <c r="D2174" s="3" t="s">
        <v>99</v>
      </c>
      <c r="E2174" s="3" t="s">
        <v>156</v>
      </c>
      <c r="F2174" s="3">
        <v>10</v>
      </c>
      <c r="G2174" s="3"/>
    </row>
    <row r="2175" spans="1:7" x14ac:dyDescent="0.2">
      <c r="A2175" s="3" t="s">
        <v>5131</v>
      </c>
      <c r="B2175" s="3" t="s">
        <v>5132</v>
      </c>
      <c r="C2175" s="3" t="s">
        <v>102</v>
      </c>
      <c r="D2175" s="3" t="s">
        <v>99</v>
      </c>
      <c r="E2175" s="3" t="s">
        <v>156</v>
      </c>
      <c r="F2175" s="3">
        <v>20</v>
      </c>
      <c r="G2175" s="3"/>
    </row>
    <row r="2176" spans="1:7" x14ac:dyDescent="0.2">
      <c r="A2176" s="3" t="s">
        <v>5133</v>
      </c>
      <c r="B2176" s="3" t="s">
        <v>5134</v>
      </c>
      <c r="C2176" s="3" t="s">
        <v>102</v>
      </c>
      <c r="D2176" s="3" t="s">
        <v>99</v>
      </c>
      <c r="E2176" s="3" t="s">
        <v>156</v>
      </c>
      <c r="F2176" s="3">
        <v>30</v>
      </c>
      <c r="G2176" s="3"/>
    </row>
    <row r="2177" spans="1:7" x14ac:dyDescent="0.2">
      <c r="A2177" s="3" t="s">
        <v>5135</v>
      </c>
      <c r="B2177" s="3" t="s">
        <v>5136</v>
      </c>
      <c r="C2177" s="3" t="s">
        <v>102</v>
      </c>
      <c r="D2177" s="3" t="s">
        <v>99</v>
      </c>
      <c r="E2177" s="3" t="s">
        <v>156</v>
      </c>
      <c r="F2177" s="3">
        <v>40</v>
      </c>
      <c r="G2177" s="3"/>
    </row>
    <row r="2178" spans="1:7" x14ac:dyDescent="0.2">
      <c r="A2178" s="3" t="s">
        <v>5137</v>
      </c>
      <c r="B2178" s="3" t="s">
        <v>5138</v>
      </c>
      <c r="C2178" s="3" t="s">
        <v>102</v>
      </c>
      <c r="D2178" s="3" t="s">
        <v>99</v>
      </c>
      <c r="E2178" s="3" t="s">
        <v>156</v>
      </c>
      <c r="F2178" s="3">
        <v>50</v>
      </c>
      <c r="G2178" s="3"/>
    </row>
    <row r="2179" spans="1:7" x14ac:dyDescent="0.2">
      <c r="A2179" s="3" t="s">
        <v>5139</v>
      </c>
      <c r="B2179" s="3" t="s">
        <v>5140</v>
      </c>
      <c r="C2179" s="3" t="s">
        <v>102</v>
      </c>
      <c r="D2179" s="3" t="s">
        <v>99</v>
      </c>
      <c r="E2179" s="3" t="s">
        <v>156</v>
      </c>
      <c r="F2179" s="3">
        <v>60</v>
      </c>
      <c r="G2179" s="3"/>
    </row>
    <row r="2180" spans="1:7" x14ac:dyDescent="0.2">
      <c r="A2180" s="3" t="s">
        <v>5141</v>
      </c>
      <c r="B2180" s="3" t="s">
        <v>5142</v>
      </c>
      <c r="C2180" s="3" t="s">
        <v>102</v>
      </c>
      <c r="D2180" s="3" t="s">
        <v>99</v>
      </c>
      <c r="E2180" s="3" t="s">
        <v>156</v>
      </c>
      <c r="F2180" s="3">
        <v>70</v>
      </c>
      <c r="G2180" s="3"/>
    </row>
    <row r="2181" spans="1:7" x14ac:dyDescent="0.2">
      <c r="A2181" s="3" t="s">
        <v>5143</v>
      </c>
      <c r="B2181" s="3" t="s">
        <v>5144</v>
      </c>
      <c r="C2181" s="3" t="s">
        <v>102</v>
      </c>
      <c r="D2181" s="3" t="s">
        <v>99</v>
      </c>
      <c r="E2181" s="3" t="s">
        <v>156</v>
      </c>
      <c r="F2181" s="3">
        <v>80</v>
      </c>
      <c r="G2181" s="3"/>
    </row>
    <row r="2182" spans="1:7" x14ac:dyDescent="0.2">
      <c r="A2182" s="3" t="s">
        <v>5145</v>
      </c>
      <c r="B2182" s="3" t="s">
        <v>5146</v>
      </c>
      <c r="C2182" s="3" t="s">
        <v>102</v>
      </c>
      <c r="D2182" s="3" t="s">
        <v>99</v>
      </c>
      <c r="E2182" s="3" t="s">
        <v>156</v>
      </c>
      <c r="F2182" s="3">
        <v>90</v>
      </c>
      <c r="G2182" s="3"/>
    </row>
    <row r="2183" spans="1:7" x14ac:dyDescent="0.2">
      <c r="A2183" s="3" t="s">
        <v>5147</v>
      </c>
      <c r="B2183" s="3" t="s">
        <v>5148</v>
      </c>
      <c r="C2183" s="3" t="s">
        <v>102</v>
      </c>
      <c r="D2183" s="3" t="s">
        <v>11</v>
      </c>
      <c r="E2183" s="3" t="s">
        <v>103</v>
      </c>
      <c r="F2183" s="3">
        <v>70</v>
      </c>
      <c r="G2183" s="3" t="s">
        <v>5149</v>
      </c>
    </row>
    <row r="2184" spans="1:7" x14ac:dyDescent="0.2">
      <c r="A2184" s="3" t="s">
        <v>5150</v>
      </c>
      <c r="B2184" s="3" t="s">
        <v>5151</v>
      </c>
      <c r="C2184" s="3" t="s">
        <v>107</v>
      </c>
      <c r="D2184" s="3" t="s">
        <v>11</v>
      </c>
      <c r="E2184" s="3" t="s">
        <v>103</v>
      </c>
      <c r="F2184" s="3">
        <v>70</v>
      </c>
      <c r="G2184" s="3" t="s">
        <v>5149</v>
      </c>
    </row>
    <row r="2185" spans="1:7" x14ac:dyDescent="0.2">
      <c r="A2185" s="3" t="s">
        <v>5152</v>
      </c>
      <c r="B2185" s="3" t="s">
        <v>5153</v>
      </c>
      <c r="C2185" s="3" t="s">
        <v>102</v>
      </c>
      <c r="D2185" s="3" t="s">
        <v>11</v>
      </c>
      <c r="E2185" s="3" t="s">
        <v>103</v>
      </c>
      <c r="F2185" s="3">
        <v>10</v>
      </c>
      <c r="G2185" s="3" t="s">
        <v>5154</v>
      </c>
    </row>
    <row r="2186" spans="1:7" x14ac:dyDescent="0.2">
      <c r="A2186" s="3" t="s">
        <v>5155</v>
      </c>
      <c r="B2186" s="3" t="s">
        <v>5156</v>
      </c>
      <c r="C2186" s="3" t="s">
        <v>107</v>
      </c>
      <c r="D2186" s="3" t="s">
        <v>11</v>
      </c>
      <c r="E2186" s="3" t="s">
        <v>103</v>
      </c>
      <c r="F2186" s="3">
        <v>10</v>
      </c>
      <c r="G2186" s="3" t="s">
        <v>5154</v>
      </c>
    </row>
    <row r="2187" spans="1:7" x14ac:dyDescent="0.2">
      <c r="A2187" s="3" t="s">
        <v>5157</v>
      </c>
      <c r="B2187" s="3" t="s">
        <v>5158</v>
      </c>
      <c r="C2187" s="3" t="s">
        <v>102</v>
      </c>
      <c r="D2187" s="3" t="s">
        <v>11</v>
      </c>
      <c r="E2187" s="3" t="s">
        <v>170</v>
      </c>
      <c r="F2187" s="3">
        <v>80</v>
      </c>
      <c r="G2187" s="3" t="s">
        <v>5159</v>
      </c>
    </row>
    <row r="2188" spans="1:7" x14ac:dyDescent="0.2">
      <c r="A2188" s="3" t="s">
        <v>5160</v>
      </c>
      <c r="B2188" s="3" t="s">
        <v>5161</v>
      </c>
      <c r="C2188" s="3" t="s">
        <v>107</v>
      </c>
      <c r="D2188" s="3" t="s">
        <v>11</v>
      </c>
      <c r="E2188" s="3" t="s">
        <v>170</v>
      </c>
      <c r="F2188" s="3">
        <v>80</v>
      </c>
      <c r="G2188" s="3" t="s">
        <v>5159</v>
      </c>
    </row>
    <row r="2189" spans="1:7" x14ac:dyDescent="0.2">
      <c r="A2189" s="3" t="s">
        <v>5162</v>
      </c>
      <c r="B2189" s="3" t="s">
        <v>5163</v>
      </c>
      <c r="C2189" s="3" t="s">
        <v>107</v>
      </c>
      <c r="D2189" s="3" t="s">
        <v>11</v>
      </c>
      <c r="E2189" s="3" t="s">
        <v>138</v>
      </c>
      <c r="F2189" s="3">
        <v>20</v>
      </c>
      <c r="G2189" s="3" t="s">
        <v>5164</v>
      </c>
    </row>
    <row r="2190" spans="1:7" x14ac:dyDescent="0.2">
      <c r="A2190" s="3" t="s">
        <v>5165</v>
      </c>
      <c r="B2190" s="3" t="s">
        <v>5166</v>
      </c>
      <c r="C2190" s="3" t="s">
        <v>102</v>
      </c>
      <c r="D2190" s="3" t="s">
        <v>11</v>
      </c>
      <c r="E2190" s="3" t="s">
        <v>133</v>
      </c>
      <c r="F2190" s="3">
        <v>40</v>
      </c>
      <c r="G2190" s="3" t="s">
        <v>5167</v>
      </c>
    </row>
    <row r="2191" spans="1:7" x14ac:dyDescent="0.2">
      <c r="A2191" s="3" t="s">
        <v>5168</v>
      </c>
      <c r="B2191" s="3" t="s">
        <v>5169</v>
      </c>
      <c r="C2191" s="3" t="s">
        <v>107</v>
      </c>
      <c r="D2191" s="3" t="s">
        <v>11</v>
      </c>
      <c r="E2191" s="3" t="s">
        <v>133</v>
      </c>
      <c r="F2191" s="3">
        <v>40</v>
      </c>
      <c r="G2191" s="3" t="s">
        <v>5167</v>
      </c>
    </row>
    <row r="2192" spans="1:7" x14ac:dyDescent="0.2">
      <c r="A2192" s="3" t="s">
        <v>5170</v>
      </c>
      <c r="B2192" s="3" t="s">
        <v>5171</v>
      </c>
      <c r="C2192" s="3" t="s">
        <v>102</v>
      </c>
      <c r="D2192" s="3" t="s">
        <v>11</v>
      </c>
      <c r="E2192" s="3" t="s">
        <v>302</v>
      </c>
      <c r="F2192" s="3">
        <v>11</v>
      </c>
      <c r="G2192" s="3" t="s">
        <v>5172</v>
      </c>
    </row>
    <row r="2193" spans="1:7" x14ac:dyDescent="0.2">
      <c r="A2193" s="3" t="s">
        <v>5173</v>
      </c>
      <c r="B2193" s="3" t="s">
        <v>5174</v>
      </c>
      <c r="C2193" s="3" t="s">
        <v>102</v>
      </c>
      <c r="D2193" s="3" t="s">
        <v>11</v>
      </c>
      <c r="E2193" s="3" t="s">
        <v>170</v>
      </c>
      <c r="F2193" s="3">
        <v>70</v>
      </c>
      <c r="G2193" s="3" t="s">
        <v>5175</v>
      </c>
    </row>
    <row r="2194" spans="1:7" x14ac:dyDescent="0.2">
      <c r="A2194" s="3" t="s">
        <v>5176</v>
      </c>
      <c r="B2194" s="3" t="s">
        <v>5177</v>
      </c>
      <c r="C2194" s="3" t="s">
        <v>107</v>
      </c>
      <c r="D2194" s="3" t="s">
        <v>11</v>
      </c>
      <c r="E2194" s="3" t="s">
        <v>170</v>
      </c>
      <c r="F2194" s="3">
        <v>70</v>
      </c>
      <c r="G2194" s="3" t="s">
        <v>5175</v>
      </c>
    </row>
    <row r="2195" spans="1:7" x14ac:dyDescent="0.2">
      <c r="A2195" s="3" t="s">
        <v>5178</v>
      </c>
      <c r="B2195" s="3" t="s">
        <v>5179</v>
      </c>
      <c r="C2195" s="3" t="s">
        <v>102</v>
      </c>
      <c r="D2195" s="3" t="s">
        <v>11</v>
      </c>
      <c r="E2195" s="3" t="s">
        <v>151</v>
      </c>
      <c r="F2195" s="3">
        <v>10</v>
      </c>
      <c r="G2195" s="3" t="s">
        <v>5180</v>
      </c>
    </row>
    <row r="2196" spans="1:7" x14ac:dyDescent="0.2">
      <c r="A2196" s="3" t="s">
        <v>5181</v>
      </c>
      <c r="B2196" s="3" t="s">
        <v>5182</v>
      </c>
      <c r="C2196" s="3" t="s">
        <v>107</v>
      </c>
      <c r="D2196" s="3" t="s">
        <v>11</v>
      </c>
      <c r="E2196" s="3" t="s">
        <v>151</v>
      </c>
      <c r="F2196" s="3">
        <v>10</v>
      </c>
      <c r="G2196" s="3" t="s">
        <v>5180</v>
      </c>
    </row>
    <row r="2197" spans="1:7" x14ac:dyDescent="0.2">
      <c r="A2197" s="3" t="s">
        <v>5183</v>
      </c>
      <c r="B2197" s="3" t="s">
        <v>5184</v>
      </c>
      <c r="C2197" s="3" t="s">
        <v>102</v>
      </c>
      <c r="D2197" s="3" t="s">
        <v>11</v>
      </c>
      <c r="E2197" s="3" t="s">
        <v>207</v>
      </c>
      <c r="F2197" s="3">
        <v>60</v>
      </c>
      <c r="G2197" s="3" t="s">
        <v>5185</v>
      </c>
    </row>
    <row r="2198" spans="1:7" x14ac:dyDescent="0.2">
      <c r="A2198" s="3" t="s">
        <v>5186</v>
      </c>
      <c r="B2198" s="3" t="s">
        <v>5187</v>
      </c>
      <c r="C2198" s="3" t="s">
        <v>107</v>
      </c>
      <c r="D2198" s="3" t="s">
        <v>11</v>
      </c>
      <c r="E2198" s="3" t="s">
        <v>207</v>
      </c>
      <c r="F2198" s="3">
        <v>60</v>
      </c>
      <c r="G2198" s="3" t="s">
        <v>5185</v>
      </c>
    </row>
    <row r="2199" spans="1:7" x14ac:dyDescent="0.2">
      <c r="A2199" s="3" t="s">
        <v>5188</v>
      </c>
      <c r="B2199" s="3" t="s">
        <v>5189</v>
      </c>
      <c r="C2199" s="3" t="s">
        <v>102</v>
      </c>
      <c r="D2199" s="3" t="s">
        <v>11</v>
      </c>
      <c r="E2199" s="3" t="s">
        <v>146</v>
      </c>
      <c r="F2199" s="3">
        <v>90</v>
      </c>
      <c r="G2199" s="3" t="s">
        <v>5185</v>
      </c>
    </row>
    <row r="2200" spans="1:7" x14ac:dyDescent="0.2">
      <c r="A2200" s="3" t="s">
        <v>5190</v>
      </c>
      <c r="B2200" s="3" t="s">
        <v>5191</v>
      </c>
      <c r="C2200" s="3" t="s">
        <v>107</v>
      </c>
      <c r="D2200" s="3" t="s">
        <v>11</v>
      </c>
      <c r="E2200" s="3" t="s">
        <v>146</v>
      </c>
      <c r="F2200" s="3">
        <v>90</v>
      </c>
      <c r="G2200" s="3" t="s">
        <v>5185</v>
      </c>
    </row>
    <row r="2201" spans="1:7" x14ac:dyDescent="0.2">
      <c r="A2201" s="3" t="s">
        <v>5192</v>
      </c>
      <c r="B2201" s="3" t="s">
        <v>5193</v>
      </c>
      <c r="C2201" s="3" t="s">
        <v>102</v>
      </c>
      <c r="D2201" s="3" t="s">
        <v>11</v>
      </c>
      <c r="E2201" s="3" t="s">
        <v>141</v>
      </c>
      <c r="F2201" s="3">
        <v>30</v>
      </c>
      <c r="G2201" s="3" t="s">
        <v>5194</v>
      </c>
    </row>
    <row r="2202" spans="1:7" x14ac:dyDescent="0.2">
      <c r="A2202" s="3" t="s">
        <v>5195</v>
      </c>
      <c r="B2202" s="3" t="s">
        <v>5196</v>
      </c>
      <c r="C2202" s="3" t="s">
        <v>107</v>
      </c>
      <c r="D2202" s="3" t="s">
        <v>11</v>
      </c>
      <c r="E2202" s="3" t="s">
        <v>141</v>
      </c>
      <c r="F2202" s="3">
        <v>30</v>
      </c>
      <c r="G2202" s="3" t="s">
        <v>5194</v>
      </c>
    </row>
    <row r="2203" spans="1:7" x14ac:dyDescent="0.2">
      <c r="A2203" s="3" t="s">
        <v>5197</v>
      </c>
      <c r="B2203" s="3" t="s">
        <v>5198</v>
      </c>
      <c r="C2203" s="3" t="s">
        <v>102</v>
      </c>
      <c r="D2203" s="3" t="s">
        <v>11</v>
      </c>
      <c r="E2203" s="3" t="s">
        <v>115</v>
      </c>
      <c r="F2203" s="3">
        <v>90</v>
      </c>
      <c r="G2203" s="3" t="s">
        <v>5199</v>
      </c>
    </row>
    <row r="2204" spans="1:7" x14ac:dyDescent="0.2">
      <c r="A2204" s="3" t="s">
        <v>5200</v>
      </c>
      <c r="B2204" s="3" t="s">
        <v>5201</v>
      </c>
      <c r="C2204" s="3" t="s">
        <v>107</v>
      </c>
      <c r="D2204" s="3" t="s">
        <v>11</v>
      </c>
      <c r="E2204" s="3" t="s">
        <v>115</v>
      </c>
      <c r="F2204" s="3">
        <v>90</v>
      </c>
      <c r="G2204" s="3" t="s">
        <v>5199</v>
      </c>
    </row>
    <row r="2205" spans="1:7" x14ac:dyDescent="0.2">
      <c r="A2205" s="3" t="s">
        <v>5202</v>
      </c>
      <c r="B2205" s="3" t="s">
        <v>5203</v>
      </c>
      <c r="C2205" s="3" t="s">
        <v>102</v>
      </c>
      <c r="D2205" s="3" t="s">
        <v>11</v>
      </c>
      <c r="E2205" s="3" t="s">
        <v>170</v>
      </c>
      <c r="F2205" s="3">
        <v>90</v>
      </c>
      <c r="G2205" s="3" t="s">
        <v>5204</v>
      </c>
    </row>
    <row r="2206" spans="1:7" x14ac:dyDescent="0.2">
      <c r="A2206" s="3" t="s">
        <v>5205</v>
      </c>
      <c r="B2206" s="3" t="s">
        <v>5206</v>
      </c>
      <c r="C2206" s="3" t="s">
        <v>107</v>
      </c>
      <c r="D2206" s="3" t="s">
        <v>11</v>
      </c>
      <c r="E2206" s="3" t="s">
        <v>170</v>
      </c>
      <c r="F2206" s="3">
        <v>90</v>
      </c>
      <c r="G2206" s="3" t="s">
        <v>5204</v>
      </c>
    </row>
    <row r="2207" spans="1:7" x14ac:dyDescent="0.2">
      <c r="A2207" s="3" t="s">
        <v>5207</v>
      </c>
      <c r="B2207" s="3" t="s">
        <v>5208</v>
      </c>
      <c r="C2207" s="3" t="s">
        <v>102</v>
      </c>
      <c r="D2207" s="3" t="s">
        <v>11</v>
      </c>
      <c r="E2207" s="3" t="s">
        <v>110</v>
      </c>
      <c r="F2207" s="3">
        <v>40</v>
      </c>
      <c r="G2207" s="3" t="s">
        <v>5209</v>
      </c>
    </row>
    <row r="2208" spans="1:7" x14ac:dyDescent="0.2">
      <c r="A2208" s="3" t="s">
        <v>5210</v>
      </c>
      <c r="B2208" s="3" t="s">
        <v>5211</v>
      </c>
      <c r="C2208" s="3" t="s">
        <v>107</v>
      </c>
      <c r="D2208" s="3" t="s">
        <v>11</v>
      </c>
      <c r="E2208" s="3" t="s">
        <v>110</v>
      </c>
      <c r="F2208" s="3">
        <v>40</v>
      </c>
      <c r="G2208" s="3" t="s">
        <v>5209</v>
      </c>
    </row>
    <row r="2209" spans="1:7" x14ac:dyDescent="0.2">
      <c r="A2209" s="3" t="s">
        <v>5212</v>
      </c>
      <c r="B2209" s="3" t="s">
        <v>5213</v>
      </c>
      <c r="C2209" s="3" t="s">
        <v>102</v>
      </c>
      <c r="D2209" s="3" t="s">
        <v>11</v>
      </c>
      <c r="E2209" s="3" t="s">
        <v>164</v>
      </c>
      <c r="F2209" s="3">
        <v>10</v>
      </c>
      <c r="G2209" s="3" t="s">
        <v>5214</v>
      </c>
    </row>
    <row r="2210" spans="1:7" x14ac:dyDescent="0.2">
      <c r="A2210" s="3" t="s">
        <v>5215</v>
      </c>
      <c r="B2210" s="3" t="s">
        <v>5216</v>
      </c>
      <c r="C2210" s="3" t="s">
        <v>107</v>
      </c>
      <c r="D2210" s="3" t="s">
        <v>11</v>
      </c>
      <c r="E2210" s="3" t="s">
        <v>164</v>
      </c>
      <c r="F2210" s="3">
        <v>10</v>
      </c>
      <c r="G2210" s="3" t="s">
        <v>5214</v>
      </c>
    </row>
    <row r="2211" spans="1:7" x14ac:dyDescent="0.2">
      <c r="A2211" s="3" t="s">
        <v>5217</v>
      </c>
      <c r="B2211" s="3" t="s">
        <v>5218</v>
      </c>
      <c r="C2211" s="3" t="s">
        <v>102</v>
      </c>
      <c r="D2211" s="3" t="s">
        <v>11</v>
      </c>
      <c r="E2211" s="3" t="s">
        <v>357</v>
      </c>
      <c r="F2211" s="3">
        <v>40</v>
      </c>
      <c r="G2211" s="3" t="s">
        <v>5214</v>
      </c>
    </row>
    <row r="2212" spans="1:7" x14ac:dyDescent="0.2">
      <c r="A2212" s="3" t="s">
        <v>5219</v>
      </c>
      <c r="B2212" s="3" t="s">
        <v>5220</v>
      </c>
      <c r="C2212" s="3" t="s">
        <v>107</v>
      </c>
      <c r="D2212" s="3" t="s">
        <v>11</v>
      </c>
      <c r="E2212" s="3" t="s">
        <v>357</v>
      </c>
      <c r="F2212" s="3">
        <v>40</v>
      </c>
      <c r="G2212" s="3" t="s">
        <v>5214</v>
      </c>
    </row>
    <row r="2213" spans="1:7" x14ac:dyDescent="0.2">
      <c r="A2213" s="3" t="s">
        <v>5221</v>
      </c>
      <c r="B2213" s="3" t="s">
        <v>5222</v>
      </c>
      <c r="C2213" s="3" t="s">
        <v>102</v>
      </c>
      <c r="D2213" s="3" t="s">
        <v>9</v>
      </c>
      <c r="E2213" s="3" t="s">
        <v>156</v>
      </c>
      <c r="F2213" s="3"/>
      <c r="G2213" s="3"/>
    </row>
    <row r="2214" spans="1:7" x14ac:dyDescent="0.2">
      <c r="A2214" s="3" t="s">
        <v>5223</v>
      </c>
      <c r="B2214" s="3" t="s">
        <v>5224</v>
      </c>
      <c r="C2214" s="3" t="s">
        <v>102</v>
      </c>
      <c r="D2214" s="3" t="s">
        <v>11</v>
      </c>
      <c r="E2214" s="3" t="s">
        <v>128</v>
      </c>
      <c r="F2214" s="3">
        <v>40</v>
      </c>
      <c r="G2214" s="3" t="s">
        <v>5225</v>
      </c>
    </row>
    <row r="2215" spans="1:7" x14ac:dyDescent="0.2">
      <c r="A2215" s="3" t="s">
        <v>5226</v>
      </c>
      <c r="B2215" s="3" t="s">
        <v>5227</v>
      </c>
      <c r="C2215" s="3" t="s">
        <v>107</v>
      </c>
      <c r="D2215" s="3" t="s">
        <v>11</v>
      </c>
      <c r="E2215" s="3" t="s">
        <v>128</v>
      </c>
      <c r="F2215" s="3">
        <v>40</v>
      </c>
      <c r="G2215" s="3" t="s">
        <v>5225</v>
      </c>
    </row>
    <row r="2216" spans="1:7" x14ac:dyDescent="0.2">
      <c r="A2216" s="3" t="s">
        <v>5228</v>
      </c>
      <c r="B2216" s="3" t="s">
        <v>5229</v>
      </c>
      <c r="C2216" s="3" t="s">
        <v>102</v>
      </c>
      <c r="D2216" s="3" t="s">
        <v>11</v>
      </c>
      <c r="E2216" s="3" t="s">
        <v>159</v>
      </c>
      <c r="F2216" s="3">
        <v>40</v>
      </c>
      <c r="G2216" s="3" t="s">
        <v>5230</v>
      </c>
    </row>
    <row r="2217" spans="1:7" x14ac:dyDescent="0.2">
      <c r="A2217" s="3" t="s">
        <v>5231</v>
      </c>
      <c r="B2217" s="3" t="s">
        <v>5232</v>
      </c>
      <c r="C2217" s="3" t="s">
        <v>107</v>
      </c>
      <c r="D2217" s="3" t="s">
        <v>11</v>
      </c>
      <c r="E2217" s="3" t="s">
        <v>159</v>
      </c>
      <c r="F2217" s="3">
        <v>40</v>
      </c>
      <c r="G2217" s="3" t="s">
        <v>5230</v>
      </c>
    </row>
    <row r="2218" spans="1:7" x14ac:dyDescent="0.2">
      <c r="A2218" s="3" t="s">
        <v>5233</v>
      </c>
      <c r="B2218" s="3" t="s">
        <v>5234</v>
      </c>
      <c r="C2218" s="3" t="s">
        <v>102</v>
      </c>
      <c r="D2218" s="3" t="s">
        <v>11</v>
      </c>
      <c r="E2218" s="3" t="s">
        <v>146</v>
      </c>
      <c r="F2218" s="3">
        <v>70</v>
      </c>
      <c r="G2218" s="3" t="s">
        <v>5235</v>
      </c>
    </row>
    <row r="2219" spans="1:7" x14ac:dyDescent="0.2">
      <c r="A2219" s="3" t="s">
        <v>5236</v>
      </c>
      <c r="B2219" s="3" t="s">
        <v>5237</v>
      </c>
      <c r="C2219" s="3" t="s">
        <v>107</v>
      </c>
      <c r="D2219" s="3" t="s">
        <v>11</v>
      </c>
      <c r="E2219" s="3" t="s">
        <v>146</v>
      </c>
      <c r="F2219" s="3">
        <v>70</v>
      </c>
      <c r="G2219" s="3" t="s">
        <v>5235</v>
      </c>
    </row>
    <row r="2220" spans="1:7" x14ac:dyDescent="0.2">
      <c r="A2220" s="3" t="s">
        <v>5238</v>
      </c>
      <c r="B2220" s="3" t="s">
        <v>5239</v>
      </c>
      <c r="C2220" s="3" t="s">
        <v>102</v>
      </c>
      <c r="D2220" s="3" t="s">
        <v>11</v>
      </c>
      <c r="E2220" s="3" t="s">
        <v>357</v>
      </c>
      <c r="F2220" s="3">
        <v>10</v>
      </c>
      <c r="G2220" s="3" t="s">
        <v>5235</v>
      </c>
    </row>
    <row r="2221" spans="1:7" x14ac:dyDescent="0.2">
      <c r="A2221" s="3" t="s">
        <v>5240</v>
      </c>
      <c r="B2221" s="3" t="s">
        <v>5241</v>
      </c>
      <c r="C2221" s="3" t="s">
        <v>107</v>
      </c>
      <c r="D2221" s="3" t="s">
        <v>11</v>
      </c>
      <c r="E2221" s="3" t="s">
        <v>357</v>
      </c>
      <c r="F2221" s="3">
        <v>10</v>
      </c>
      <c r="G2221" s="3" t="s">
        <v>5235</v>
      </c>
    </row>
    <row r="2222" spans="1:7" x14ac:dyDescent="0.2">
      <c r="A2222" s="3" t="s">
        <v>5242</v>
      </c>
      <c r="B2222" s="3" t="s">
        <v>5243</v>
      </c>
      <c r="C2222" s="3" t="s">
        <v>102</v>
      </c>
      <c r="D2222" s="3" t="s">
        <v>11</v>
      </c>
      <c r="E2222" s="3" t="s">
        <v>170</v>
      </c>
      <c r="F2222" s="3">
        <v>70</v>
      </c>
      <c r="G2222" s="3" t="s">
        <v>5244</v>
      </c>
    </row>
    <row r="2223" spans="1:7" x14ac:dyDescent="0.2">
      <c r="A2223" s="3" t="s">
        <v>5245</v>
      </c>
      <c r="B2223" s="3" t="s">
        <v>5246</v>
      </c>
      <c r="C2223" s="3" t="s">
        <v>107</v>
      </c>
      <c r="D2223" s="3" t="s">
        <v>11</v>
      </c>
      <c r="E2223" s="3" t="s">
        <v>170</v>
      </c>
      <c r="F2223" s="3">
        <v>70</v>
      </c>
      <c r="G2223" s="3" t="s">
        <v>5244</v>
      </c>
    </row>
    <row r="2224" spans="1:7" x14ac:dyDescent="0.2">
      <c r="A2224" s="3" t="s">
        <v>5247</v>
      </c>
      <c r="B2224" s="3" t="s">
        <v>5248</v>
      </c>
      <c r="C2224" s="3" t="s">
        <v>107</v>
      </c>
      <c r="D2224" s="3" t="s">
        <v>11</v>
      </c>
      <c r="E2224" s="3" t="s">
        <v>260</v>
      </c>
      <c r="F2224" s="3">
        <v>50</v>
      </c>
      <c r="G2224" s="3" t="s">
        <v>5249</v>
      </c>
    </row>
    <row r="2225" spans="1:7" x14ac:dyDescent="0.2">
      <c r="A2225" s="3" t="s">
        <v>5250</v>
      </c>
      <c r="B2225" s="3" t="s">
        <v>5251</v>
      </c>
      <c r="C2225" s="3" t="s">
        <v>102</v>
      </c>
      <c r="D2225" s="3" t="s">
        <v>11</v>
      </c>
      <c r="E2225" s="3" t="s">
        <v>128</v>
      </c>
      <c r="F2225" s="3">
        <v>80</v>
      </c>
      <c r="G2225" s="3" t="s">
        <v>5249</v>
      </c>
    </row>
    <row r="2226" spans="1:7" x14ac:dyDescent="0.2">
      <c r="A2226" s="3" t="s">
        <v>5252</v>
      </c>
      <c r="B2226" s="3" t="s">
        <v>5253</v>
      </c>
      <c r="C2226" s="3" t="s">
        <v>107</v>
      </c>
      <c r="D2226" s="3" t="s">
        <v>11</v>
      </c>
      <c r="E2226" s="3" t="s">
        <v>128</v>
      </c>
      <c r="F2226" s="3">
        <v>80</v>
      </c>
      <c r="G2226" s="3" t="s">
        <v>5249</v>
      </c>
    </row>
    <row r="2227" spans="1:7" x14ac:dyDescent="0.2">
      <c r="A2227" s="3" t="s">
        <v>5254</v>
      </c>
      <c r="B2227" s="3" t="s">
        <v>5255</v>
      </c>
      <c r="C2227" s="3" t="s">
        <v>102</v>
      </c>
      <c r="D2227" s="3" t="s">
        <v>11</v>
      </c>
      <c r="E2227" s="3" t="s">
        <v>133</v>
      </c>
      <c r="F2227" s="3">
        <v>80</v>
      </c>
      <c r="G2227" s="3" t="s">
        <v>5249</v>
      </c>
    </row>
    <row r="2228" spans="1:7" x14ac:dyDescent="0.2">
      <c r="A2228" s="3" t="s">
        <v>5256</v>
      </c>
      <c r="B2228" s="3" t="s">
        <v>5257</v>
      </c>
      <c r="C2228" s="3" t="s">
        <v>107</v>
      </c>
      <c r="D2228" s="3" t="s">
        <v>11</v>
      </c>
      <c r="E2228" s="3" t="s">
        <v>133</v>
      </c>
      <c r="F2228" s="3">
        <v>80</v>
      </c>
      <c r="G2228" s="3" t="s">
        <v>5249</v>
      </c>
    </row>
    <row r="2229" spans="1:7" x14ac:dyDescent="0.2">
      <c r="A2229" s="3" t="s">
        <v>5258</v>
      </c>
      <c r="B2229" s="3" t="s">
        <v>5259</v>
      </c>
      <c r="C2229" s="3" t="s">
        <v>102</v>
      </c>
      <c r="D2229" s="3" t="s">
        <v>11</v>
      </c>
      <c r="E2229" s="3" t="s">
        <v>115</v>
      </c>
      <c r="F2229" s="3">
        <v>60</v>
      </c>
      <c r="G2229" s="3" t="s">
        <v>5249</v>
      </c>
    </row>
    <row r="2230" spans="1:7" x14ac:dyDescent="0.2">
      <c r="A2230" s="3" t="s">
        <v>5260</v>
      </c>
      <c r="B2230" s="3" t="s">
        <v>5261</v>
      </c>
      <c r="C2230" s="3" t="s">
        <v>107</v>
      </c>
      <c r="D2230" s="3" t="s">
        <v>11</v>
      </c>
      <c r="E2230" s="3" t="s">
        <v>115</v>
      </c>
      <c r="F2230" s="3">
        <v>60</v>
      </c>
      <c r="G2230" s="3" t="s">
        <v>5249</v>
      </c>
    </row>
    <row r="2231" spans="1:7" x14ac:dyDescent="0.2">
      <c r="A2231" s="3" t="s">
        <v>5262</v>
      </c>
      <c r="B2231" s="3" t="s">
        <v>5263</v>
      </c>
      <c r="C2231" s="3" t="s">
        <v>102</v>
      </c>
      <c r="D2231" s="3" t="s">
        <v>11</v>
      </c>
      <c r="E2231" s="3" t="s">
        <v>151</v>
      </c>
      <c r="F2231" s="3">
        <v>90</v>
      </c>
      <c r="G2231" s="3" t="s">
        <v>5249</v>
      </c>
    </row>
    <row r="2232" spans="1:7" x14ac:dyDescent="0.2">
      <c r="A2232" s="3" t="s">
        <v>5264</v>
      </c>
      <c r="B2232" s="3" t="s">
        <v>5265</v>
      </c>
      <c r="C2232" s="3" t="s">
        <v>107</v>
      </c>
      <c r="D2232" s="3" t="s">
        <v>11</v>
      </c>
      <c r="E2232" s="3" t="s">
        <v>151</v>
      </c>
      <c r="F2232" s="3">
        <v>90</v>
      </c>
      <c r="G2232" s="3" t="s">
        <v>5249</v>
      </c>
    </row>
    <row r="2233" spans="1:7" x14ac:dyDescent="0.2">
      <c r="A2233" s="3" t="s">
        <v>5266</v>
      </c>
      <c r="B2233" s="3" t="s">
        <v>5267</v>
      </c>
      <c r="C2233" s="3" t="s">
        <v>102</v>
      </c>
      <c r="D2233" s="3" t="s">
        <v>11</v>
      </c>
      <c r="E2233" s="3" t="s">
        <v>156</v>
      </c>
      <c r="F2233" s="3">
        <v>50</v>
      </c>
      <c r="G2233" s="3" t="s">
        <v>5249</v>
      </c>
    </row>
    <row r="2234" spans="1:7" x14ac:dyDescent="0.2">
      <c r="A2234" s="3" t="s">
        <v>5268</v>
      </c>
      <c r="B2234" s="3" t="s">
        <v>5269</v>
      </c>
      <c r="C2234" s="3" t="s">
        <v>102</v>
      </c>
      <c r="D2234" s="3" t="s">
        <v>11</v>
      </c>
      <c r="E2234" s="3" t="s">
        <v>465</v>
      </c>
      <c r="F2234" s="3">
        <v>30</v>
      </c>
      <c r="G2234" s="3" t="s">
        <v>5249</v>
      </c>
    </row>
    <row r="2235" spans="1:7" x14ac:dyDescent="0.2">
      <c r="A2235" s="3" t="s">
        <v>5270</v>
      </c>
      <c r="B2235" s="3" t="s">
        <v>5271</v>
      </c>
      <c r="C2235" s="3" t="s">
        <v>107</v>
      </c>
      <c r="D2235" s="3" t="s">
        <v>11</v>
      </c>
      <c r="E2235" s="3" t="s">
        <v>465</v>
      </c>
      <c r="F2235" s="3">
        <v>30</v>
      </c>
      <c r="G2235" s="3" t="s">
        <v>5249</v>
      </c>
    </row>
    <row r="2236" spans="1:7" x14ac:dyDescent="0.2">
      <c r="A2236" s="3" t="s">
        <v>5272</v>
      </c>
      <c r="B2236" s="3" t="s">
        <v>5273</v>
      </c>
      <c r="C2236" s="3" t="s">
        <v>102</v>
      </c>
      <c r="D2236" s="3" t="s">
        <v>11</v>
      </c>
      <c r="E2236" s="3" t="s">
        <v>170</v>
      </c>
      <c r="F2236" s="3">
        <v>40</v>
      </c>
      <c r="G2236" s="3" t="s">
        <v>5274</v>
      </c>
    </row>
    <row r="2237" spans="1:7" x14ac:dyDescent="0.2">
      <c r="A2237" s="3" t="s">
        <v>5275</v>
      </c>
      <c r="B2237" s="3" t="s">
        <v>5276</v>
      </c>
      <c r="C2237" s="3" t="s">
        <v>107</v>
      </c>
      <c r="D2237" s="3" t="s">
        <v>11</v>
      </c>
      <c r="E2237" s="3" t="s">
        <v>170</v>
      </c>
      <c r="F2237" s="3">
        <v>40</v>
      </c>
      <c r="G2237" s="3" t="s">
        <v>5274</v>
      </c>
    </row>
    <row r="2238" spans="1:7" x14ac:dyDescent="0.2">
      <c r="A2238" s="3" t="s">
        <v>5277</v>
      </c>
      <c r="B2238" s="3" t="s">
        <v>5278</v>
      </c>
      <c r="C2238" s="3" t="s">
        <v>102</v>
      </c>
      <c r="D2238" s="3" t="s">
        <v>11</v>
      </c>
      <c r="E2238" s="3" t="s">
        <v>115</v>
      </c>
      <c r="F2238" s="3">
        <v>50</v>
      </c>
      <c r="G2238" s="3" t="s">
        <v>5279</v>
      </c>
    </row>
    <row r="2239" spans="1:7" x14ac:dyDescent="0.2">
      <c r="A2239" s="3" t="s">
        <v>5280</v>
      </c>
      <c r="B2239" s="3" t="s">
        <v>5281</v>
      </c>
      <c r="C2239" s="3" t="s">
        <v>107</v>
      </c>
      <c r="D2239" s="3" t="s">
        <v>11</v>
      </c>
      <c r="E2239" s="3" t="s">
        <v>115</v>
      </c>
      <c r="F2239" s="3">
        <v>50</v>
      </c>
      <c r="G2239" s="3" t="s">
        <v>5279</v>
      </c>
    </row>
    <row r="2240" spans="1:7" x14ac:dyDescent="0.2">
      <c r="A2240" s="3" t="s">
        <v>5282</v>
      </c>
      <c r="B2240" s="3" t="s">
        <v>5283</v>
      </c>
      <c r="C2240" s="3" t="s">
        <v>102</v>
      </c>
      <c r="D2240" s="3" t="s">
        <v>11</v>
      </c>
      <c r="E2240" s="3" t="s">
        <v>146</v>
      </c>
      <c r="F2240" s="3">
        <v>80</v>
      </c>
      <c r="G2240" s="3" t="s">
        <v>5284</v>
      </c>
    </row>
    <row r="2241" spans="1:7" x14ac:dyDescent="0.2">
      <c r="A2241" s="3" t="s">
        <v>5285</v>
      </c>
      <c r="B2241" s="3" t="s">
        <v>5286</v>
      </c>
      <c r="C2241" s="3" t="s">
        <v>107</v>
      </c>
      <c r="D2241" s="3" t="s">
        <v>11</v>
      </c>
      <c r="E2241" s="3" t="s">
        <v>146</v>
      </c>
      <c r="F2241" s="3">
        <v>80</v>
      </c>
      <c r="G2241" s="3" t="s">
        <v>5284</v>
      </c>
    </row>
    <row r="2242" spans="1:7" x14ac:dyDescent="0.2">
      <c r="A2242" s="3" t="s">
        <v>5287</v>
      </c>
      <c r="B2242" s="3" t="s">
        <v>5288</v>
      </c>
      <c r="C2242" s="3" t="s">
        <v>102</v>
      </c>
      <c r="D2242" s="3" t="s">
        <v>11</v>
      </c>
      <c r="E2242" s="3" t="s">
        <v>260</v>
      </c>
      <c r="F2242" s="3">
        <v>60</v>
      </c>
      <c r="G2242" s="3" t="s">
        <v>5289</v>
      </c>
    </row>
    <row r="2243" spans="1:7" x14ac:dyDescent="0.2">
      <c r="A2243" s="3" t="s">
        <v>5290</v>
      </c>
      <c r="B2243" s="3" t="s">
        <v>5291</v>
      </c>
      <c r="C2243" s="3" t="s">
        <v>107</v>
      </c>
      <c r="D2243" s="3" t="s">
        <v>11</v>
      </c>
      <c r="E2243" s="3" t="s">
        <v>260</v>
      </c>
      <c r="F2243" s="3">
        <v>60</v>
      </c>
      <c r="G2243" s="3" t="s">
        <v>5289</v>
      </c>
    </row>
    <row r="2244" spans="1:7" x14ac:dyDescent="0.2">
      <c r="A2244" s="3" t="s">
        <v>5292</v>
      </c>
      <c r="B2244" s="3" t="s">
        <v>5293</v>
      </c>
      <c r="C2244" s="3" t="s">
        <v>102</v>
      </c>
      <c r="D2244" s="3" t="s">
        <v>11</v>
      </c>
      <c r="E2244" s="3" t="s">
        <v>120</v>
      </c>
      <c r="F2244" s="3">
        <v>60</v>
      </c>
      <c r="G2244" s="3" t="s">
        <v>5289</v>
      </c>
    </row>
    <row r="2245" spans="1:7" x14ac:dyDescent="0.2">
      <c r="A2245" s="3" t="s">
        <v>5294</v>
      </c>
      <c r="B2245" s="3" t="s">
        <v>5295</v>
      </c>
      <c r="C2245" s="3" t="s">
        <v>102</v>
      </c>
      <c r="D2245" s="3" t="s">
        <v>11</v>
      </c>
      <c r="E2245" s="3" t="s">
        <v>207</v>
      </c>
      <c r="F2245" s="3">
        <v>40</v>
      </c>
      <c r="G2245" s="3" t="s">
        <v>5289</v>
      </c>
    </row>
    <row r="2246" spans="1:7" x14ac:dyDescent="0.2">
      <c r="A2246" s="3" t="s">
        <v>5296</v>
      </c>
      <c r="B2246" s="3" t="s">
        <v>5297</v>
      </c>
      <c r="C2246" s="3" t="s">
        <v>107</v>
      </c>
      <c r="D2246" s="3" t="s">
        <v>11</v>
      </c>
      <c r="E2246" s="3" t="s">
        <v>207</v>
      </c>
      <c r="F2246" s="3">
        <v>40</v>
      </c>
      <c r="G2246" s="3" t="s">
        <v>5289</v>
      </c>
    </row>
    <row r="2247" spans="1:7" x14ac:dyDescent="0.2">
      <c r="A2247" s="3" t="s">
        <v>5298</v>
      </c>
      <c r="B2247" s="3" t="s">
        <v>5299</v>
      </c>
      <c r="C2247" s="3" t="s">
        <v>102</v>
      </c>
      <c r="D2247" s="3" t="s">
        <v>11</v>
      </c>
      <c r="E2247" s="3" t="s">
        <v>128</v>
      </c>
      <c r="F2247" s="3">
        <v>50</v>
      </c>
      <c r="G2247" s="3" t="s">
        <v>5300</v>
      </c>
    </row>
    <row r="2248" spans="1:7" x14ac:dyDescent="0.2">
      <c r="A2248" s="3" t="s">
        <v>5301</v>
      </c>
      <c r="B2248" s="3" t="s">
        <v>5302</v>
      </c>
      <c r="C2248" s="3" t="s">
        <v>107</v>
      </c>
      <c r="D2248" s="3" t="s">
        <v>11</v>
      </c>
      <c r="E2248" s="3" t="s">
        <v>128</v>
      </c>
      <c r="F2248" s="3">
        <v>50</v>
      </c>
      <c r="G2248" s="3" t="s">
        <v>5300</v>
      </c>
    </row>
    <row r="2249" spans="1:7" x14ac:dyDescent="0.2">
      <c r="A2249" s="3" t="s">
        <v>5303</v>
      </c>
      <c r="B2249" s="3" t="s">
        <v>5304</v>
      </c>
      <c r="C2249" s="3" t="s">
        <v>102</v>
      </c>
      <c r="D2249" s="3" t="s">
        <v>11</v>
      </c>
      <c r="E2249" s="3" t="s">
        <v>151</v>
      </c>
      <c r="F2249" s="3">
        <v>50</v>
      </c>
      <c r="G2249" s="3" t="s">
        <v>5305</v>
      </c>
    </row>
    <row r="2250" spans="1:7" x14ac:dyDescent="0.2">
      <c r="A2250" s="3" t="s">
        <v>5306</v>
      </c>
      <c r="B2250" s="3" t="s">
        <v>5307</v>
      </c>
      <c r="C2250" s="3" t="s">
        <v>107</v>
      </c>
      <c r="D2250" s="3" t="s">
        <v>11</v>
      </c>
      <c r="E2250" s="3" t="s">
        <v>151</v>
      </c>
      <c r="F2250" s="3">
        <v>50</v>
      </c>
      <c r="G2250" s="3" t="s">
        <v>5305</v>
      </c>
    </row>
    <row r="2251" spans="1:7" x14ac:dyDescent="0.2">
      <c r="A2251" s="3" t="s">
        <v>5308</v>
      </c>
      <c r="B2251" s="3" t="s">
        <v>5309</v>
      </c>
      <c r="C2251" s="3" t="s">
        <v>102</v>
      </c>
      <c r="D2251" s="3" t="s">
        <v>11</v>
      </c>
      <c r="E2251" s="3" t="s">
        <v>465</v>
      </c>
      <c r="F2251" s="3">
        <v>50</v>
      </c>
      <c r="G2251" s="3" t="s">
        <v>5310</v>
      </c>
    </row>
    <row r="2252" spans="1:7" x14ac:dyDescent="0.2">
      <c r="A2252" s="3" t="s">
        <v>5311</v>
      </c>
      <c r="B2252" s="3" t="s">
        <v>5312</v>
      </c>
      <c r="C2252" s="3" t="s">
        <v>107</v>
      </c>
      <c r="D2252" s="3" t="s">
        <v>11</v>
      </c>
      <c r="E2252" s="3" t="s">
        <v>465</v>
      </c>
      <c r="F2252" s="3">
        <v>50</v>
      </c>
      <c r="G2252" s="3" t="s">
        <v>5310</v>
      </c>
    </row>
    <row r="2253" spans="1:7" x14ac:dyDescent="0.2">
      <c r="A2253" s="3" t="s">
        <v>5313</v>
      </c>
      <c r="B2253" s="3" t="s">
        <v>5314</v>
      </c>
      <c r="C2253" s="3" t="s">
        <v>102</v>
      </c>
      <c r="D2253" s="3" t="s">
        <v>11</v>
      </c>
      <c r="E2253" s="3" t="s">
        <v>141</v>
      </c>
      <c r="F2253" s="3">
        <v>20</v>
      </c>
      <c r="G2253" s="3" t="s">
        <v>5315</v>
      </c>
    </row>
    <row r="2254" spans="1:7" x14ac:dyDescent="0.2">
      <c r="A2254" s="3" t="s">
        <v>5316</v>
      </c>
      <c r="B2254" s="3" t="s">
        <v>5317</v>
      </c>
      <c r="C2254" s="3" t="s">
        <v>107</v>
      </c>
      <c r="D2254" s="3" t="s">
        <v>11</v>
      </c>
      <c r="E2254" s="3" t="s">
        <v>141</v>
      </c>
      <c r="F2254" s="3">
        <v>20</v>
      </c>
      <c r="G2254" s="3" t="s">
        <v>5315</v>
      </c>
    </row>
    <row r="2255" spans="1:7" x14ac:dyDescent="0.2">
      <c r="A2255" s="3" t="s">
        <v>5318</v>
      </c>
      <c r="B2255" s="3" t="s">
        <v>5319</v>
      </c>
      <c r="C2255" s="3" t="s">
        <v>102</v>
      </c>
      <c r="D2255" s="3" t="s">
        <v>11</v>
      </c>
      <c r="E2255" s="3" t="s">
        <v>146</v>
      </c>
      <c r="F2255" s="3">
        <v>30</v>
      </c>
      <c r="G2255" s="3" t="s">
        <v>5315</v>
      </c>
    </row>
    <row r="2256" spans="1:7" x14ac:dyDescent="0.2">
      <c r="A2256" s="3" t="s">
        <v>5320</v>
      </c>
      <c r="B2256" s="3" t="s">
        <v>5321</v>
      </c>
      <c r="C2256" s="3" t="s">
        <v>107</v>
      </c>
      <c r="D2256" s="3" t="s">
        <v>11</v>
      </c>
      <c r="E2256" s="3" t="s">
        <v>146</v>
      </c>
      <c r="F2256" s="3">
        <v>30</v>
      </c>
      <c r="G2256" s="3" t="s">
        <v>5315</v>
      </c>
    </row>
    <row r="2257" spans="1:7" x14ac:dyDescent="0.2">
      <c r="A2257" s="3" t="s">
        <v>5322</v>
      </c>
      <c r="B2257" s="3" t="s">
        <v>5323</v>
      </c>
      <c r="C2257" s="3" t="s">
        <v>102</v>
      </c>
      <c r="D2257" s="3" t="s">
        <v>11</v>
      </c>
      <c r="E2257" s="3" t="s">
        <v>159</v>
      </c>
      <c r="F2257" s="3">
        <v>40</v>
      </c>
      <c r="G2257" s="3" t="s">
        <v>5315</v>
      </c>
    </row>
    <row r="2258" spans="1:7" x14ac:dyDescent="0.2">
      <c r="A2258" s="3" t="s">
        <v>5324</v>
      </c>
      <c r="B2258" s="3" t="s">
        <v>5325</v>
      </c>
      <c r="C2258" s="3" t="s">
        <v>107</v>
      </c>
      <c r="D2258" s="3" t="s">
        <v>11</v>
      </c>
      <c r="E2258" s="3" t="s">
        <v>159</v>
      </c>
      <c r="F2258" s="3">
        <v>40</v>
      </c>
      <c r="G2258" s="3" t="s">
        <v>5315</v>
      </c>
    </row>
    <row r="2259" spans="1:7" x14ac:dyDescent="0.2">
      <c r="A2259" s="3" t="s">
        <v>5326</v>
      </c>
      <c r="B2259" s="3" t="s">
        <v>5327</v>
      </c>
      <c r="C2259" s="3" t="s">
        <v>102</v>
      </c>
      <c r="D2259" s="3" t="s">
        <v>11</v>
      </c>
      <c r="E2259" s="3" t="s">
        <v>128</v>
      </c>
      <c r="F2259" s="3">
        <v>60</v>
      </c>
      <c r="G2259" s="3" t="s">
        <v>5328</v>
      </c>
    </row>
    <row r="2260" spans="1:7" x14ac:dyDescent="0.2">
      <c r="A2260" s="3" t="s">
        <v>5329</v>
      </c>
      <c r="B2260" s="3" t="s">
        <v>5330</v>
      </c>
      <c r="C2260" s="3" t="s">
        <v>107</v>
      </c>
      <c r="D2260" s="3" t="s">
        <v>11</v>
      </c>
      <c r="E2260" s="3" t="s">
        <v>128</v>
      </c>
      <c r="F2260" s="3">
        <v>60</v>
      </c>
      <c r="G2260" s="3" t="s">
        <v>5328</v>
      </c>
    </row>
    <row r="2261" spans="1:7" x14ac:dyDescent="0.2">
      <c r="A2261" s="3" t="s">
        <v>5331</v>
      </c>
      <c r="B2261" s="3" t="s">
        <v>5332</v>
      </c>
      <c r="C2261" s="3" t="s">
        <v>102</v>
      </c>
      <c r="D2261" s="3" t="s">
        <v>11</v>
      </c>
      <c r="E2261" s="3" t="s">
        <v>133</v>
      </c>
      <c r="F2261" s="3">
        <v>70</v>
      </c>
      <c r="G2261" s="3" t="s">
        <v>5328</v>
      </c>
    </row>
    <row r="2262" spans="1:7" x14ac:dyDescent="0.2">
      <c r="A2262" s="3" t="s">
        <v>5333</v>
      </c>
      <c r="B2262" s="3" t="s">
        <v>5334</v>
      </c>
      <c r="C2262" s="3" t="s">
        <v>107</v>
      </c>
      <c r="D2262" s="3" t="s">
        <v>11</v>
      </c>
      <c r="E2262" s="3" t="s">
        <v>133</v>
      </c>
      <c r="F2262" s="3">
        <v>70</v>
      </c>
      <c r="G2262" s="3" t="s">
        <v>5328</v>
      </c>
    </row>
    <row r="2263" spans="1:7" x14ac:dyDescent="0.2">
      <c r="A2263" s="3" t="s">
        <v>5335</v>
      </c>
      <c r="B2263" s="3" t="s">
        <v>5336</v>
      </c>
      <c r="C2263" s="3" t="s">
        <v>102</v>
      </c>
      <c r="D2263" s="3" t="s">
        <v>11</v>
      </c>
      <c r="E2263" s="3" t="s">
        <v>115</v>
      </c>
      <c r="F2263" s="3">
        <v>30</v>
      </c>
      <c r="G2263" s="3" t="s">
        <v>5328</v>
      </c>
    </row>
    <row r="2264" spans="1:7" x14ac:dyDescent="0.2">
      <c r="A2264" s="3" t="s">
        <v>5337</v>
      </c>
      <c r="B2264" s="3" t="s">
        <v>5338</v>
      </c>
      <c r="C2264" s="3" t="s">
        <v>107</v>
      </c>
      <c r="D2264" s="3" t="s">
        <v>11</v>
      </c>
      <c r="E2264" s="3" t="s">
        <v>115</v>
      </c>
      <c r="F2264" s="3">
        <v>30</v>
      </c>
      <c r="G2264" s="3" t="s">
        <v>5328</v>
      </c>
    </row>
    <row r="2265" spans="1:7" x14ac:dyDescent="0.2">
      <c r="A2265" s="3" t="s">
        <v>5339</v>
      </c>
      <c r="B2265" s="3" t="s">
        <v>5340</v>
      </c>
      <c r="C2265" s="3" t="s">
        <v>102</v>
      </c>
      <c r="D2265" s="3" t="s">
        <v>11</v>
      </c>
      <c r="E2265" s="3" t="s">
        <v>151</v>
      </c>
      <c r="F2265" s="3">
        <v>80</v>
      </c>
      <c r="G2265" s="3" t="s">
        <v>5328</v>
      </c>
    </row>
    <row r="2266" spans="1:7" x14ac:dyDescent="0.2">
      <c r="A2266" s="3" t="s">
        <v>5341</v>
      </c>
      <c r="B2266" s="3" t="s">
        <v>5342</v>
      </c>
      <c r="C2266" s="3" t="s">
        <v>107</v>
      </c>
      <c r="D2266" s="3" t="s">
        <v>11</v>
      </c>
      <c r="E2266" s="3" t="s">
        <v>151</v>
      </c>
      <c r="F2266" s="3">
        <v>80</v>
      </c>
      <c r="G2266" s="3" t="s">
        <v>5328</v>
      </c>
    </row>
    <row r="2267" spans="1:7" x14ac:dyDescent="0.2">
      <c r="A2267" s="3" t="s">
        <v>5343</v>
      </c>
      <c r="B2267" s="3" t="s">
        <v>5344</v>
      </c>
      <c r="C2267" s="3" t="s">
        <v>102</v>
      </c>
      <c r="D2267" s="3" t="s">
        <v>11</v>
      </c>
      <c r="E2267" s="3" t="s">
        <v>164</v>
      </c>
      <c r="F2267" s="3">
        <v>60</v>
      </c>
      <c r="G2267" s="3" t="s">
        <v>5345</v>
      </c>
    </row>
    <row r="2268" spans="1:7" x14ac:dyDescent="0.2">
      <c r="A2268" s="3" t="s">
        <v>5346</v>
      </c>
      <c r="B2268" s="3" t="s">
        <v>5347</v>
      </c>
      <c r="C2268" s="3" t="s">
        <v>107</v>
      </c>
      <c r="D2268" s="3" t="s">
        <v>11</v>
      </c>
      <c r="E2268" s="3" t="s">
        <v>164</v>
      </c>
      <c r="F2268" s="3">
        <v>60</v>
      </c>
      <c r="G2268" s="3" t="s">
        <v>5345</v>
      </c>
    </row>
    <row r="2269" spans="1:7" x14ac:dyDescent="0.2">
      <c r="A2269" s="3" t="s">
        <v>5348</v>
      </c>
      <c r="B2269" s="3" t="s">
        <v>5349</v>
      </c>
      <c r="C2269" s="3" t="s">
        <v>102</v>
      </c>
      <c r="D2269" s="3" t="s">
        <v>11</v>
      </c>
      <c r="E2269" s="3" t="s">
        <v>164</v>
      </c>
      <c r="F2269" s="3">
        <v>70</v>
      </c>
      <c r="G2269" s="3" t="s">
        <v>5350</v>
      </c>
    </row>
    <row r="2270" spans="1:7" x14ac:dyDescent="0.2">
      <c r="A2270" s="3" t="s">
        <v>5351</v>
      </c>
      <c r="B2270" s="3" t="s">
        <v>5352</v>
      </c>
      <c r="C2270" s="3" t="s">
        <v>107</v>
      </c>
      <c r="D2270" s="3" t="s">
        <v>11</v>
      </c>
      <c r="E2270" s="3" t="s">
        <v>164</v>
      </c>
      <c r="F2270" s="3">
        <v>70</v>
      </c>
      <c r="G2270" s="3" t="s">
        <v>5350</v>
      </c>
    </row>
    <row r="2271" spans="1:7" x14ac:dyDescent="0.2">
      <c r="A2271" s="3" t="s">
        <v>5353</v>
      </c>
      <c r="B2271" s="3" t="s">
        <v>5354</v>
      </c>
      <c r="C2271" s="3" t="s">
        <v>102</v>
      </c>
      <c r="D2271" s="3" t="s">
        <v>11</v>
      </c>
      <c r="E2271" s="3" t="s">
        <v>170</v>
      </c>
      <c r="F2271" s="3">
        <v>80</v>
      </c>
      <c r="G2271" s="3" t="s">
        <v>5355</v>
      </c>
    </row>
    <row r="2272" spans="1:7" x14ac:dyDescent="0.2">
      <c r="A2272" s="3" t="s">
        <v>5356</v>
      </c>
      <c r="B2272" s="3" t="s">
        <v>5357</v>
      </c>
      <c r="C2272" s="3" t="s">
        <v>107</v>
      </c>
      <c r="D2272" s="3" t="s">
        <v>11</v>
      </c>
      <c r="E2272" s="3" t="s">
        <v>170</v>
      </c>
      <c r="F2272" s="3">
        <v>80</v>
      </c>
      <c r="G2272" s="3" t="s">
        <v>5355</v>
      </c>
    </row>
    <row r="2273" spans="1:7" x14ac:dyDescent="0.2">
      <c r="A2273" s="3" t="s">
        <v>5358</v>
      </c>
      <c r="B2273" s="3" t="s">
        <v>5359</v>
      </c>
      <c r="C2273" s="3" t="s">
        <v>102</v>
      </c>
      <c r="D2273" s="3" t="s">
        <v>11</v>
      </c>
      <c r="E2273" s="3" t="s">
        <v>115</v>
      </c>
      <c r="F2273" s="3">
        <v>10</v>
      </c>
      <c r="G2273" s="3" t="s">
        <v>5360</v>
      </c>
    </row>
    <row r="2274" spans="1:7" x14ac:dyDescent="0.2">
      <c r="A2274" s="3" t="s">
        <v>5361</v>
      </c>
      <c r="B2274" s="3" t="s">
        <v>5362</v>
      </c>
      <c r="C2274" s="3" t="s">
        <v>107</v>
      </c>
      <c r="D2274" s="3" t="s">
        <v>11</v>
      </c>
      <c r="E2274" s="3" t="s">
        <v>115</v>
      </c>
      <c r="F2274" s="3">
        <v>10</v>
      </c>
      <c r="G2274" s="3" t="s">
        <v>5360</v>
      </c>
    </row>
    <row r="2275" spans="1:7" x14ac:dyDescent="0.2">
      <c r="A2275" s="3" t="s">
        <v>5363</v>
      </c>
      <c r="B2275" s="3" t="s">
        <v>5364</v>
      </c>
      <c r="C2275" s="3" t="s">
        <v>102</v>
      </c>
      <c r="D2275" s="3" t="s">
        <v>11</v>
      </c>
      <c r="E2275" s="3" t="s">
        <v>146</v>
      </c>
      <c r="F2275" s="3">
        <v>60</v>
      </c>
      <c r="G2275" s="3" t="s">
        <v>5360</v>
      </c>
    </row>
    <row r="2276" spans="1:7" x14ac:dyDescent="0.2">
      <c r="A2276" s="3" t="s">
        <v>5365</v>
      </c>
      <c r="B2276" s="3" t="s">
        <v>5366</v>
      </c>
      <c r="C2276" s="3" t="s">
        <v>107</v>
      </c>
      <c r="D2276" s="3" t="s">
        <v>11</v>
      </c>
      <c r="E2276" s="3" t="s">
        <v>146</v>
      </c>
      <c r="F2276" s="3">
        <v>60</v>
      </c>
      <c r="G2276" s="3" t="s">
        <v>5360</v>
      </c>
    </row>
    <row r="2277" spans="1:7" x14ac:dyDescent="0.2">
      <c r="A2277" s="3" t="s">
        <v>5367</v>
      </c>
      <c r="B2277" s="3" t="s">
        <v>5368</v>
      </c>
      <c r="C2277" s="3" t="s">
        <v>102</v>
      </c>
      <c r="D2277" s="3" t="s">
        <v>11</v>
      </c>
      <c r="E2277" s="3" t="s">
        <v>103</v>
      </c>
      <c r="F2277" s="3">
        <v>10</v>
      </c>
      <c r="G2277" s="3" t="s">
        <v>5369</v>
      </c>
    </row>
    <row r="2278" spans="1:7" x14ac:dyDescent="0.2">
      <c r="A2278" s="3" t="s">
        <v>5370</v>
      </c>
      <c r="B2278" s="3" t="s">
        <v>5371</v>
      </c>
      <c r="C2278" s="3" t="s">
        <v>107</v>
      </c>
      <c r="D2278" s="3" t="s">
        <v>11</v>
      </c>
      <c r="E2278" s="3" t="s">
        <v>103</v>
      </c>
      <c r="F2278" s="3">
        <v>10</v>
      </c>
      <c r="G2278" s="3" t="s">
        <v>5369</v>
      </c>
    </row>
    <row r="2279" spans="1:7" x14ac:dyDescent="0.2">
      <c r="A2279" s="3" t="s">
        <v>5372</v>
      </c>
      <c r="B2279" s="3" t="s">
        <v>5373</v>
      </c>
      <c r="C2279" s="3" t="s">
        <v>102</v>
      </c>
      <c r="D2279" s="3" t="s">
        <v>11</v>
      </c>
      <c r="E2279" s="3" t="s">
        <v>103</v>
      </c>
      <c r="F2279" s="3">
        <v>10</v>
      </c>
      <c r="G2279" s="3" t="s">
        <v>5374</v>
      </c>
    </row>
    <row r="2280" spans="1:7" x14ac:dyDescent="0.2">
      <c r="A2280" s="3" t="s">
        <v>5375</v>
      </c>
      <c r="B2280" s="3" t="s">
        <v>5376</v>
      </c>
      <c r="C2280" s="3" t="s">
        <v>107</v>
      </c>
      <c r="D2280" s="3" t="s">
        <v>11</v>
      </c>
      <c r="E2280" s="3" t="s">
        <v>103</v>
      </c>
      <c r="F2280" s="3">
        <v>10</v>
      </c>
      <c r="G2280" s="3" t="s">
        <v>5374</v>
      </c>
    </row>
    <row r="2281" spans="1:7" x14ac:dyDescent="0.2">
      <c r="A2281" s="3" t="s">
        <v>5377</v>
      </c>
      <c r="B2281" s="3" t="s">
        <v>5378</v>
      </c>
      <c r="C2281" s="3" t="s">
        <v>102</v>
      </c>
      <c r="D2281" s="3" t="s">
        <v>11</v>
      </c>
      <c r="E2281" s="3" t="s">
        <v>260</v>
      </c>
      <c r="F2281" s="3">
        <v>30</v>
      </c>
      <c r="G2281" s="3" t="s">
        <v>5379</v>
      </c>
    </row>
    <row r="2282" spans="1:7" x14ac:dyDescent="0.2">
      <c r="A2282" s="3" t="s">
        <v>5380</v>
      </c>
      <c r="B2282" s="3" t="s">
        <v>5381</v>
      </c>
      <c r="C2282" s="3" t="s">
        <v>107</v>
      </c>
      <c r="D2282" s="3" t="s">
        <v>11</v>
      </c>
      <c r="E2282" s="3" t="s">
        <v>260</v>
      </c>
      <c r="F2282" s="3">
        <v>30</v>
      </c>
      <c r="G2282" s="3" t="s">
        <v>5379</v>
      </c>
    </row>
    <row r="2283" spans="1:7" x14ac:dyDescent="0.2">
      <c r="A2283" s="3" t="s">
        <v>5382</v>
      </c>
      <c r="B2283" s="3" t="s">
        <v>5383</v>
      </c>
      <c r="C2283" s="3" t="s">
        <v>102</v>
      </c>
      <c r="D2283" s="3" t="s">
        <v>11</v>
      </c>
      <c r="E2283" s="3" t="s">
        <v>103</v>
      </c>
      <c r="F2283" s="3">
        <v>50</v>
      </c>
      <c r="G2283" s="3" t="s">
        <v>5384</v>
      </c>
    </row>
    <row r="2284" spans="1:7" x14ac:dyDescent="0.2">
      <c r="A2284" s="3" t="s">
        <v>5385</v>
      </c>
      <c r="B2284" s="3" t="s">
        <v>5386</v>
      </c>
      <c r="C2284" s="3" t="s">
        <v>107</v>
      </c>
      <c r="D2284" s="3" t="s">
        <v>11</v>
      </c>
      <c r="E2284" s="3" t="s">
        <v>103</v>
      </c>
      <c r="F2284" s="3">
        <v>50</v>
      </c>
      <c r="G2284" s="3" t="s">
        <v>5384</v>
      </c>
    </row>
    <row r="2285" spans="1:7" x14ac:dyDescent="0.2">
      <c r="A2285" s="3" t="s">
        <v>5387</v>
      </c>
      <c r="B2285" s="3" t="s">
        <v>5388</v>
      </c>
      <c r="C2285" s="3" t="s">
        <v>102</v>
      </c>
      <c r="D2285" s="3" t="s">
        <v>11</v>
      </c>
      <c r="E2285" s="3" t="s">
        <v>164</v>
      </c>
      <c r="F2285" s="3">
        <v>10</v>
      </c>
      <c r="G2285" s="3" t="s">
        <v>5384</v>
      </c>
    </row>
    <row r="2286" spans="1:7" x14ac:dyDescent="0.2">
      <c r="A2286" s="3" t="s">
        <v>5389</v>
      </c>
      <c r="B2286" s="3" t="s">
        <v>5390</v>
      </c>
      <c r="C2286" s="3" t="s">
        <v>107</v>
      </c>
      <c r="D2286" s="3" t="s">
        <v>11</v>
      </c>
      <c r="E2286" s="3" t="s">
        <v>164</v>
      </c>
      <c r="F2286" s="3">
        <v>10</v>
      </c>
      <c r="G2286" s="3" t="s">
        <v>5384</v>
      </c>
    </row>
    <row r="2287" spans="1:7" x14ac:dyDescent="0.2">
      <c r="A2287" s="3" t="s">
        <v>5391</v>
      </c>
      <c r="B2287" s="3" t="s">
        <v>5392</v>
      </c>
      <c r="C2287" s="3" t="s">
        <v>102</v>
      </c>
      <c r="D2287" s="3" t="s">
        <v>11</v>
      </c>
      <c r="E2287" s="3" t="s">
        <v>115</v>
      </c>
      <c r="F2287" s="3">
        <v>50</v>
      </c>
      <c r="G2287" s="3" t="s">
        <v>5384</v>
      </c>
    </row>
    <row r="2288" spans="1:7" x14ac:dyDescent="0.2">
      <c r="A2288" s="3" t="s">
        <v>5393</v>
      </c>
      <c r="B2288" s="3" t="s">
        <v>5394</v>
      </c>
      <c r="C2288" s="3" t="s">
        <v>107</v>
      </c>
      <c r="D2288" s="3" t="s">
        <v>11</v>
      </c>
      <c r="E2288" s="3" t="s">
        <v>115</v>
      </c>
      <c r="F2288" s="3">
        <v>50</v>
      </c>
      <c r="G2288" s="3" t="s">
        <v>5384</v>
      </c>
    </row>
    <row r="2289" spans="1:7" x14ac:dyDescent="0.2">
      <c r="A2289" s="3" t="s">
        <v>5395</v>
      </c>
      <c r="B2289" s="3" t="s">
        <v>5396</v>
      </c>
      <c r="C2289" s="3" t="s">
        <v>102</v>
      </c>
      <c r="D2289" s="3" t="s">
        <v>11</v>
      </c>
      <c r="E2289" s="3" t="s">
        <v>146</v>
      </c>
      <c r="F2289" s="3">
        <v>60</v>
      </c>
      <c r="G2289" s="3" t="s">
        <v>5384</v>
      </c>
    </row>
    <row r="2290" spans="1:7" x14ac:dyDescent="0.2">
      <c r="A2290" s="3" t="s">
        <v>5397</v>
      </c>
      <c r="B2290" s="3" t="s">
        <v>5398</v>
      </c>
      <c r="C2290" s="3" t="s">
        <v>107</v>
      </c>
      <c r="D2290" s="3" t="s">
        <v>11</v>
      </c>
      <c r="E2290" s="3" t="s">
        <v>146</v>
      </c>
      <c r="F2290" s="3">
        <v>60</v>
      </c>
      <c r="G2290" s="3" t="s">
        <v>5384</v>
      </c>
    </row>
    <row r="2291" spans="1:7" x14ac:dyDescent="0.2">
      <c r="A2291" s="3" t="s">
        <v>5399</v>
      </c>
      <c r="B2291" s="3" t="s">
        <v>5400</v>
      </c>
      <c r="C2291" s="3" t="s">
        <v>102</v>
      </c>
      <c r="D2291" s="3" t="s">
        <v>11</v>
      </c>
      <c r="E2291" s="3" t="s">
        <v>465</v>
      </c>
      <c r="F2291" s="3">
        <v>60</v>
      </c>
      <c r="G2291" s="3" t="s">
        <v>5384</v>
      </c>
    </row>
    <row r="2292" spans="1:7" x14ac:dyDescent="0.2">
      <c r="A2292" s="3" t="s">
        <v>5401</v>
      </c>
      <c r="B2292" s="3" t="s">
        <v>5402</v>
      </c>
      <c r="C2292" s="3" t="s">
        <v>107</v>
      </c>
      <c r="D2292" s="3" t="s">
        <v>11</v>
      </c>
      <c r="E2292" s="3" t="s">
        <v>465</v>
      </c>
      <c r="F2292" s="3">
        <v>60</v>
      </c>
      <c r="G2292" s="3" t="s">
        <v>5384</v>
      </c>
    </row>
    <row r="2293" spans="1:7" x14ac:dyDescent="0.2">
      <c r="A2293" s="3" t="s">
        <v>5403</v>
      </c>
      <c r="B2293" s="3" t="s">
        <v>5404</v>
      </c>
      <c r="C2293" s="3" t="s">
        <v>102</v>
      </c>
      <c r="D2293" s="3" t="s">
        <v>11</v>
      </c>
      <c r="E2293" s="3" t="s">
        <v>159</v>
      </c>
      <c r="F2293" s="3">
        <v>10</v>
      </c>
      <c r="G2293" s="3" t="s">
        <v>5384</v>
      </c>
    </row>
    <row r="2294" spans="1:7" x14ac:dyDescent="0.2">
      <c r="A2294" s="3" t="s">
        <v>5405</v>
      </c>
      <c r="B2294" s="3" t="s">
        <v>5406</v>
      </c>
      <c r="C2294" s="3" t="s">
        <v>107</v>
      </c>
      <c r="D2294" s="3" t="s">
        <v>11</v>
      </c>
      <c r="E2294" s="3" t="s">
        <v>159</v>
      </c>
      <c r="F2294" s="3">
        <v>10</v>
      </c>
      <c r="G2294" s="3" t="s">
        <v>5384</v>
      </c>
    </row>
    <row r="2295" spans="1:7" x14ac:dyDescent="0.2">
      <c r="A2295" s="3" t="s">
        <v>5407</v>
      </c>
      <c r="B2295" s="3" t="s">
        <v>5408</v>
      </c>
      <c r="C2295" s="3" t="s">
        <v>107</v>
      </c>
      <c r="D2295" s="3" t="s">
        <v>11</v>
      </c>
      <c r="E2295" s="3" t="s">
        <v>138</v>
      </c>
      <c r="F2295" s="3">
        <v>30</v>
      </c>
      <c r="G2295" s="3" t="s">
        <v>5409</v>
      </c>
    </row>
    <row r="2296" spans="1:7" x14ac:dyDescent="0.2">
      <c r="A2296" s="3" t="s">
        <v>5410</v>
      </c>
      <c r="B2296" s="3" t="s">
        <v>5411</v>
      </c>
      <c r="C2296" s="3" t="s">
        <v>102</v>
      </c>
      <c r="D2296" s="3" t="s">
        <v>11</v>
      </c>
      <c r="E2296" s="3" t="s">
        <v>260</v>
      </c>
      <c r="F2296" s="3">
        <v>40</v>
      </c>
      <c r="G2296" s="3" t="s">
        <v>5412</v>
      </c>
    </row>
    <row r="2297" spans="1:7" x14ac:dyDescent="0.2">
      <c r="A2297" s="3" t="s">
        <v>5413</v>
      </c>
      <c r="B2297" s="3" t="s">
        <v>5414</v>
      </c>
      <c r="C2297" s="3" t="s">
        <v>107</v>
      </c>
      <c r="D2297" s="3" t="s">
        <v>11</v>
      </c>
      <c r="E2297" s="3" t="s">
        <v>260</v>
      </c>
      <c r="F2297" s="3">
        <v>40</v>
      </c>
      <c r="G2297" s="3" t="s">
        <v>5412</v>
      </c>
    </row>
    <row r="2298" spans="1:7" x14ac:dyDescent="0.2">
      <c r="A2298" s="3" t="s">
        <v>5415</v>
      </c>
      <c r="B2298" s="3" t="s">
        <v>5416</v>
      </c>
      <c r="C2298" s="3" t="s">
        <v>102</v>
      </c>
      <c r="D2298" s="3" t="s">
        <v>11</v>
      </c>
      <c r="E2298" s="3" t="s">
        <v>128</v>
      </c>
      <c r="F2298" s="3">
        <v>90</v>
      </c>
      <c r="G2298" s="3" t="s">
        <v>5412</v>
      </c>
    </row>
    <row r="2299" spans="1:7" x14ac:dyDescent="0.2">
      <c r="A2299" s="3" t="s">
        <v>5417</v>
      </c>
      <c r="B2299" s="3" t="s">
        <v>5418</v>
      </c>
      <c r="C2299" s="3" t="s">
        <v>107</v>
      </c>
      <c r="D2299" s="3" t="s">
        <v>11</v>
      </c>
      <c r="E2299" s="3" t="s">
        <v>128</v>
      </c>
      <c r="F2299" s="3">
        <v>90</v>
      </c>
      <c r="G2299" s="3" t="s">
        <v>5412</v>
      </c>
    </row>
    <row r="2300" spans="1:7" x14ac:dyDescent="0.2">
      <c r="A2300" s="3" t="s">
        <v>5419</v>
      </c>
      <c r="B2300" s="3" t="s">
        <v>5420</v>
      </c>
      <c r="C2300" s="3" t="s">
        <v>102</v>
      </c>
      <c r="D2300" s="3" t="s">
        <v>11</v>
      </c>
      <c r="E2300" s="3" t="s">
        <v>164</v>
      </c>
      <c r="F2300" s="3">
        <v>40</v>
      </c>
      <c r="G2300" s="3" t="s">
        <v>5412</v>
      </c>
    </row>
    <row r="2301" spans="1:7" x14ac:dyDescent="0.2">
      <c r="A2301" s="3" t="s">
        <v>5421</v>
      </c>
      <c r="B2301" s="3" t="s">
        <v>5422</v>
      </c>
      <c r="C2301" s="3" t="s">
        <v>107</v>
      </c>
      <c r="D2301" s="3" t="s">
        <v>11</v>
      </c>
      <c r="E2301" s="3" t="s">
        <v>164</v>
      </c>
      <c r="F2301" s="3">
        <v>40</v>
      </c>
      <c r="G2301" s="3" t="s">
        <v>5412</v>
      </c>
    </row>
    <row r="2302" spans="1:7" x14ac:dyDescent="0.2">
      <c r="A2302" s="3" t="s">
        <v>5423</v>
      </c>
      <c r="B2302" s="3" t="s">
        <v>5424</v>
      </c>
      <c r="C2302" s="3" t="s">
        <v>102</v>
      </c>
      <c r="D2302" s="3" t="s">
        <v>11</v>
      </c>
      <c r="E2302" s="3" t="s">
        <v>151</v>
      </c>
      <c r="F2302" s="3">
        <v>30</v>
      </c>
      <c r="G2302" s="3" t="s">
        <v>5425</v>
      </c>
    </row>
    <row r="2303" spans="1:7" x14ac:dyDescent="0.2">
      <c r="A2303" s="3" t="s">
        <v>5426</v>
      </c>
      <c r="B2303" s="3" t="s">
        <v>5427</v>
      </c>
      <c r="C2303" s="3" t="s">
        <v>107</v>
      </c>
      <c r="D2303" s="3" t="s">
        <v>11</v>
      </c>
      <c r="E2303" s="3" t="s">
        <v>151</v>
      </c>
      <c r="F2303" s="3">
        <v>30</v>
      </c>
      <c r="G2303" s="3" t="s">
        <v>5425</v>
      </c>
    </row>
    <row r="2304" spans="1:7" x14ac:dyDescent="0.2">
      <c r="A2304" s="3" t="s">
        <v>5428</v>
      </c>
      <c r="B2304" s="3" t="s">
        <v>5429</v>
      </c>
      <c r="C2304" s="3" t="s">
        <v>102</v>
      </c>
      <c r="D2304" s="3" t="s">
        <v>11</v>
      </c>
      <c r="E2304" s="3" t="s">
        <v>159</v>
      </c>
      <c r="F2304" s="3">
        <v>50</v>
      </c>
      <c r="G2304" s="3" t="s">
        <v>5425</v>
      </c>
    </row>
    <row r="2305" spans="1:7" x14ac:dyDescent="0.2">
      <c r="A2305" s="3" t="s">
        <v>5430</v>
      </c>
      <c r="B2305" s="3" t="s">
        <v>5431</v>
      </c>
      <c r="C2305" s="3" t="s">
        <v>107</v>
      </c>
      <c r="D2305" s="3" t="s">
        <v>11</v>
      </c>
      <c r="E2305" s="3" t="s">
        <v>159</v>
      </c>
      <c r="F2305" s="3">
        <v>50</v>
      </c>
      <c r="G2305" s="3" t="s">
        <v>5425</v>
      </c>
    </row>
    <row r="2306" spans="1:7" x14ac:dyDescent="0.2">
      <c r="A2306" s="3" t="s">
        <v>5432</v>
      </c>
      <c r="B2306" s="3" t="s">
        <v>5433</v>
      </c>
      <c r="C2306" s="3" t="s">
        <v>102</v>
      </c>
      <c r="D2306" s="3" t="s">
        <v>11</v>
      </c>
      <c r="E2306" s="3" t="s">
        <v>133</v>
      </c>
      <c r="F2306" s="3">
        <v>10</v>
      </c>
      <c r="G2306" s="3" t="s">
        <v>5434</v>
      </c>
    </row>
    <row r="2307" spans="1:7" x14ac:dyDescent="0.2">
      <c r="A2307" s="3" t="s">
        <v>5435</v>
      </c>
      <c r="B2307" s="3" t="s">
        <v>5436</v>
      </c>
      <c r="C2307" s="3" t="s">
        <v>107</v>
      </c>
      <c r="D2307" s="3" t="s">
        <v>11</v>
      </c>
      <c r="E2307" s="3" t="s">
        <v>133</v>
      </c>
      <c r="F2307" s="3">
        <v>10</v>
      </c>
      <c r="G2307" s="3" t="s">
        <v>5434</v>
      </c>
    </row>
    <row r="2308" spans="1:7" x14ac:dyDescent="0.2">
      <c r="A2308" s="3" t="s">
        <v>5437</v>
      </c>
      <c r="B2308" s="3" t="s">
        <v>5438</v>
      </c>
      <c r="C2308" s="3" t="s">
        <v>102</v>
      </c>
      <c r="D2308" s="3" t="s">
        <v>11</v>
      </c>
      <c r="E2308" s="3" t="s">
        <v>133</v>
      </c>
      <c r="F2308" s="3">
        <v>70</v>
      </c>
      <c r="G2308" s="3" t="s">
        <v>5439</v>
      </c>
    </row>
    <row r="2309" spans="1:7" x14ac:dyDescent="0.2">
      <c r="A2309" s="3" t="s">
        <v>5440</v>
      </c>
      <c r="B2309" s="3" t="s">
        <v>5441</v>
      </c>
      <c r="C2309" s="3" t="s">
        <v>107</v>
      </c>
      <c r="D2309" s="3" t="s">
        <v>11</v>
      </c>
      <c r="E2309" s="3" t="s">
        <v>133</v>
      </c>
      <c r="F2309" s="3">
        <v>70</v>
      </c>
      <c r="G2309" s="3" t="s">
        <v>5439</v>
      </c>
    </row>
    <row r="2310" spans="1:7" x14ac:dyDescent="0.2">
      <c r="A2310" s="3" t="s">
        <v>5442</v>
      </c>
      <c r="B2310" s="3" t="s">
        <v>5443</v>
      </c>
      <c r="C2310" s="3" t="s">
        <v>102</v>
      </c>
      <c r="D2310" s="3" t="s">
        <v>11</v>
      </c>
      <c r="E2310" s="3" t="s">
        <v>207</v>
      </c>
      <c r="F2310" s="3">
        <v>70</v>
      </c>
      <c r="G2310" s="3" t="s">
        <v>5444</v>
      </c>
    </row>
    <row r="2311" spans="1:7" x14ac:dyDescent="0.2">
      <c r="A2311" s="3" t="s">
        <v>5445</v>
      </c>
      <c r="B2311" s="3" t="s">
        <v>5446</v>
      </c>
      <c r="C2311" s="3" t="s">
        <v>107</v>
      </c>
      <c r="D2311" s="3" t="s">
        <v>11</v>
      </c>
      <c r="E2311" s="3" t="s">
        <v>207</v>
      </c>
      <c r="F2311" s="3">
        <v>70</v>
      </c>
      <c r="G2311" s="3" t="s">
        <v>5444</v>
      </c>
    </row>
    <row r="2312" spans="1:7" x14ac:dyDescent="0.2">
      <c r="A2312" s="3" t="s">
        <v>5447</v>
      </c>
      <c r="B2312" s="3" t="s">
        <v>5448</v>
      </c>
      <c r="C2312" s="3" t="s">
        <v>102</v>
      </c>
      <c r="D2312" s="3" t="s">
        <v>11</v>
      </c>
      <c r="E2312" s="3" t="s">
        <v>103</v>
      </c>
      <c r="F2312" s="3">
        <v>70</v>
      </c>
      <c r="G2312" s="3" t="s">
        <v>5449</v>
      </c>
    </row>
    <row r="2313" spans="1:7" x14ac:dyDescent="0.2">
      <c r="A2313" s="3" t="s">
        <v>5450</v>
      </c>
      <c r="B2313" s="3" t="s">
        <v>5451</v>
      </c>
      <c r="C2313" s="3" t="s">
        <v>107</v>
      </c>
      <c r="D2313" s="3" t="s">
        <v>11</v>
      </c>
      <c r="E2313" s="3" t="s">
        <v>103</v>
      </c>
      <c r="F2313" s="3">
        <v>70</v>
      </c>
      <c r="G2313" s="3" t="s">
        <v>5449</v>
      </c>
    </row>
    <row r="2314" spans="1:7" x14ac:dyDescent="0.2">
      <c r="A2314" s="3" t="s">
        <v>5452</v>
      </c>
      <c r="B2314" s="3" t="s">
        <v>5453</v>
      </c>
      <c r="C2314" s="3" t="s">
        <v>102</v>
      </c>
      <c r="D2314" s="3" t="s">
        <v>11</v>
      </c>
      <c r="E2314" s="3" t="s">
        <v>156</v>
      </c>
      <c r="F2314" s="3">
        <v>20</v>
      </c>
      <c r="G2314" s="3" t="s">
        <v>5454</v>
      </c>
    </row>
    <row r="2315" spans="1:7" x14ac:dyDescent="0.2">
      <c r="A2315" s="3" t="s">
        <v>5455</v>
      </c>
      <c r="B2315" s="3" t="s">
        <v>5456</v>
      </c>
      <c r="C2315" s="3" t="s">
        <v>102</v>
      </c>
      <c r="D2315" s="3" t="s">
        <v>11</v>
      </c>
      <c r="E2315" s="3" t="s">
        <v>357</v>
      </c>
      <c r="F2315" s="3">
        <v>20</v>
      </c>
      <c r="G2315" s="3" t="s">
        <v>5454</v>
      </c>
    </row>
    <row r="2316" spans="1:7" x14ac:dyDescent="0.2">
      <c r="A2316" s="3" t="s">
        <v>5457</v>
      </c>
      <c r="B2316" s="3" t="s">
        <v>5458</v>
      </c>
      <c r="C2316" s="3" t="s">
        <v>107</v>
      </c>
      <c r="D2316" s="3" t="s">
        <v>11</v>
      </c>
      <c r="E2316" s="3" t="s">
        <v>357</v>
      </c>
      <c r="F2316" s="3">
        <v>20</v>
      </c>
      <c r="G2316" s="3" t="s">
        <v>5454</v>
      </c>
    </row>
    <row r="2317" spans="1:7" x14ac:dyDescent="0.2">
      <c r="A2317" s="3" t="s">
        <v>5459</v>
      </c>
      <c r="B2317" s="3" t="s">
        <v>5460</v>
      </c>
      <c r="C2317" s="3" t="s">
        <v>102</v>
      </c>
      <c r="D2317" s="3" t="s">
        <v>11</v>
      </c>
      <c r="E2317" s="3" t="s">
        <v>302</v>
      </c>
      <c r="F2317" s="3">
        <v>11</v>
      </c>
      <c r="G2317" s="3" t="s">
        <v>5454</v>
      </c>
    </row>
    <row r="2318" spans="1:7" x14ac:dyDescent="0.2">
      <c r="A2318" s="3" t="s">
        <v>5461</v>
      </c>
      <c r="B2318" s="3" t="s">
        <v>5462</v>
      </c>
      <c r="C2318" s="3" t="s">
        <v>102</v>
      </c>
      <c r="D2318" s="3" t="s">
        <v>11</v>
      </c>
      <c r="E2318" s="3" t="s">
        <v>110</v>
      </c>
      <c r="F2318" s="3">
        <v>60</v>
      </c>
      <c r="G2318" s="3" t="s">
        <v>5463</v>
      </c>
    </row>
    <row r="2319" spans="1:7" x14ac:dyDescent="0.2">
      <c r="A2319" s="3" t="s">
        <v>5464</v>
      </c>
      <c r="B2319" s="3" t="s">
        <v>5465</v>
      </c>
      <c r="C2319" s="3" t="s">
        <v>107</v>
      </c>
      <c r="D2319" s="3" t="s">
        <v>11</v>
      </c>
      <c r="E2319" s="3" t="s">
        <v>110</v>
      </c>
      <c r="F2319" s="3">
        <v>60</v>
      </c>
      <c r="G2319" s="3" t="s">
        <v>5463</v>
      </c>
    </row>
    <row r="2320" spans="1:7" x14ac:dyDescent="0.2">
      <c r="A2320" s="3" t="s">
        <v>5466</v>
      </c>
      <c r="B2320" s="3" t="s">
        <v>5467</v>
      </c>
      <c r="C2320" s="3" t="s">
        <v>102</v>
      </c>
      <c r="D2320" s="3" t="s">
        <v>11</v>
      </c>
      <c r="E2320" s="3" t="s">
        <v>103</v>
      </c>
      <c r="F2320" s="3">
        <v>50</v>
      </c>
      <c r="G2320" s="3" t="s">
        <v>5468</v>
      </c>
    </row>
    <row r="2321" spans="1:7" x14ac:dyDescent="0.2">
      <c r="A2321" s="3" t="s">
        <v>5469</v>
      </c>
      <c r="B2321" s="3" t="s">
        <v>5470</v>
      </c>
      <c r="C2321" s="3" t="s">
        <v>107</v>
      </c>
      <c r="D2321" s="3" t="s">
        <v>11</v>
      </c>
      <c r="E2321" s="3" t="s">
        <v>103</v>
      </c>
      <c r="F2321" s="3">
        <v>50</v>
      </c>
      <c r="G2321" s="3" t="s">
        <v>5468</v>
      </c>
    </row>
    <row r="2322" spans="1:7" x14ac:dyDescent="0.2">
      <c r="A2322" s="3" t="s">
        <v>5471</v>
      </c>
      <c r="B2322" s="3" t="s">
        <v>5472</v>
      </c>
      <c r="C2322" s="3" t="s">
        <v>102</v>
      </c>
      <c r="D2322" s="3" t="s">
        <v>11</v>
      </c>
      <c r="E2322" s="3" t="s">
        <v>260</v>
      </c>
      <c r="F2322" s="3">
        <v>60</v>
      </c>
      <c r="G2322" s="3" t="s">
        <v>5473</v>
      </c>
    </row>
    <row r="2323" spans="1:7" x14ac:dyDescent="0.2">
      <c r="A2323" s="3" t="s">
        <v>5474</v>
      </c>
      <c r="B2323" s="3" t="s">
        <v>5475</v>
      </c>
      <c r="C2323" s="3" t="s">
        <v>107</v>
      </c>
      <c r="D2323" s="3" t="s">
        <v>11</v>
      </c>
      <c r="E2323" s="3" t="s">
        <v>260</v>
      </c>
      <c r="F2323" s="3">
        <v>60</v>
      </c>
      <c r="G2323" s="3" t="s">
        <v>5473</v>
      </c>
    </row>
    <row r="2324" spans="1:7" x14ac:dyDescent="0.2">
      <c r="A2324" s="3" t="s">
        <v>5476</v>
      </c>
      <c r="B2324" s="3" t="s">
        <v>5477</v>
      </c>
      <c r="C2324" s="3" t="s">
        <v>102</v>
      </c>
      <c r="D2324" s="3" t="s">
        <v>11</v>
      </c>
      <c r="E2324" s="3" t="s">
        <v>207</v>
      </c>
      <c r="F2324" s="3">
        <v>60</v>
      </c>
      <c r="G2324" s="3" t="s">
        <v>5478</v>
      </c>
    </row>
    <row r="2325" spans="1:7" x14ac:dyDescent="0.2">
      <c r="A2325" s="3" t="s">
        <v>5479</v>
      </c>
      <c r="B2325" s="3" t="s">
        <v>5480</v>
      </c>
      <c r="C2325" s="3" t="s">
        <v>107</v>
      </c>
      <c r="D2325" s="3" t="s">
        <v>11</v>
      </c>
      <c r="E2325" s="3" t="s">
        <v>207</v>
      </c>
      <c r="F2325" s="3">
        <v>60</v>
      </c>
      <c r="G2325" s="3" t="s">
        <v>5478</v>
      </c>
    </row>
    <row r="2326" spans="1:7" x14ac:dyDescent="0.2">
      <c r="A2326" s="3" t="s">
        <v>5481</v>
      </c>
      <c r="B2326" s="3" t="s">
        <v>5482</v>
      </c>
      <c r="C2326" s="3" t="s">
        <v>102</v>
      </c>
      <c r="D2326" s="3" t="s">
        <v>11</v>
      </c>
      <c r="E2326" s="3" t="s">
        <v>151</v>
      </c>
      <c r="F2326" s="3">
        <v>70</v>
      </c>
      <c r="G2326" s="3" t="s">
        <v>5483</v>
      </c>
    </row>
    <row r="2327" spans="1:7" x14ac:dyDescent="0.2">
      <c r="A2327" s="3" t="s">
        <v>5484</v>
      </c>
      <c r="B2327" s="3" t="s">
        <v>5485</v>
      </c>
      <c r="C2327" s="3" t="s">
        <v>107</v>
      </c>
      <c r="D2327" s="3" t="s">
        <v>11</v>
      </c>
      <c r="E2327" s="3" t="s">
        <v>151</v>
      </c>
      <c r="F2327" s="3">
        <v>70</v>
      </c>
      <c r="G2327" s="3" t="s">
        <v>5483</v>
      </c>
    </row>
    <row r="2328" spans="1:7" x14ac:dyDescent="0.2">
      <c r="A2328" s="3" t="s">
        <v>5486</v>
      </c>
      <c r="B2328" s="3" t="s">
        <v>5487</v>
      </c>
      <c r="C2328" s="3" t="s">
        <v>107</v>
      </c>
      <c r="D2328" s="3" t="s">
        <v>11</v>
      </c>
      <c r="E2328" s="3" t="s">
        <v>138</v>
      </c>
      <c r="F2328" s="3">
        <v>30</v>
      </c>
      <c r="G2328" s="3" t="s">
        <v>5488</v>
      </c>
    </row>
    <row r="2329" spans="1:7" x14ac:dyDescent="0.2">
      <c r="A2329" s="3" t="s">
        <v>5489</v>
      </c>
      <c r="B2329" s="3" t="s">
        <v>5490</v>
      </c>
      <c r="C2329" s="3" t="s">
        <v>102</v>
      </c>
      <c r="D2329" s="3" t="s">
        <v>11</v>
      </c>
      <c r="E2329" s="3" t="s">
        <v>176</v>
      </c>
      <c r="F2329" s="3">
        <v>30</v>
      </c>
      <c r="G2329" s="3" t="s">
        <v>5491</v>
      </c>
    </row>
    <row r="2330" spans="1:7" x14ac:dyDescent="0.2">
      <c r="A2330" s="3" t="s">
        <v>5492</v>
      </c>
      <c r="B2330" s="3" t="s">
        <v>5493</v>
      </c>
      <c r="C2330" s="3" t="s">
        <v>107</v>
      </c>
      <c r="D2330" s="3" t="s">
        <v>11</v>
      </c>
      <c r="E2330" s="3" t="s">
        <v>176</v>
      </c>
      <c r="F2330" s="3">
        <v>30</v>
      </c>
      <c r="G2330" s="3" t="s">
        <v>5491</v>
      </c>
    </row>
    <row r="2331" spans="1:7" x14ac:dyDescent="0.2">
      <c r="A2331" s="3" t="s">
        <v>5494</v>
      </c>
      <c r="B2331" s="3" t="s">
        <v>5495</v>
      </c>
      <c r="C2331" s="3" t="s">
        <v>102</v>
      </c>
      <c r="D2331" s="3" t="s">
        <v>11</v>
      </c>
      <c r="E2331" s="3" t="s">
        <v>159</v>
      </c>
      <c r="F2331" s="3">
        <v>20</v>
      </c>
      <c r="G2331" s="3" t="s">
        <v>5496</v>
      </c>
    </row>
    <row r="2332" spans="1:7" x14ac:dyDescent="0.2">
      <c r="A2332" s="3" t="s">
        <v>5497</v>
      </c>
      <c r="B2332" s="3" t="s">
        <v>5498</v>
      </c>
      <c r="C2332" s="3" t="s">
        <v>107</v>
      </c>
      <c r="D2332" s="3" t="s">
        <v>11</v>
      </c>
      <c r="E2332" s="3" t="s">
        <v>159</v>
      </c>
      <c r="F2332" s="3">
        <v>20</v>
      </c>
      <c r="G2332" s="3" t="s">
        <v>5496</v>
      </c>
    </row>
    <row r="2333" spans="1:7" x14ac:dyDescent="0.2">
      <c r="A2333" s="3" t="s">
        <v>5499</v>
      </c>
      <c r="B2333" s="3" t="s">
        <v>5500</v>
      </c>
      <c r="C2333" s="3" t="s">
        <v>102</v>
      </c>
      <c r="D2333" s="3" t="s">
        <v>11</v>
      </c>
      <c r="E2333" s="3" t="s">
        <v>120</v>
      </c>
      <c r="F2333" s="3">
        <v>90</v>
      </c>
      <c r="G2333" s="3" t="s">
        <v>5501</v>
      </c>
    </row>
    <row r="2334" spans="1:7" x14ac:dyDescent="0.2">
      <c r="A2334" s="3" t="s">
        <v>5502</v>
      </c>
      <c r="B2334" s="3" t="s">
        <v>5503</v>
      </c>
      <c r="C2334" s="3" t="s">
        <v>102</v>
      </c>
      <c r="D2334" s="3" t="s">
        <v>11</v>
      </c>
      <c r="E2334" s="3" t="s">
        <v>120</v>
      </c>
      <c r="F2334" s="3">
        <v>90</v>
      </c>
      <c r="G2334" s="3" t="s">
        <v>5504</v>
      </c>
    </row>
    <row r="2335" spans="1:7" x14ac:dyDescent="0.2">
      <c r="A2335" s="3" t="s">
        <v>5505</v>
      </c>
      <c r="B2335" s="3" t="s">
        <v>5506</v>
      </c>
      <c r="C2335" s="3" t="s">
        <v>102</v>
      </c>
      <c r="D2335" s="3" t="s">
        <v>11</v>
      </c>
      <c r="E2335" s="3" t="s">
        <v>260</v>
      </c>
      <c r="F2335" s="3">
        <v>50</v>
      </c>
      <c r="G2335" s="3" t="s">
        <v>5507</v>
      </c>
    </row>
    <row r="2336" spans="1:7" x14ac:dyDescent="0.2">
      <c r="A2336" s="3" t="s">
        <v>5508</v>
      </c>
      <c r="B2336" s="3" t="s">
        <v>5509</v>
      </c>
      <c r="C2336" s="3" t="s">
        <v>107</v>
      </c>
      <c r="D2336" s="3" t="s">
        <v>11</v>
      </c>
      <c r="E2336" s="3" t="s">
        <v>260</v>
      </c>
      <c r="F2336" s="3">
        <v>50</v>
      </c>
      <c r="G2336" s="3" t="s">
        <v>5507</v>
      </c>
    </row>
    <row r="2337" spans="1:7" x14ac:dyDescent="0.2">
      <c r="A2337" s="3" t="s">
        <v>5510</v>
      </c>
      <c r="B2337" s="3" t="s">
        <v>5511</v>
      </c>
      <c r="C2337" s="3" t="s">
        <v>102</v>
      </c>
      <c r="D2337" s="3" t="s">
        <v>11</v>
      </c>
      <c r="E2337" s="3" t="s">
        <v>128</v>
      </c>
      <c r="F2337" s="3">
        <v>80</v>
      </c>
      <c r="G2337" s="3" t="s">
        <v>5507</v>
      </c>
    </row>
    <row r="2338" spans="1:7" x14ac:dyDescent="0.2">
      <c r="A2338" s="3" t="s">
        <v>5512</v>
      </c>
      <c r="B2338" s="3" t="s">
        <v>5513</v>
      </c>
      <c r="C2338" s="3" t="s">
        <v>107</v>
      </c>
      <c r="D2338" s="3" t="s">
        <v>11</v>
      </c>
      <c r="E2338" s="3" t="s">
        <v>128</v>
      </c>
      <c r="F2338" s="3">
        <v>80</v>
      </c>
      <c r="G2338" s="3" t="s">
        <v>5507</v>
      </c>
    </row>
    <row r="2339" spans="1:7" x14ac:dyDescent="0.2">
      <c r="A2339" s="3" t="s">
        <v>5514</v>
      </c>
      <c r="B2339" s="3" t="s">
        <v>5515</v>
      </c>
      <c r="C2339" s="3" t="s">
        <v>102</v>
      </c>
      <c r="D2339" s="3" t="s">
        <v>11</v>
      </c>
      <c r="E2339" s="3" t="s">
        <v>133</v>
      </c>
      <c r="F2339" s="3">
        <v>10</v>
      </c>
      <c r="G2339" s="3" t="s">
        <v>5507</v>
      </c>
    </row>
    <row r="2340" spans="1:7" x14ac:dyDescent="0.2">
      <c r="A2340" s="3" t="s">
        <v>5516</v>
      </c>
      <c r="B2340" s="3" t="s">
        <v>5517</v>
      </c>
      <c r="C2340" s="3" t="s">
        <v>107</v>
      </c>
      <c r="D2340" s="3" t="s">
        <v>11</v>
      </c>
      <c r="E2340" s="3" t="s">
        <v>133</v>
      </c>
      <c r="F2340" s="3">
        <v>10</v>
      </c>
      <c r="G2340" s="3" t="s">
        <v>5507</v>
      </c>
    </row>
    <row r="2341" spans="1:7" x14ac:dyDescent="0.2">
      <c r="A2341" s="3" t="s">
        <v>5518</v>
      </c>
      <c r="B2341" s="3" t="s">
        <v>5519</v>
      </c>
      <c r="C2341" s="3" t="s">
        <v>102</v>
      </c>
      <c r="D2341" s="3" t="s">
        <v>11</v>
      </c>
      <c r="E2341" s="3" t="s">
        <v>110</v>
      </c>
      <c r="F2341" s="3">
        <v>60</v>
      </c>
      <c r="G2341" s="3" t="s">
        <v>5507</v>
      </c>
    </row>
    <row r="2342" spans="1:7" x14ac:dyDescent="0.2">
      <c r="A2342" s="3" t="s">
        <v>5520</v>
      </c>
      <c r="B2342" s="3" t="s">
        <v>5521</v>
      </c>
      <c r="C2342" s="3" t="s">
        <v>107</v>
      </c>
      <c r="D2342" s="3" t="s">
        <v>11</v>
      </c>
      <c r="E2342" s="3" t="s">
        <v>110</v>
      </c>
      <c r="F2342" s="3">
        <v>60</v>
      </c>
      <c r="G2342" s="3" t="s">
        <v>5507</v>
      </c>
    </row>
    <row r="2343" spans="1:7" x14ac:dyDescent="0.2">
      <c r="A2343" s="3" t="s">
        <v>5522</v>
      </c>
      <c r="B2343" s="3" t="s">
        <v>5523</v>
      </c>
      <c r="C2343" s="3" t="s">
        <v>102</v>
      </c>
      <c r="D2343" s="3" t="s">
        <v>11</v>
      </c>
      <c r="E2343" s="3" t="s">
        <v>115</v>
      </c>
      <c r="F2343" s="3">
        <v>50</v>
      </c>
      <c r="G2343" s="3" t="s">
        <v>5507</v>
      </c>
    </row>
    <row r="2344" spans="1:7" x14ac:dyDescent="0.2">
      <c r="A2344" s="3" t="s">
        <v>5524</v>
      </c>
      <c r="B2344" s="3" t="s">
        <v>5525</v>
      </c>
      <c r="C2344" s="3" t="s">
        <v>107</v>
      </c>
      <c r="D2344" s="3" t="s">
        <v>11</v>
      </c>
      <c r="E2344" s="3" t="s">
        <v>115</v>
      </c>
      <c r="F2344" s="3">
        <v>50</v>
      </c>
      <c r="G2344" s="3" t="s">
        <v>5507</v>
      </c>
    </row>
    <row r="2345" spans="1:7" x14ac:dyDescent="0.2">
      <c r="A2345" s="3" t="s">
        <v>5526</v>
      </c>
      <c r="B2345" s="3" t="s">
        <v>5527</v>
      </c>
      <c r="C2345" s="3" t="s">
        <v>102</v>
      </c>
      <c r="D2345" s="3" t="s">
        <v>11</v>
      </c>
      <c r="E2345" s="3" t="s">
        <v>128</v>
      </c>
      <c r="F2345" s="3">
        <v>10</v>
      </c>
      <c r="G2345" s="3" t="s">
        <v>5528</v>
      </c>
    </row>
    <row r="2346" spans="1:7" x14ac:dyDescent="0.2">
      <c r="A2346" s="3" t="s">
        <v>5529</v>
      </c>
      <c r="B2346" s="3" t="s">
        <v>5530</v>
      </c>
      <c r="C2346" s="3" t="s">
        <v>107</v>
      </c>
      <c r="D2346" s="3" t="s">
        <v>11</v>
      </c>
      <c r="E2346" s="3" t="s">
        <v>128</v>
      </c>
      <c r="F2346" s="3">
        <v>10</v>
      </c>
      <c r="G2346" s="3" t="s">
        <v>5528</v>
      </c>
    </row>
    <row r="2347" spans="1:7" x14ac:dyDescent="0.2">
      <c r="A2347" s="3" t="s">
        <v>5531</v>
      </c>
      <c r="B2347" s="3" t="s">
        <v>5532</v>
      </c>
      <c r="C2347" s="3" t="s">
        <v>102</v>
      </c>
      <c r="D2347" s="3" t="s">
        <v>11</v>
      </c>
      <c r="E2347" s="3" t="s">
        <v>133</v>
      </c>
      <c r="F2347" s="3">
        <v>40</v>
      </c>
      <c r="G2347" s="3" t="s">
        <v>5528</v>
      </c>
    </row>
    <row r="2348" spans="1:7" x14ac:dyDescent="0.2">
      <c r="A2348" s="3" t="s">
        <v>5533</v>
      </c>
      <c r="B2348" s="3" t="s">
        <v>5534</v>
      </c>
      <c r="C2348" s="3" t="s">
        <v>107</v>
      </c>
      <c r="D2348" s="3" t="s">
        <v>11</v>
      </c>
      <c r="E2348" s="3" t="s">
        <v>133</v>
      </c>
      <c r="F2348" s="3">
        <v>40</v>
      </c>
      <c r="G2348" s="3" t="s">
        <v>5528</v>
      </c>
    </row>
    <row r="2349" spans="1:7" x14ac:dyDescent="0.2">
      <c r="A2349" s="3" t="s">
        <v>5535</v>
      </c>
      <c r="B2349" s="3" t="s">
        <v>5536</v>
      </c>
      <c r="C2349" s="3" t="s">
        <v>102</v>
      </c>
      <c r="D2349" s="3" t="s">
        <v>11</v>
      </c>
      <c r="E2349" s="3" t="s">
        <v>115</v>
      </c>
      <c r="F2349" s="3">
        <v>20</v>
      </c>
      <c r="G2349" s="3" t="s">
        <v>5528</v>
      </c>
    </row>
    <row r="2350" spans="1:7" x14ac:dyDescent="0.2">
      <c r="A2350" s="3" t="s">
        <v>5537</v>
      </c>
      <c r="B2350" s="3" t="s">
        <v>5538</v>
      </c>
      <c r="C2350" s="3" t="s">
        <v>107</v>
      </c>
      <c r="D2350" s="3" t="s">
        <v>11</v>
      </c>
      <c r="E2350" s="3" t="s">
        <v>115</v>
      </c>
      <c r="F2350" s="3">
        <v>20</v>
      </c>
      <c r="G2350" s="3" t="s">
        <v>5528</v>
      </c>
    </row>
    <row r="2351" spans="1:7" x14ac:dyDescent="0.2">
      <c r="A2351" s="3" t="s">
        <v>5539</v>
      </c>
      <c r="B2351" s="3" t="s">
        <v>5540</v>
      </c>
      <c r="C2351" s="3" t="s">
        <v>102</v>
      </c>
      <c r="D2351" s="3" t="s">
        <v>11</v>
      </c>
      <c r="E2351" s="3" t="s">
        <v>151</v>
      </c>
      <c r="F2351" s="3">
        <v>10</v>
      </c>
      <c r="G2351" s="3" t="s">
        <v>5528</v>
      </c>
    </row>
    <row r="2352" spans="1:7" x14ac:dyDescent="0.2">
      <c r="A2352" s="3" t="s">
        <v>5541</v>
      </c>
      <c r="B2352" s="3" t="s">
        <v>5542</v>
      </c>
      <c r="C2352" s="3" t="s">
        <v>107</v>
      </c>
      <c r="D2352" s="3" t="s">
        <v>11</v>
      </c>
      <c r="E2352" s="3" t="s">
        <v>151</v>
      </c>
      <c r="F2352" s="3">
        <v>10</v>
      </c>
      <c r="G2352" s="3" t="s">
        <v>5528</v>
      </c>
    </row>
    <row r="2353" spans="1:7" x14ac:dyDescent="0.2">
      <c r="A2353" s="3" t="s">
        <v>5543</v>
      </c>
      <c r="B2353" s="3" t="s">
        <v>5544</v>
      </c>
      <c r="C2353" s="3" t="s">
        <v>102</v>
      </c>
      <c r="D2353" s="3" t="s">
        <v>11</v>
      </c>
      <c r="E2353" s="3" t="s">
        <v>465</v>
      </c>
      <c r="F2353" s="3">
        <v>50</v>
      </c>
      <c r="G2353" s="3" t="s">
        <v>5528</v>
      </c>
    </row>
    <row r="2354" spans="1:7" x14ac:dyDescent="0.2">
      <c r="A2354" s="3" t="s">
        <v>5545</v>
      </c>
      <c r="B2354" s="3" t="s">
        <v>5546</v>
      </c>
      <c r="C2354" s="3" t="s">
        <v>107</v>
      </c>
      <c r="D2354" s="3" t="s">
        <v>11</v>
      </c>
      <c r="E2354" s="3" t="s">
        <v>465</v>
      </c>
      <c r="F2354" s="3">
        <v>50</v>
      </c>
      <c r="G2354" s="3" t="s">
        <v>5528</v>
      </c>
    </row>
    <row r="2355" spans="1:7" x14ac:dyDescent="0.2">
      <c r="A2355" s="3" t="s">
        <v>5547</v>
      </c>
      <c r="B2355" s="3" t="s">
        <v>5548</v>
      </c>
      <c r="C2355" s="3" t="s">
        <v>107</v>
      </c>
      <c r="D2355" s="3" t="s">
        <v>11</v>
      </c>
      <c r="E2355" s="3" t="s">
        <v>138</v>
      </c>
      <c r="F2355" s="3">
        <v>10</v>
      </c>
      <c r="G2355" s="3" t="s">
        <v>5549</v>
      </c>
    </row>
    <row r="2356" spans="1:7" x14ac:dyDescent="0.2">
      <c r="A2356" s="3" t="s">
        <v>5550</v>
      </c>
      <c r="B2356" s="3" t="s">
        <v>5551</v>
      </c>
      <c r="C2356" s="3" t="s">
        <v>102</v>
      </c>
      <c r="D2356" s="3" t="s">
        <v>11</v>
      </c>
      <c r="E2356" s="3" t="s">
        <v>159</v>
      </c>
      <c r="F2356" s="3">
        <v>90</v>
      </c>
      <c r="G2356" s="3" t="s">
        <v>5552</v>
      </c>
    </row>
    <row r="2357" spans="1:7" x14ac:dyDescent="0.2">
      <c r="A2357" s="3" t="s">
        <v>5553</v>
      </c>
      <c r="B2357" s="3" t="s">
        <v>5554</v>
      </c>
      <c r="C2357" s="3" t="s">
        <v>107</v>
      </c>
      <c r="D2357" s="3" t="s">
        <v>11</v>
      </c>
      <c r="E2357" s="3" t="s">
        <v>159</v>
      </c>
      <c r="F2357" s="3">
        <v>90</v>
      </c>
      <c r="G2357" s="3" t="s">
        <v>5552</v>
      </c>
    </row>
    <row r="2358" spans="1:7" x14ac:dyDescent="0.2">
      <c r="A2358" s="3" t="s">
        <v>5555</v>
      </c>
      <c r="B2358" s="3" t="s">
        <v>5556</v>
      </c>
      <c r="C2358" s="3" t="s">
        <v>102</v>
      </c>
      <c r="D2358" s="3" t="s">
        <v>11</v>
      </c>
      <c r="E2358" s="3" t="s">
        <v>115</v>
      </c>
      <c r="F2358" s="3">
        <v>30</v>
      </c>
      <c r="G2358" s="3" t="s">
        <v>5557</v>
      </c>
    </row>
    <row r="2359" spans="1:7" x14ac:dyDescent="0.2">
      <c r="A2359" s="3" t="s">
        <v>5558</v>
      </c>
      <c r="B2359" s="3" t="s">
        <v>5559</v>
      </c>
      <c r="C2359" s="3" t="s">
        <v>107</v>
      </c>
      <c r="D2359" s="3" t="s">
        <v>11</v>
      </c>
      <c r="E2359" s="3" t="s">
        <v>115</v>
      </c>
      <c r="F2359" s="3">
        <v>30</v>
      </c>
      <c r="G2359" s="3" t="s">
        <v>5557</v>
      </c>
    </row>
    <row r="2360" spans="1:7" x14ac:dyDescent="0.2">
      <c r="A2360" s="3" t="s">
        <v>5560</v>
      </c>
      <c r="B2360" s="3" t="s">
        <v>5561</v>
      </c>
      <c r="C2360" s="3" t="s">
        <v>102</v>
      </c>
      <c r="D2360" s="3" t="s">
        <v>11</v>
      </c>
      <c r="E2360" s="3" t="s">
        <v>141</v>
      </c>
      <c r="F2360" s="3">
        <v>30</v>
      </c>
      <c r="G2360" s="3" t="s">
        <v>5562</v>
      </c>
    </row>
    <row r="2361" spans="1:7" x14ac:dyDescent="0.2">
      <c r="A2361" s="3" t="s">
        <v>5563</v>
      </c>
      <c r="B2361" s="3" t="s">
        <v>5564</v>
      </c>
      <c r="C2361" s="3" t="s">
        <v>107</v>
      </c>
      <c r="D2361" s="3" t="s">
        <v>11</v>
      </c>
      <c r="E2361" s="3" t="s">
        <v>141</v>
      </c>
      <c r="F2361" s="3">
        <v>30</v>
      </c>
      <c r="G2361" s="3" t="s">
        <v>5562</v>
      </c>
    </row>
    <row r="2362" spans="1:7" x14ac:dyDescent="0.2">
      <c r="A2362" s="3" t="s">
        <v>5565</v>
      </c>
      <c r="B2362" s="3" t="s">
        <v>5566</v>
      </c>
      <c r="C2362" s="3" t="s">
        <v>102</v>
      </c>
      <c r="D2362" s="3" t="s">
        <v>11</v>
      </c>
      <c r="E2362" s="3" t="s">
        <v>302</v>
      </c>
      <c r="F2362" s="3">
        <v>11</v>
      </c>
      <c r="G2362" s="3" t="s">
        <v>5567</v>
      </c>
    </row>
    <row r="2363" spans="1:7" x14ac:dyDescent="0.2">
      <c r="A2363" s="3" t="s">
        <v>5568</v>
      </c>
      <c r="B2363" s="3" t="s">
        <v>5569</v>
      </c>
      <c r="C2363" s="3" t="s">
        <v>102</v>
      </c>
      <c r="D2363" s="3" t="s">
        <v>11</v>
      </c>
      <c r="E2363" s="3" t="s">
        <v>260</v>
      </c>
      <c r="F2363" s="3">
        <v>30</v>
      </c>
      <c r="G2363" s="3" t="s">
        <v>5570</v>
      </c>
    </row>
    <row r="2364" spans="1:7" x14ac:dyDescent="0.2">
      <c r="A2364" s="3" t="s">
        <v>5571</v>
      </c>
      <c r="B2364" s="3" t="s">
        <v>5572</v>
      </c>
      <c r="C2364" s="3" t="s">
        <v>107</v>
      </c>
      <c r="D2364" s="3" t="s">
        <v>11</v>
      </c>
      <c r="E2364" s="3" t="s">
        <v>260</v>
      </c>
      <c r="F2364" s="3">
        <v>30</v>
      </c>
      <c r="G2364" s="3" t="s">
        <v>5570</v>
      </c>
    </row>
    <row r="2365" spans="1:7" x14ac:dyDescent="0.2">
      <c r="A2365" s="3" t="s">
        <v>5573</v>
      </c>
      <c r="B2365" s="3" t="s">
        <v>5574</v>
      </c>
      <c r="C2365" s="3" t="s">
        <v>102</v>
      </c>
      <c r="D2365" s="3" t="s">
        <v>11</v>
      </c>
      <c r="E2365" s="3" t="s">
        <v>128</v>
      </c>
      <c r="F2365" s="3">
        <v>80</v>
      </c>
      <c r="G2365" s="3" t="s">
        <v>5570</v>
      </c>
    </row>
    <row r="2366" spans="1:7" x14ac:dyDescent="0.2">
      <c r="A2366" s="3" t="s">
        <v>5575</v>
      </c>
      <c r="B2366" s="3" t="s">
        <v>5576</v>
      </c>
      <c r="C2366" s="3" t="s">
        <v>107</v>
      </c>
      <c r="D2366" s="3" t="s">
        <v>11</v>
      </c>
      <c r="E2366" s="3" t="s">
        <v>128</v>
      </c>
      <c r="F2366" s="3">
        <v>80</v>
      </c>
      <c r="G2366" s="3" t="s">
        <v>5570</v>
      </c>
    </row>
    <row r="2367" spans="1:7" x14ac:dyDescent="0.2">
      <c r="A2367" s="3" t="s">
        <v>5577</v>
      </c>
      <c r="B2367" s="3" t="s">
        <v>5578</v>
      </c>
      <c r="C2367" s="3" t="s">
        <v>102</v>
      </c>
      <c r="D2367" s="3" t="s">
        <v>11</v>
      </c>
      <c r="E2367" s="3" t="s">
        <v>133</v>
      </c>
      <c r="F2367" s="3">
        <v>60</v>
      </c>
      <c r="G2367" s="3" t="s">
        <v>5570</v>
      </c>
    </row>
    <row r="2368" spans="1:7" x14ac:dyDescent="0.2">
      <c r="A2368" s="3" t="s">
        <v>5579</v>
      </c>
      <c r="B2368" s="3" t="s">
        <v>5580</v>
      </c>
      <c r="C2368" s="3" t="s">
        <v>107</v>
      </c>
      <c r="D2368" s="3" t="s">
        <v>11</v>
      </c>
      <c r="E2368" s="3" t="s">
        <v>133</v>
      </c>
      <c r="F2368" s="3">
        <v>60</v>
      </c>
      <c r="G2368" s="3" t="s">
        <v>5570</v>
      </c>
    </row>
    <row r="2369" spans="1:7" x14ac:dyDescent="0.2">
      <c r="A2369" s="3" t="s">
        <v>5581</v>
      </c>
      <c r="B2369" s="3" t="s">
        <v>5582</v>
      </c>
      <c r="C2369" s="3" t="s">
        <v>102</v>
      </c>
      <c r="D2369" s="3" t="s">
        <v>11</v>
      </c>
      <c r="E2369" s="3" t="s">
        <v>115</v>
      </c>
      <c r="F2369" s="3">
        <v>20</v>
      </c>
      <c r="G2369" s="3" t="s">
        <v>5570</v>
      </c>
    </row>
    <row r="2370" spans="1:7" x14ac:dyDescent="0.2">
      <c r="A2370" s="3" t="s">
        <v>5583</v>
      </c>
      <c r="B2370" s="3" t="s">
        <v>5584</v>
      </c>
      <c r="C2370" s="3" t="s">
        <v>107</v>
      </c>
      <c r="D2370" s="3" t="s">
        <v>11</v>
      </c>
      <c r="E2370" s="3" t="s">
        <v>115</v>
      </c>
      <c r="F2370" s="3">
        <v>20</v>
      </c>
      <c r="G2370" s="3" t="s">
        <v>5570</v>
      </c>
    </row>
    <row r="2371" spans="1:7" x14ac:dyDescent="0.2">
      <c r="A2371" s="3" t="s">
        <v>5585</v>
      </c>
      <c r="B2371" s="3" t="s">
        <v>5586</v>
      </c>
      <c r="C2371" s="3" t="s">
        <v>102</v>
      </c>
      <c r="D2371" s="3" t="s">
        <v>11</v>
      </c>
      <c r="E2371" s="3" t="s">
        <v>170</v>
      </c>
      <c r="F2371" s="3">
        <v>50</v>
      </c>
      <c r="G2371" s="3" t="s">
        <v>5570</v>
      </c>
    </row>
    <row r="2372" spans="1:7" x14ac:dyDescent="0.2">
      <c r="A2372" s="3" t="s">
        <v>5587</v>
      </c>
      <c r="B2372" s="3" t="s">
        <v>5588</v>
      </c>
      <c r="C2372" s="3" t="s">
        <v>107</v>
      </c>
      <c r="D2372" s="3" t="s">
        <v>11</v>
      </c>
      <c r="E2372" s="3" t="s">
        <v>170</v>
      </c>
      <c r="F2372" s="3">
        <v>50</v>
      </c>
      <c r="G2372" s="3" t="s">
        <v>5570</v>
      </c>
    </row>
    <row r="2373" spans="1:7" x14ac:dyDescent="0.2">
      <c r="A2373" s="3" t="s">
        <v>5589</v>
      </c>
      <c r="B2373" s="3" t="s">
        <v>5590</v>
      </c>
      <c r="C2373" s="3" t="s">
        <v>107</v>
      </c>
      <c r="D2373" s="3" t="s">
        <v>11</v>
      </c>
      <c r="E2373" s="3" t="s">
        <v>138</v>
      </c>
      <c r="F2373" s="3">
        <v>50</v>
      </c>
      <c r="G2373" s="3" t="s">
        <v>5591</v>
      </c>
    </row>
    <row r="2374" spans="1:7" x14ac:dyDescent="0.2">
      <c r="A2374" s="3" t="s">
        <v>5592</v>
      </c>
      <c r="B2374" s="3" t="s">
        <v>5593</v>
      </c>
      <c r="C2374" s="3" t="s">
        <v>102</v>
      </c>
      <c r="D2374" s="3" t="s">
        <v>11</v>
      </c>
      <c r="E2374" s="3" t="s">
        <v>141</v>
      </c>
      <c r="F2374" s="3">
        <v>90</v>
      </c>
      <c r="G2374" s="3" t="s">
        <v>5594</v>
      </c>
    </row>
    <row r="2375" spans="1:7" x14ac:dyDescent="0.2">
      <c r="A2375" s="3" t="s">
        <v>5595</v>
      </c>
      <c r="B2375" s="3" t="s">
        <v>5596</v>
      </c>
      <c r="C2375" s="3" t="s">
        <v>107</v>
      </c>
      <c r="D2375" s="3" t="s">
        <v>11</v>
      </c>
      <c r="E2375" s="3" t="s">
        <v>141</v>
      </c>
      <c r="F2375" s="3">
        <v>90</v>
      </c>
      <c r="G2375" s="3" t="s">
        <v>5594</v>
      </c>
    </row>
    <row r="2376" spans="1:7" x14ac:dyDescent="0.2">
      <c r="A2376" s="3" t="s">
        <v>5597</v>
      </c>
      <c r="B2376" s="3" t="s">
        <v>5598</v>
      </c>
      <c r="C2376" s="3" t="s">
        <v>102</v>
      </c>
      <c r="D2376" s="3" t="s">
        <v>11</v>
      </c>
      <c r="E2376" s="3" t="s">
        <v>207</v>
      </c>
      <c r="F2376" s="3">
        <v>10</v>
      </c>
      <c r="G2376" s="3" t="s">
        <v>5599</v>
      </c>
    </row>
    <row r="2377" spans="1:7" x14ac:dyDescent="0.2">
      <c r="A2377" s="3" t="s">
        <v>5600</v>
      </c>
      <c r="B2377" s="3" t="s">
        <v>5601</v>
      </c>
      <c r="C2377" s="3" t="s">
        <v>107</v>
      </c>
      <c r="D2377" s="3" t="s">
        <v>11</v>
      </c>
      <c r="E2377" s="3" t="s">
        <v>207</v>
      </c>
      <c r="F2377" s="3">
        <v>10</v>
      </c>
      <c r="G2377" s="3" t="s">
        <v>5599</v>
      </c>
    </row>
    <row r="2378" spans="1:7" x14ac:dyDescent="0.2">
      <c r="A2378" s="3" t="s">
        <v>5602</v>
      </c>
      <c r="B2378" s="3" t="s">
        <v>5603</v>
      </c>
      <c r="C2378" s="3" t="s">
        <v>102</v>
      </c>
      <c r="D2378" s="3" t="s">
        <v>11</v>
      </c>
      <c r="E2378" s="3" t="s">
        <v>115</v>
      </c>
      <c r="F2378" s="3">
        <v>10</v>
      </c>
      <c r="G2378" s="3" t="s">
        <v>5604</v>
      </c>
    </row>
    <row r="2379" spans="1:7" x14ac:dyDescent="0.2">
      <c r="A2379" s="3" t="s">
        <v>5605</v>
      </c>
      <c r="B2379" s="3" t="s">
        <v>5606</v>
      </c>
      <c r="C2379" s="3" t="s">
        <v>107</v>
      </c>
      <c r="D2379" s="3" t="s">
        <v>11</v>
      </c>
      <c r="E2379" s="3" t="s">
        <v>115</v>
      </c>
      <c r="F2379" s="3">
        <v>10</v>
      </c>
      <c r="G2379" s="3" t="s">
        <v>5604</v>
      </c>
    </row>
    <row r="2380" spans="1:7" x14ac:dyDescent="0.2">
      <c r="A2380" s="3" t="s">
        <v>5607</v>
      </c>
      <c r="B2380" s="3" t="s">
        <v>5608</v>
      </c>
      <c r="C2380" s="3" t="s">
        <v>102</v>
      </c>
      <c r="D2380" s="3" t="s">
        <v>11</v>
      </c>
      <c r="E2380" s="3" t="s">
        <v>164</v>
      </c>
      <c r="F2380" s="3">
        <v>10</v>
      </c>
      <c r="G2380" s="3" t="s">
        <v>5609</v>
      </c>
    </row>
    <row r="2381" spans="1:7" x14ac:dyDescent="0.2">
      <c r="A2381" s="3" t="s">
        <v>5610</v>
      </c>
      <c r="B2381" s="3" t="s">
        <v>5611</v>
      </c>
      <c r="C2381" s="3" t="s">
        <v>107</v>
      </c>
      <c r="D2381" s="3" t="s">
        <v>11</v>
      </c>
      <c r="E2381" s="3" t="s">
        <v>164</v>
      </c>
      <c r="F2381" s="3">
        <v>10</v>
      </c>
      <c r="G2381" s="3" t="s">
        <v>5609</v>
      </c>
    </row>
    <row r="2382" spans="1:7" x14ac:dyDescent="0.2">
      <c r="A2382" s="3" t="s">
        <v>5612</v>
      </c>
      <c r="B2382" s="3" t="s">
        <v>5613</v>
      </c>
      <c r="C2382" s="3" t="s">
        <v>102</v>
      </c>
      <c r="D2382" s="3" t="s">
        <v>11</v>
      </c>
      <c r="E2382" s="3" t="s">
        <v>146</v>
      </c>
      <c r="F2382" s="3">
        <v>70</v>
      </c>
      <c r="G2382" s="3" t="s">
        <v>5614</v>
      </c>
    </row>
    <row r="2383" spans="1:7" x14ac:dyDescent="0.2">
      <c r="A2383" s="3" t="s">
        <v>5615</v>
      </c>
      <c r="B2383" s="3" t="s">
        <v>5616</v>
      </c>
      <c r="C2383" s="3" t="s">
        <v>107</v>
      </c>
      <c r="D2383" s="3" t="s">
        <v>11</v>
      </c>
      <c r="E2383" s="3" t="s">
        <v>146</v>
      </c>
      <c r="F2383" s="3">
        <v>70</v>
      </c>
      <c r="G2383" s="3" t="s">
        <v>5614</v>
      </c>
    </row>
    <row r="2384" spans="1:7" x14ac:dyDescent="0.2">
      <c r="A2384" s="3" t="s">
        <v>5617</v>
      </c>
      <c r="B2384" s="3" t="s">
        <v>5618</v>
      </c>
      <c r="C2384" s="3" t="s">
        <v>102</v>
      </c>
      <c r="D2384" s="3" t="s">
        <v>11</v>
      </c>
      <c r="E2384" s="3" t="s">
        <v>164</v>
      </c>
      <c r="F2384" s="3">
        <v>70</v>
      </c>
      <c r="G2384" s="3" t="s">
        <v>5619</v>
      </c>
    </row>
    <row r="2385" spans="1:7" x14ac:dyDescent="0.2">
      <c r="A2385" s="3" t="s">
        <v>5620</v>
      </c>
      <c r="B2385" s="3" t="s">
        <v>5621</v>
      </c>
      <c r="C2385" s="3" t="s">
        <v>107</v>
      </c>
      <c r="D2385" s="3" t="s">
        <v>11</v>
      </c>
      <c r="E2385" s="3" t="s">
        <v>164</v>
      </c>
      <c r="F2385" s="3">
        <v>70</v>
      </c>
      <c r="G2385" s="3" t="s">
        <v>5619</v>
      </c>
    </row>
    <row r="2386" spans="1:7" x14ac:dyDescent="0.2">
      <c r="A2386" s="3" t="s">
        <v>5622</v>
      </c>
      <c r="B2386" s="3" t="s">
        <v>5623</v>
      </c>
      <c r="C2386" s="3" t="s">
        <v>102</v>
      </c>
      <c r="D2386" s="3" t="s">
        <v>11</v>
      </c>
      <c r="E2386" s="3" t="s">
        <v>207</v>
      </c>
      <c r="F2386" s="3">
        <v>60</v>
      </c>
      <c r="G2386" s="3" t="s">
        <v>5624</v>
      </c>
    </row>
    <row r="2387" spans="1:7" x14ac:dyDescent="0.2">
      <c r="A2387" s="3" t="s">
        <v>5625</v>
      </c>
      <c r="B2387" s="3" t="s">
        <v>5626</v>
      </c>
      <c r="C2387" s="3" t="s">
        <v>107</v>
      </c>
      <c r="D2387" s="3" t="s">
        <v>11</v>
      </c>
      <c r="E2387" s="3" t="s">
        <v>207</v>
      </c>
      <c r="F2387" s="3">
        <v>60</v>
      </c>
      <c r="G2387" s="3" t="s">
        <v>5624</v>
      </c>
    </row>
    <row r="2388" spans="1:7" x14ac:dyDescent="0.2">
      <c r="A2388" s="3" t="s">
        <v>5627</v>
      </c>
      <c r="B2388" s="3" t="s">
        <v>5628</v>
      </c>
      <c r="C2388" s="3" t="s">
        <v>102</v>
      </c>
      <c r="D2388" s="3" t="s">
        <v>11</v>
      </c>
      <c r="E2388" s="3" t="s">
        <v>164</v>
      </c>
      <c r="F2388" s="3">
        <v>50</v>
      </c>
      <c r="G2388" s="3" t="s">
        <v>5629</v>
      </c>
    </row>
    <row r="2389" spans="1:7" x14ac:dyDescent="0.2">
      <c r="A2389" s="3" t="s">
        <v>5630</v>
      </c>
      <c r="B2389" s="3" t="s">
        <v>5631</v>
      </c>
      <c r="C2389" s="3" t="s">
        <v>107</v>
      </c>
      <c r="D2389" s="3" t="s">
        <v>11</v>
      </c>
      <c r="E2389" s="3" t="s">
        <v>164</v>
      </c>
      <c r="F2389" s="3">
        <v>50</v>
      </c>
      <c r="G2389" s="3" t="s">
        <v>5629</v>
      </c>
    </row>
    <row r="2390" spans="1:7" x14ac:dyDescent="0.2">
      <c r="A2390" s="3" t="s">
        <v>5632</v>
      </c>
      <c r="B2390" s="3" t="s">
        <v>5633</v>
      </c>
      <c r="C2390" s="3" t="s">
        <v>102</v>
      </c>
      <c r="D2390" s="3" t="s">
        <v>11</v>
      </c>
      <c r="E2390" s="3" t="s">
        <v>141</v>
      </c>
      <c r="F2390" s="3">
        <v>10</v>
      </c>
      <c r="G2390" s="3" t="s">
        <v>5629</v>
      </c>
    </row>
    <row r="2391" spans="1:7" x14ac:dyDescent="0.2">
      <c r="A2391" s="3" t="s">
        <v>5634</v>
      </c>
      <c r="B2391" s="3" t="s">
        <v>5635</v>
      </c>
      <c r="C2391" s="3" t="s">
        <v>107</v>
      </c>
      <c r="D2391" s="3" t="s">
        <v>11</v>
      </c>
      <c r="E2391" s="3" t="s">
        <v>141</v>
      </c>
      <c r="F2391" s="3">
        <v>10</v>
      </c>
      <c r="G2391" s="3" t="s">
        <v>5629</v>
      </c>
    </row>
    <row r="2392" spans="1:7" x14ac:dyDescent="0.2">
      <c r="A2392" s="3" t="s">
        <v>5636</v>
      </c>
      <c r="B2392" s="3" t="s">
        <v>5637</v>
      </c>
      <c r="C2392" s="3" t="s">
        <v>102</v>
      </c>
      <c r="D2392" s="3" t="s">
        <v>11</v>
      </c>
      <c r="E2392" s="3" t="s">
        <v>207</v>
      </c>
      <c r="F2392" s="3">
        <v>40</v>
      </c>
      <c r="G2392" s="3" t="s">
        <v>5638</v>
      </c>
    </row>
    <row r="2393" spans="1:7" x14ac:dyDescent="0.2">
      <c r="A2393" s="3" t="s">
        <v>5639</v>
      </c>
      <c r="B2393" s="3" t="s">
        <v>5640</v>
      </c>
      <c r="C2393" s="3" t="s">
        <v>107</v>
      </c>
      <c r="D2393" s="3" t="s">
        <v>11</v>
      </c>
      <c r="E2393" s="3" t="s">
        <v>207</v>
      </c>
      <c r="F2393" s="3">
        <v>40</v>
      </c>
      <c r="G2393" s="3" t="s">
        <v>5638</v>
      </c>
    </row>
    <row r="2394" spans="1:7" x14ac:dyDescent="0.2">
      <c r="A2394" s="3" t="s">
        <v>5641</v>
      </c>
      <c r="B2394" s="3" t="s">
        <v>5642</v>
      </c>
      <c r="C2394" s="3" t="s">
        <v>102</v>
      </c>
      <c r="D2394" s="3" t="s">
        <v>11</v>
      </c>
      <c r="E2394" s="3" t="s">
        <v>465</v>
      </c>
      <c r="F2394" s="3">
        <v>60</v>
      </c>
      <c r="G2394" s="3" t="s">
        <v>5643</v>
      </c>
    </row>
    <row r="2395" spans="1:7" x14ac:dyDescent="0.2">
      <c r="A2395" s="3" t="s">
        <v>5644</v>
      </c>
      <c r="B2395" s="3" t="s">
        <v>5645</v>
      </c>
      <c r="C2395" s="3" t="s">
        <v>102</v>
      </c>
      <c r="D2395" s="3" t="s">
        <v>11</v>
      </c>
      <c r="E2395" s="3" t="s">
        <v>207</v>
      </c>
      <c r="F2395" s="3">
        <v>50</v>
      </c>
      <c r="G2395" s="3" t="s">
        <v>5646</v>
      </c>
    </row>
    <row r="2396" spans="1:7" x14ac:dyDescent="0.2">
      <c r="A2396" s="3" t="s">
        <v>5647</v>
      </c>
      <c r="B2396" s="3" t="s">
        <v>5648</v>
      </c>
      <c r="C2396" s="3" t="s">
        <v>107</v>
      </c>
      <c r="D2396" s="3" t="s">
        <v>11</v>
      </c>
      <c r="E2396" s="3" t="s">
        <v>207</v>
      </c>
      <c r="F2396" s="3">
        <v>50</v>
      </c>
      <c r="G2396" s="3" t="s">
        <v>5646</v>
      </c>
    </row>
    <row r="2397" spans="1:7" x14ac:dyDescent="0.2">
      <c r="A2397" s="3" t="s">
        <v>5649</v>
      </c>
      <c r="B2397" s="3" t="s">
        <v>5650</v>
      </c>
      <c r="C2397" s="3" t="s">
        <v>102</v>
      </c>
      <c r="D2397" s="3" t="s">
        <v>11</v>
      </c>
      <c r="E2397" s="3" t="s">
        <v>164</v>
      </c>
      <c r="F2397" s="3">
        <v>80</v>
      </c>
      <c r="G2397" s="3" t="s">
        <v>5646</v>
      </c>
    </row>
    <row r="2398" spans="1:7" x14ac:dyDescent="0.2">
      <c r="A2398" s="3" t="s">
        <v>5651</v>
      </c>
      <c r="B2398" s="3" t="s">
        <v>5652</v>
      </c>
      <c r="C2398" s="3" t="s">
        <v>107</v>
      </c>
      <c r="D2398" s="3" t="s">
        <v>11</v>
      </c>
      <c r="E2398" s="3" t="s">
        <v>164</v>
      </c>
      <c r="F2398" s="3">
        <v>80</v>
      </c>
      <c r="G2398" s="3" t="s">
        <v>5646</v>
      </c>
    </row>
    <row r="2399" spans="1:7" x14ac:dyDescent="0.2">
      <c r="A2399" s="3" t="s">
        <v>5653</v>
      </c>
      <c r="B2399" s="3" t="s">
        <v>5654</v>
      </c>
      <c r="C2399" s="3" t="s">
        <v>102</v>
      </c>
      <c r="D2399" s="3" t="s">
        <v>11</v>
      </c>
      <c r="E2399" s="3" t="s">
        <v>146</v>
      </c>
      <c r="F2399" s="3">
        <v>90</v>
      </c>
      <c r="G2399" s="3" t="s">
        <v>5655</v>
      </c>
    </row>
    <row r="2400" spans="1:7" x14ac:dyDescent="0.2">
      <c r="A2400" s="3" t="s">
        <v>5656</v>
      </c>
      <c r="B2400" s="3" t="s">
        <v>5657</v>
      </c>
      <c r="C2400" s="3" t="s">
        <v>107</v>
      </c>
      <c r="D2400" s="3" t="s">
        <v>11</v>
      </c>
      <c r="E2400" s="3" t="s">
        <v>146</v>
      </c>
      <c r="F2400" s="3">
        <v>90</v>
      </c>
      <c r="G2400" s="3" t="s">
        <v>5655</v>
      </c>
    </row>
    <row r="2401" spans="1:7" x14ac:dyDescent="0.2">
      <c r="A2401" s="3" t="s">
        <v>5658</v>
      </c>
      <c r="B2401" s="3" t="s">
        <v>5659</v>
      </c>
      <c r="C2401" s="3" t="s">
        <v>102</v>
      </c>
      <c r="D2401" s="3" t="s">
        <v>11</v>
      </c>
      <c r="E2401" s="3" t="s">
        <v>128</v>
      </c>
      <c r="F2401" s="3">
        <v>70</v>
      </c>
      <c r="G2401" s="3" t="s">
        <v>5660</v>
      </c>
    </row>
    <row r="2402" spans="1:7" x14ac:dyDescent="0.2">
      <c r="A2402" s="3" t="s">
        <v>5661</v>
      </c>
      <c r="B2402" s="3" t="s">
        <v>5662</v>
      </c>
      <c r="C2402" s="3" t="s">
        <v>107</v>
      </c>
      <c r="D2402" s="3" t="s">
        <v>11</v>
      </c>
      <c r="E2402" s="3" t="s">
        <v>128</v>
      </c>
      <c r="F2402" s="3">
        <v>70</v>
      </c>
      <c r="G2402" s="3" t="s">
        <v>5660</v>
      </c>
    </row>
    <row r="2403" spans="1:7" x14ac:dyDescent="0.2">
      <c r="A2403" s="3" t="s">
        <v>5663</v>
      </c>
      <c r="B2403" s="3" t="s">
        <v>5664</v>
      </c>
      <c r="C2403" s="3" t="s">
        <v>102</v>
      </c>
      <c r="D2403" s="3" t="s">
        <v>11</v>
      </c>
      <c r="E2403" s="3" t="s">
        <v>141</v>
      </c>
      <c r="F2403" s="3">
        <v>90</v>
      </c>
      <c r="G2403" s="3" t="s">
        <v>5660</v>
      </c>
    </row>
    <row r="2404" spans="1:7" x14ac:dyDescent="0.2">
      <c r="A2404" s="3" t="s">
        <v>5665</v>
      </c>
      <c r="B2404" s="3" t="s">
        <v>5666</v>
      </c>
      <c r="C2404" s="3" t="s">
        <v>107</v>
      </c>
      <c r="D2404" s="3" t="s">
        <v>11</v>
      </c>
      <c r="E2404" s="3" t="s">
        <v>141</v>
      </c>
      <c r="F2404" s="3">
        <v>90</v>
      </c>
      <c r="G2404" s="3" t="s">
        <v>5660</v>
      </c>
    </row>
    <row r="2405" spans="1:7" x14ac:dyDescent="0.2">
      <c r="A2405" s="3" t="s">
        <v>5667</v>
      </c>
      <c r="B2405" s="3" t="s">
        <v>5668</v>
      </c>
      <c r="C2405" s="3" t="s">
        <v>102</v>
      </c>
      <c r="D2405" s="3" t="s">
        <v>11</v>
      </c>
      <c r="E2405" s="3" t="s">
        <v>151</v>
      </c>
      <c r="F2405" s="3">
        <v>20</v>
      </c>
      <c r="G2405" s="3" t="s">
        <v>5660</v>
      </c>
    </row>
    <row r="2406" spans="1:7" x14ac:dyDescent="0.2">
      <c r="A2406" s="3" t="s">
        <v>5669</v>
      </c>
      <c r="B2406" s="3" t="s">
        <v>5670</v>
      </c>
      <c r="C2406" s="3" t="s">
        <v>107</v>
      </c>
      <c r="D2406" s="3" t="s">
        <v>11</v>
      </c>
      <c r="E2406" s="3" t="s">
        <v>151</v>
      </c>
      <c r="F2406" s="3">
        <v>20</v>
      </c>
      <c r="G2406" s="3" t="s">
        <v>5660</v>
      </c>
    </row>
    <row r="2407" spans="1:7" x14ac:dyDescent="0.2">
      <c r="A2407" s="3" t="s">
        <v>5671</v>
      </c>
      <c r="B2407" s="3" t="s">
        <v>5672</v>
      </c>
      <c r="C2407" s="3" t="s">
        <v>102</v>
      </c>
      <c r="D2407" s="3" t="s">
        <v>11</v>
      </c>
      <c r="E2407" s="3" t="s">
        <v>159</v>
      </c>
      <c r="F2407" s="3">
        <v>70</v>
      </c>
      <c r="G2407" s="3" t="s">
        <v>5660</v>
      </c>
    </row>
    <row r="2408" spans="1:7" x14ac:dyDescent="0.2">
      <c r="A2408" s="3" t="s">
        <v>5673</v>
      </c>
      <c r="B2408" s="3" t="s">
        <v>5674</v>
      </c>
      <c r="C2408" s="3" t="s">
        <v>107</v>
      </c>
      <c r="D2408" s="3" t="s">
        <v>11</v>
      </c>
      <c r="E2408" s="3" t="s">
        <v>159</v>
      </c>
      <c r="F2408" s="3">
        <v>70</v>
      </c>
      <c r="G2408" s="3" t="s">
        <v>5660</v>
      </c>
    </row>
    <row r="2409" spans="1:7" x14ac:dyDescent="0.2">
      <c r="A2409" s="3" t="s">
        <v>5675</v>
      </c>
      <c r="B2409" s="3" t="s">
        <v>5676</v>
      </c>
      <c r="C2409" s="3" t="s">
        <v>107</v>
      </c>
      <c r="D2409" s="3" t="s">
        <v>11</v>
      </c>
      <c r="E2409" s="3" t="s">
        <v>170</v>
      </c>
      <c r="F2409" s="3">
        <v>60</v>
      </c>
      <c r="G2409" s="3" t="s">
        <v>5677</v>
      </c>
    </row>
    <row r="2410" spans="1:7" x14ac:dyDescent="0.2">
      <c r="A2410" s="3" t="s">
        <v>5678</v>
      </c>
      <c r="B2410" s="3" t="s">
        <v>5679</v>
      </c>
      <c r="C2410" s="3" t="s">
        <v>102</v>
      </c>
      <c r="D2410" s="3" t="s">
        <v>11</v>
      </c>
      <c r="E2410" s="3" t="s">
        <v>207</v>
      </c>
      <c r="F2410" s="3">
        <v>70</v>
      </c>
      <c r="G2410" s="3" t="s">
        <v>5680</v>
      </c>
    </row>
    <row r="2411" spans="1:7" x14ac:dyDescent="0.2">
      <c r="A2411" s="3" t="s">
        <v>5681</v>
      </c>
      <c r="B2411" s="3" t="s">
        <v>5682</v>
      </c>
      <c r="C2411" s="3" t="s">
        <v>107</v>
      </c>
      <c r="D2411" s="3" t="s">
        <v>11</v>
      </c>
      <c r="E2411" s="3" t="s">
        <v>207</v>
      </c>
      <c r="F2411" s="3">
        <v>70</v>
      </c>
      <c r="G2411" s="3" t="s">
        <v>5680</v>
      </c>
    </row>
    <row r="2412" spans="1:7" x14ac:dyDescent="0.2">
      <c r="A2412" s="3" t="s">
        <v>5683</v>
      </c>
      <c r="B2412" s="3" t="s">
        <v>5684</v>
      </c>
      <c r="C2412" s="3" t="s">
        <v>102</v>
      </c>
      <c r="D2412" s="3" t="s">
        <v>11</v>
      </c>
      <c r="E2412" s="3" t="s">
        <v>103</v>
      </c>
      <c r="F2412" s="3">
        <v>80</v>
      </c>
      <c r="G2412" s="3" t="s">
        <v>5685</v>
      </c>
    </row>
    <row r="2413" spans="1:7" x14ac:dyDescent="0.2">
      <c r="A2413" s="3" t="s">
        <v>5686</v>
      </c>
      <c r="B2413" s="3" t="s">
        <v>5687</v>
      </c>
      <c r="C2413" s="3" t="s">
        <v>107</v>
      </c>
      <c r="D2413" s="3" t="s">
        <v>11</v>
      </c>
      <c r="E2413" s="3" t="s">
        <v>103</v>
      </c>
      <c r="F2413" s="3">
        <v>80</v>
      </c>
      <c r="G2413" s="3" t="s">
        <v>5685</v>
      </c>
    </row>
    <row r="2414" spans="1:7" x14ac:dyDescent="0.2">
      <c r="A2414" s="3" t="s">
        <v>5688</v>
      </c>
      <c r="B2414" s="3" t="s">
        <v>5689</v>
      </c>
      <c r="C2414" s="3" t="s">
        <v>102</v>
      </c>
      <c r="D2414" s="3" t="s">
        <v>11</v>
      </c>
      <c r="E2414" s="3" t="s">
        <v>133</v>
      </c>
      <c r="F2414" s="3">
        <v>90</v>
      </c>
      <c r="G2414" s="3" t="s">
        <v>5690</v>
      </c>
    </row>
    <row r="2415" spans="1:7" x14ac:dyDescent="0.2">
      <c r="A2415" s="3" t="s">
        <v>5691</v>
      </c>
      <c r="B2415" s="3" t="s">
        <v>5692</v>
      </c>
      <c r="C2415" s="3" t="s">
        <v>107</v>
      </c>
      <c r="D2415" s="3" t="s">
        <v>11</v>
      </c>
      <c r="E2415" s="3" t="s">
        <v>133</v>
      </c>
      <c r="F2415" s="3">
        <v>90</v>
      </c>
      <c r="G2415" s="3" t="s">
        <v>5690</v>
      </c>
    </row>
    <row r="2416" spans="1:7" x14ac:dyDescent="0.2">
      <c r="A2416" s="3" t="s">
        <v>5693</v>
      </c>
      <c r="B2416" s="3" t="s">
        <v>5694</v>
      </c>
      <c r="C2416" s="3" t="s">
        <v>102</v>
      </c>
      <c r="D2416" s="3" t="s">
        <v>11</v>
      </c>
      <c r="E2416" s="3" t="s">
        <v>115</v>
      </c>
      <c r="F2416" s="3">
        <v>80</v>
      </c>
      <c r="G2416" s="3" t="s">
        <v>5690</v>
      </c>
    </row>
    <row r="2417" spans="1:7" x14ac:dyDescent="0.2">
      <c r="A2417" s="3" t="s">
        <v>5695</v>
      </c>
      <c r="B2417" s="3" t="s">
        <v>5696</v>
      </c>
      <c r="C2417" s="3" t="s">
        <v>107</v>
      </c>
      <c r="D2417" s="3" t="s">
        <v>11</v>
      </c>
      <c r="E2417" s="3" t="s">
        <v>115</v>
      </c>
      <c r="F2417" s="3">
        <v>80</v>
      </c>
      <c r="G2417" s="3" t="s">
        <v>5690</v>
      </c>
    </row>
    <row r="2418" spans="1:7" x14ac:dyDescent="0.2">
      <c r="A2418" s="3" t="s">
        <v>5697</v>
      </c>
      <c r="B2418" s="3" t="s">
        <v>5698</v>
      </c>
      <c r="C2418" s="3" t="s">
        <v>102</v>
      </c>
      <c r="D2418" s="3" t="s">
        <v>11</v>
      </c>
      <c r="E2418" s="3" t="s">
        <v>357</v>
      </c>
      <c r="F2418" s="3">
        <v>30</v>
      </c>
      <c r="G2418" s="3" t="s">
        <v>5699</v>
      </c>
    </row>
    <row r="2419" spans="1:7" x14ac:dyDescent="0.2">
      <c r="A2419" s="3" t="s">
        <v>5700</v>
      </c>
      <c r="B2419" s="3" t="s">
        <v>5701</v>
      </c>
      <c r="C2419" s="3" t="s">
        <v>107</v>
      </c>
      <c r="D2419" s="3" t="s">
        <v>11</v>
      </c>
      <c r="E2419" s="3" t="s">
        <v>357</v>
      </c>
      <c r="F2419" s="3">
        <v>30</v>
      </c>
      <c r="G2419" s="3" t="s">
        <v>5699</v>
      </c>
    </row>
    <row r="2420" spans="1:7" x14ac:dyDescent="0.2">
      <c r="A2420" s="3" t="s">
        <v>5702</v>
      </c>
      <c r="B2420" s="3" t="s">
        <v>5703</v>
      </c>
      <c r="C2420" s="3" t="s">
        <v>102</v>
      </c>
      <c r="D2420" s="3" t="s">
        <v>11</v>
      </c>
      <c r="E2420" s="3" t="s">
        <v>302</v>
      </c>
      <c r="F2420" s="3">
        <v>11</v>
      </c>
      <c r="G2420" s="3" t="s">
        <v>5699</v>
      </c>
    </row>
    <row r="2421" spans="1:7" x14ac:dyDescent="0.2">
      <c r="A2421" s="3" t="s">
        <v>5704</v>
      </c>
      <c r="B2421" s="3" t="s">
        <v>5705</v>
      </c>
      <c r="C2421" s="3" t="s">
        <v>102</v>
      </c>
      <c r="D2421" s="3" t="s">
        <v>11</v>
      </c>
      <c r="E2421" s="3" t="s">
        <v>465</v>
      </c>
      <c r="F2421" s="3">
        <v>30</v>
      </c>
      <c r="G2421" s="3" t="s">
        <v>5706</v>
      </c>
    </row>
    <row r="2422" spans="1:7" x14ac:dyDescent="0.2">
      <c r="A2422" s="3" t="s">
        <v>5707</v>
      </c>
      <c r="B2422" s="3" t="s">
        <v>5708</v>
      </c>
      <c r="C2422" s="3" t="s">
        <v>107</v>
      </c>
      <c r="D2422" s="3" t="s">
        <v>11</v>
      </c>
      <c r="E2422" s="3" t="s">
        <v>465</v>
      </c>
      <c r="F2422" s="3">
        <v>30</v>
      </c>
      <c r="G2422" s="3" t="s">
        <v>5706</v>
      </c>
    </row>
    <row r="2423" spans="1:7" x14ac:dyDescent="0.2">
      <c r="A2423" s="3" t="s">
        <v>5709</v>
      </c>
      <c r="B2423" s="3" t="s">
        <v>5710</v>
      </c>
      <c r="C2423" s="3" t="s">
        <v>102</v>
      </c>
      <c r="D2423" s="3" t="s">
        <v>11</v>
      </c>
      <c r="E2423" s="3" t="s">
        <v>302</v>
      </c>
      <c r="F2423" s="3">
        <v>52</v>
      </c>
      <c r="G2423" s="3" t="s">
        <v>5706</v>
      </c>
    </row>
    <row r="2424" spans="1:7" x14ac:dyDescent="0.2">
      <c r="A2424" s="3" t="s">
        <v>5711</v>
      </c>
      <c r="B2424" s="3" t="s">
        <v>5712</v>
      </c>
      <c r="C2424" s="3" t="s">
        <v>102</v>
      </c>
      <c r="D2424" s="3" t="s">
        <v>11</v>
      </c>
      <c r="E2424" s="3" t="s">
        <v>170</v>
      </c>
      <c r="F2424" s="3">
        <v>90</v>
      </c>
      <c r="G2424" s="3" t="s">
        <v>5713</v>
      </c>
    </row>
    <row r="2425" spans="1:7" x14ac:dyDescent="0.2">
      <c r="A2425" s="3" t="s">
        <v>5714</v>
      </c>
      <c r="B2425" s="3" t="s">
        <v>5715</v>
      </c>
      <c r="C2425" s="3" t="s">
        <v>107</v>
      </c>
      <c r="D2425" s="3" t="s">
        <v>11</v>
      </c>
      <c r="E2425" s="3" t="s">
        <v>170</v>
      </c>
      <c r="F2425" s="3">
        <v>90</v>
      </c>
      <c r="G2425" s="3" t="s">
        <v>5713</v>
      </c>
    </row>
    <row r="2426" spans="1:7" x14ac:dyDescent="0.2">
      <c r="A2426" s="3" t="s">
        <v>5716</v>
      </c>
      <c r="B2426" s="3" t="s">
        <v>5717</v>
      </c>
      <c r="C2426" s="3" t="s">
        <v>102</v>
      </c>
      <c r="D2426" s="3" t="s">
        <v>11</v>
      </c>
      <c r="E2426" s="3" t="s">
        <v>110</v>
      </c>
      <c r="F2426" s="3">
        <v>60</v>
      </c>
      <c r="G2426" s="3" t="s">
        <v>5718</v>
      </c>
    </row>
    <row r="2427" spans="1:7" x14ac:dyDescent="0.2">
      <c r="A2427" s="3" t="s">
        <v>5719</v>
      </c>
      <c r="B2427" s="3" t="s">
        <v>5720</v>
      </c>
      <c r="C2427" s="3" t="s">
        <v>107</v>
      </c>
      <c r="D2427" s="3" t="s">
        <v>11</v>
      </c>
      <c r="E2427" s="3" t="s">
        <v>110</v>
      </c>
      <c r="F2427" s="3">
        <v>60</v>
      </c>
      <c r="G2427" s="3" t="s">
        <v>5718</v>
      </c>
    </row>
    <row r="2428" spans="1:7" x14ac:dyDescent="0.2">
      <c r="A2428" s="3" t="s">
        <v>5721</v>
      </c>
      <c r="B2428" s="3" t="s">
        <v>5722</v>
      </c>
      <c r="C2428" s="3" t="s">
        <v>102</v>
      </c>
      <c r="D2428" s="3" t="s">
        <v>11</v>
      </c>
      <c r="E2428" s="3" t="s">
        <v>164</v>
      </c>
      <c r="F2428" s="3">
        <v>70</v>
      </c>
      <c r="G2428" s="3" t="s">
        <v>5723</v>
      </c>
    </row>
    <row r="2429" spans="1:7" x14ac:dyDescent="0.2">
      <c r="A2429" s="3" t="s">
        <v>5724</v>
      </c>
      <c r="B2429" s="3" t="s">
        <v>5725</v>
      </c>
      <c r="C2429" s="3" t="s">
        <v>107</v>
      </c>
      <c r="D2429" s="3" t="s">
        <v>11</v>
      </c>
      <c r="E2429" s="3" t="s">
        <v>164</v>
      </c>
      <c r="F2429" s="3">
        <v>70</v>
      </c>
      <c r="G2429" s="3" t="s">
        <v>5723</v>
      </c>
    </row>
    <row r="2430" spans="1:7" x14ac:dyDescent="0.2">
      <c r="A2430" s="3" t="s">
        <v>5726</v>
      </c>
      <c r="B2430" s="3" t="s">
        <v>5727</v>
      </c>
      <c r="C2430" s="3" t="s">
        <v>102</v>
      </c>
      <c r="D2430" s="3" t="s">
        <v>11</v>
      </c>
      <c r="E2430" s="3" t="s">
        <v>146</v>
      </c>
      <c r="F2430" s="3">
        <v>20</v>
      </c>
      <c r="G2430" s="3" t="s">
        <v>5723</v>
      </c>
    </row>
    <row r="2431" spans="1:7" x14ac:dyDescent="0.2">
      <c r="A2431" s="3" t="s">
        <v>5728</v>
      </c>
      <c r="B2431" s="3" t="s">
        <v>5729</v>
      </c>
      <c r="C2431" s="3" t="s">
        <v>107</v>
      </c>
      <c r="D2431" s="3" t="s">
        <v>11</v>
      </c>
      <c r="E2431" s="3" t="s">
        <v>146</v>
      </c>
      <c r="F2431" s="3">
        <v>20</v>
      </c>
      <c r="G2431" s="3" t="s">
        <v>5723</v>
      </c>
    </row>
    <row r="2432" spans="1:7" x14ac:dyDescent="0.2">
      <c r="A2432" s="3" t="s">
        <v>5730</v>
      </c>
      <c r="B2432" s="3" t="s">
        <v>5731</v>
      </c>
      <c r="C2432" s="3" t="s">
        <v>102</v>
      </c>
      <c r="D2432" s="3" t="s">
        <v>11</v>
      </c>
      <c r="E2432" s="3" t="s">
        <v>159</v>
      </c>
      <c r="F2432" s="3">
        <v>80</v>
      </c>
      <c r="G2432" s="3" t="s">
        <v>5723</v>
      </c>
    </row>
    <row r="2433" spans="1:7" x14ac:dyDescent="0.2">
      <c r="A2433" s="3" t="s">
        <v>5732</v>
      </c>
      <c r="B2433" s="3" t="s">
        <v>5733</v>
      </c>
      <c r="C2433" s="3" t="s">
        <v>107</v>
      </c>
      <c r="D2433" s="3" t="s">
        <v>11</v>
      </c>
      <c r="E2433" s="3" t="s">
        <v>159</v>
      </c>
      <c r="F2433" s="3">
        <v>80</v>
      </c>
      <c r="G2433" s="3" t="s">
        <v>5723</v>
      </c>
    </row>
    <row r="2434" spans="1:7" x14ac:dyDescent="0.2">
      <c r="A2434" s="3" t="s">
        <v>5734</v>
      </c>
      <c r="B2434" s="3" t="s">
        <v>5735</v>
      </c>
      <c r="C2434" s="3" t="s">
        <v>102</v>
      </c>
      <c r="D2434" s="3" t="s">
        <v>11</v>
      </c>
      <c r="E2434" s="3" t="s">
        <v>170</v>
      </c>
      <c r="F2434" s="3">
        <v>40</v>
      </c>
      <c r="G2434" s="3" t="s">
        <v>5736</v>
      </c>
    </row>
    <row r="2435" spans="1:7" x14ac:dyDescent="0.2">
      <c r="A2435" s="3" t="s">
        <v>5737</v>
      </c>
      <c r="B2435" s="3" t="s">
        <v>5738</v>
      </c>
      <c r="C2435" s="3" t="s">
        <v>107</v>
      </c>
      <c r="D2435" s="3" t="s">
        <v>11</v>
      </c>
      <c r="E2435" s="3" t="s">
        <v>170</v>
      </c>
      <c r="F2435" s="3">
        <v>40</v>
      </c>
      <c r="G2435" s="3" t="s">
        <v>5736</v>
      </c>
    </row>
    <row r="2436" spans="1:7" x14ac:dyDescent="0.2">
      <c r="A2436" s="3" t="s">
        <v>5739</v>
      </c>
      <c r="B2436" s="3" t="s">
        <v>5740</v>
      </c>
      <c r="C2436" s="3" t="s">
        <v>102</v>
      </c>
      <c r="D2436" s="3" t="s">
        <v>11</v>
      </c>
      <c r="E2436" s="3" t="s">
        <v>128</v>
      </c>
      <c r="F2436" s="3">
        <v>10</v>
      </c>
      <c r="G2436" s="3" t="s">
        <v>5741</v>
      </c>
    </row>
    <row r="2437" spans="1:7" x14ac:dyDescent="0.2">
      <c r="A2437" s="3" t="s">
        <v>5742</v>
      </c>
      <c r="B2437" s="3" t="s">
        <v>5743</v>
      </c>
      <c r="C2437" s="3" t="s">
        <v>107</v>
      </c>
      <c r="D2437" s="3" t="s">
        <v>11</v>
      </c>
      <c r="E2437" s="3" t="s">
        <v>128</v>
      </c>
      <c r="F2437" s="3">
        <v>10</v>
      </c>
      <c r="G2437" s="3" t="s">
        <v>5741</v>
      </c>
    </row>
    <row r="2438" spans="1:7" x14ac:dyDescent="0.2">
      <c r="A2438" s="3" t="s">
        <v>5744</v>
      </c>
      <c r="B2438" s="3" t="s">
        <v>5745</v>
      </c>
      <c r="C2438" s="3" t="s">
        <v>102</v>
      </c>
      <c r="D2438" s="3" t="s">
        <v>11</v>
      </c>
      <c r="E2438" s="3" t="s">
        <v>141</v>
      </c>
      <c r="F2438" s="3">
        <v>20</v>
      </c>
      <c r="G2438" s="3" t="s">
        <v>5746</v>
      </c>
    </row>
    <row r="2439" spans="1:7" x14ac:dyDescent="0.2">
      <c r="A2439" s="3" t="s">
        <v>5747</v>
      </c>
      <c r="B2439" s="3" t="s">
        <v>5748</v>
      </c>
      <c r="C2439" s="3" t="s">
        <v>107</v>
      </c>
      <c r="D2439" s="3" t="s">
        <v>11</v>
      </c>
      <c r="E2439" s="3" t="s">
        <v>141</v>
      </c>
      <c r="F2439" s="3">
        <v>20</v>
      </c>
      <c r="G2439" s="3" t="s">
        <v>5746</v>
      </c>
    </row>
    <row r="2440" spans="1:7" x14ac:dyDescent="0.2">
      <c r="A2440" s="3" t="s">
        <v>5749</v>
      </c>
      <c r="B2440" s="3" t="s">
        <v>5750</v>
      </c>
      <c r="C2440" s="3" t="s">
        <v>102</v>
      </c>
      <c r="D2440" s="3" t="s">
        <v>11</v>
      </c>
      <c r="E2440" s="3" t="s">
        <v>207</v>
      </c>
      <c r="F2440" s="3">
        <v>40</v>
      </c>
      <c r="G2440" s="3" t="s">
        <v>5751</v>
      </c>
    </row>
    <row r="2441" spans="1:7" x14ac:dyDescent="0.2">
      <c r="A2441" s="3" t="s">
        <v>5752</v>
      </c>
      <c r="B2441" s="3" t="s">
        <v>5753</v>
      </c>
      <c r="C2441" s="3" t="s">
        <v>107</v>
      </c>
      <c r="D2441" s="3" t="s">
        <v>11</v>
      </c>
      <c r="E2441" s="3" t="s">
        <v>207</v>
      </c>
      <c r="F2441" s="3">
        <v>40</v>
      </c>
      <c r="G2441" s="3" t="s">
        <v>5751</v>
      </c>
    </row>
    <row r="2442" spans="1:7" x14ac:dyDescent="0.2">
      <c r="A2442" s="3" t="s">
        <v>5754</v>
      </c>
      <c r="B2442" s="3" t="s">
        <v>5755</v>
      </c>
      <c r="C2442" s="3" t="s">
        <v>102</v>
      </c>
      <c r="D2442" s="3" t="s">
        <v>11</v>
      </c>
      <c r="E2442" s="3" t="s">
        <v>164</v>
      </c>
      <c r="F2442" s="3">
        <v>10</v>
      </c>
      <c r="G2442" s="3" t="s">
        <v>5756</v>
      </c>
    </row>
    <row r="2443" spans="1:7" x14ac:dyDescent="0.2">
      <c r="A2443" s="3" t="s">
        <v>5757</v>
      </c>
      <c r="B2443" s="3" t="s">
        <v>5758</v>
      </c>
      <c r="C2443" s="3" t="s">
        <v>107</v>
      </c>
      <c r="D2443" s="3" t="s">
        <v>11</v>
      </c>
      <c r="E2443" s="3" t="s">
        <v>164</v>
      </c>
      <c r="F2443" s="3">
        <v>10</v>
      </c>
      <c r="G2443" s="3" t="s">
        <v>5756</v>
      </c>
    </row>
    <row r="2444" spans="1:7" x14ac:dyDescent="0.2">
      <c r="A2444" s="3" t="s">
        <v>5759</v>
      </c>
      <c r="B2444" s="3" t="s">
        <v>5760</v>
      </c>
      <c r="C2444" s="3" t="s">
        <v>102</v>
      </c>
      <c r="D2444" s="3" t="s">
        <v>11</v>
      </c>
      <c r="E2444" s="3" t="s">
        <v>151</v>
      </c>
      <c r="F2444" s="3">
        <v>50</v>
      </c>
      <c r="G2444" s="3" t="s">
        <v>5761</v>
      </c>
    </row>
    <row r="2445" spans="1:7" x14ac:dyDescent="0.2">
      <c r="A2445" s="3" t="s">
        <v>5762</v>
      </c>
      <c r="B2445" s="3" t="s">
        <v>5763</v>
      </c>
      <c r="C2445" s="3" t="s">
        <v>107</v>
      </c>
      <c r="D2445" s="3" t="s">
        <v>11</v>
      </c>
      <c r="E2445" s="3" t="s">
        <v>151</v>
      </c>
      <c r="F2445" s="3">
        <v>50</v>
      </c>
      <c r="G2445" s="3" t="s">
        <v>5761</v>
      </c>
    </row>
    <row r="2446" spans="1:7" x14ac:dyDescent="0.2">
      <c r="A2446" s="3" t="s">
        <v>5764</v>
      </c>
      <c r="B2446" s="3" t="s">
        <v>5765</v>
      </c>
      <c r="C2446" s="3" t="s">
        <v>102</v>
      </c>
      <c r="D2446" s="3" t="s">
        <v>11</v>
      </c>
      <c r="E2446" s="3" t="s">
        <v>110</v>
      </c>
      <c r="F2446" s="3">
        <v>60</v>
      </c>
      <c r="G2446" s="3" t="s">
        <v>5766</v>
      </c>
    </row>
    <row r="2447" spans="1:7" x14ac:dyDescent="0.2">
      <c r="A2447" s="3" t="s">
        <v>5767</v>
      </c>
      <c r="B2447" s="3" t="s">
        <v>5768</v>
      </c>
      <c r="C2447" s="3" t="s">
        <v>107</v>
      </c>
      <c r="D2447" s="3" t="s">
        <v>11</v>
      </c>
      <c r="E2447" s="3" t="s">
        <v>110</v>
      </c>
      <c r="F2447" s="3">
        <v>60</v>
      </c>
      <c r="G2447" s="3" t="s">
        <v>5766</v>
      </c>
    </row>
    <row r="2448" spans="1:7" x14ac:dyDescent="0.2">
      <c r="A2448" s="3" t="s">
        <v>5769</v>
      </c>
      <c r="B2448" s="3" t="s">
        <v>5770</v>
      </c>
      <c r="C2448" s="3" t="s">
        <v>102</v>
      </c>
      <c r="D2448" s="3" t="s">
        <v>11</v>
      </c>
      <c r="E2448" s="3" t="s">
        <v>170</v>
      </c>
      <c r="F2448" s="3">
        <v>50</v>
      </c>
      <c r="G2448" s="3" t="s">
        <v>5766</v>
      </c>
    </row>
    <row r="2449" spans="1:7" x14ac:dyDescent="0.2">
      <c r="A2449" s="3" t="s">
        <v>5771</v>
      </c>
      <c r="B2449" s="3" t="s">
        <v>5772</v>
      </c>
      <c r="C2449" s="3" t="s">
        <v>107</v>
      </c>
      <c r="D2449" s="3" t="s">
        <v>11</v>
      </c>
      <c r="E2449" s="3" t="s">
        <v>170</v>
      </c>
      <c r="F2449" s="3">
        <v>50</v>
      </c>
      <c r="G2449" s="3" t="s">
        <v>5766</v>
      </c>
    </row>
    <row r="2450" spans="1:7" x14ac:dyDescent="0.2">
      <c r="A2450" s="3" t="s">
        <v>5773</v>
      </c>
      <c r="B2450" s="3" t="s">
        <v>5774</v>
      </c>
      <c r="C2450" s="3" t="s">
        <v>102</v>
      </c>
      <c r="D2450" s="3" t="s">
        <v>11</v>
      </c>
      <c r="E2450" s="3" t="s">
        <v>133</v>
      </c>
      <c r="F2450" s="3">
        <v>50</v>
      </c>
      <c r="G2450" s="3" t="s">
        <v>5775</v>
      </c>
    </row>
    <row r="2451" spans="1:7" x14ac:dyDescent="0.2">
      <c r="A2451" s="3" t="s">
        <v>5776</v>
      </c>
      <c r="B2451" s="3" t="s">
        <v>5777</v>
      </c>
      <c r="C2451" s="3" t="s">
        <v>107</v>
      </c>
      <c r="D2451" s="3" t="s">
        <v>11</v>
      </c>
      <c r="E2451" s="3" t="s">
        <v>133</v>
      </c>
      <c r="F2451" s="3">
        <v>50</v>
      </c>
      <c r="G2451" s="3" t="s">
        <v>5775</v>
      </c>
    </row>
    <row r="2452" spans="1:7" x14ac:dyDescent="0.2">
      <c r="A2452" s="3" t="s">
        <v>5778</v>
      </c>
      <c r="B2452" s="3" t="s">
        <v>5779</v>
      </c>
      <c r="C2452" s="3" t="s">
        <v>102</v>
      </c>
      <c r="D2452" s="3" t="s">
        <v>11</v>
      </c>
      <c r="E2452" s="3" t="s">
        <v>207</v>
      </c>
      <c r="F2452" s="3">
        <v>50</v>
      </c>
      <c r="G2452" s="3" t="s">
        <v>5775</v>
      </c>
    </row>
    <row r="2453" spans="1:7" x14ac:dyDescent="0.2">
      <c r="A2453" s="3" t="s">
        <v>5780</v>
      </c>
      <c r="B2453" s="3" t="s">
        <v>5781</v>
      </c>
      <c r="C2453" s="3" t="s">
        <v>107</v>
      </c>
      <c r="D2453" s="3" t="s">
        <v>11</v>
      </c>
      <c r="E2453" s="3" t="s">
        <v>207</v>
      </c>
      <c r="F2453" s="3">
        <v>50</v>
      </c>
      <c r="G2453" s="3" t="s">
        <v>5775</v>
      </c>
    </row>
    <row r="2454" spans="1:7" x14ac:dyDescent="0.2">
      <c r="A2454" s="3" t="s">
        <v>5782</v>
      </c>
      <c r="B2454" s="3" t="s">
        <v>5783</v>
      </c>
      <c r="C2454" s="3" t="s">
        <v>102</v>
      </c>
      <c r="D2454" s="3" t="s">
        <v>11</v>
      </c>
      <c r="E2454" s="3" t="s">
        <v>159</v>
      </c>
      <c r="F2454" s="3">
        <v>10</v>
      </c>
      <c r="G2454" s="3" t="s">
        <v>5784</v>
      </c>
    </row>
    <row r="2455" spans="1:7" x14ac:dyDescent="0.2">
      <c r="A2455" s="3" t="s">
        <v>5785</v>
      </c>
      <c r="B2455" s="3" t="s">
        <v>5786</v>
      </c>
      <c r="C2455" s="3" t="s">
        <v>107</v>
      </c>
      <c r="D2455" s="3" t="s">
        <v>11</v>
      </c>
      <c r="E2455" s="3" t="s">
        <v>159</v>
      </c>
      <c r="F2455" s="3">
        <v>10</v>
      </c>
      <c r="G2455" s="3" t="s">
        <v>5784</v>
      </c>
    </row>
    <row r="2456" spans="1:7" x14ac:dyDescent="0.2">
      <c r="A2456" s="3" t="s">
        <v>5787</v>
      </c>
      <c r="B2456" s="3" t="s">
        <v>5788</v>
      </c>
      <c r="C2456" s="3" t="s">
        <v>102</v>
      </c>
      <c r="D2456" s="3" t="s">
        <v>11</v>
      </c>
      <c r="E2456" s="3" t="s">
        <v>207</v>
      </c>
      <c r="F2456" s="3">
        <v>50</v>
      </c>
      <c r="G2456" s="3" t="s">
        <v>5789</v>
      </c>
    </row>
    <row r="2457" spans="1:7" x14ac:dyDescent="0.2">
      <c r="A2457" s="3" t="s">
        <v>5790</v>
      </c>
      <c r="B2457" s="3" t="s">
        <v>5791</v>
      </c>
      <c r="C2457" s="3" t="s">
        <v>107</v>
      </c>
      <c r="D2457" s="3" t="s">
        <v>11</v>
      </c>
      <c r="E2457" s="3" t="s">
        <v>207</v>
      </c>
      <c r="F2457" s="3">
        <v>50</v>
      </c>
      <c r="G2457" s="3" t="s">
        <v>5789</v>
      </c>
    </row>
    <row r="2458" spans="1:7" x14ac:dyDescent="0.2">
      <c r="A2458" s="3" t="s">
        <v>5792</v>
      </c>
      <c r="B2458" s="3" t="s">
        <v>5793</v>
      </c>
      <c r="C2458" s="3" t="s">
        <v>102</v>
      </c>
      <c r="D2458" s="3" t="s">
        <v>11</v>
      </c>
      <c r="E2458" s="3" t="s">
        <v>110</v>
      </c>
      <c r="F2458" s="3">
        <v>30</v>
      </c>
      <c r="G2458" s="3" t="s">
        <v>5789</v>
      </c>
    </row>
    <row r="2459" spans="1:7" x14ac:dyDescent="0.2">
      <c r="A2459" s="3" t="s">
        <v>5794</v>
      </c>
      <c r="B2459" s="3" t="s">
        <v>5795</v>
      </c>
      <c r="C2459" s="3" t="s">
        <v>107</v>
      </c>
      <c r="D2459" s="3" t="s">
        <v>11</v>
      </c>
      <c r="E2459" s="3" t="s">
        <v>110</v>
      </c>
      <c r="F2459" s="3">
        <v>30</v>
      </c>
      <c r="G2459" s="3" t="s">
        <v>5789</v>
      </c>
    </row>
    <row r="2460" spans="1:7" x14ac:dyDescent="0.2">
      <c r="A2460" s="3" t="s">
        <v>5796</v>
      </c>
      <c r="B2460" s="3" t="s">
        <v>5797</v>
      </c>
      <c r="C2460" s="3" t="s">
        <v>102</v>
      </c>
      <c r="D2460" s="3" t="s">
        <v>11</v>
      </c>
      <c r="E2460" s="3" t="s">
        <v>170</v>
      </c>
      <c r="F2460" s="3">
        <v>20</v>
      </c>
      <c r="G2460" s="3" t="s">
        <v>5798</v>
      </c>
    </row>
    <row r="2461" spans="1:7" x14ac:dyDescent="0.2">
      <c r="A2461" s="3" t="s">
        <v>5799</v>
      </c>
      <c r="B2461" s="3" t="s">
        <v>5800</v>
      </c>
      <c r="C2461" s="3" t="s">
        <v>107</v>
      </c>
      <c r="D2461" s="3" t="s">
        <v>11</v>
      </c>
      <c r="E2461" s="3" t="s">
        <v>170</v>
      </c>
      <c r="F2461" s="3">
        <v>20</v>
      </c>
      <c r="G2461" s="3" t="s">
        <v>5798</v>
      </c>
    </row>
    <row r="2462" spans="1:7" x14ac:dyDescent="0.2">
      <c r="A2462" s="3" t="s">
        <v>5801</v>
      </c>
      <c r="B2462" s="3" t="s">
        <v>5802</v>
      </c>
      <c r="C2462" s="3" t="s">
        <v>102</v>
      </c>
      <c r="D2462" s="3" t="s">
        <v>11</v>
      </c>
      <c r="E2462" s="3" t="s">
        <v>465</v>
      </c>
      <c r="F2462" s="3">
        <v>40</v>
      </c>
      <c r="G2462" s="3" t="s">
        <v>5798</v>
      </c>
    </row>
    <row r="2463" spans="1:7" x14ac:dyDescent="0.2">
      <c r="A2463" s="3" t="s">
        <v>5803</v>
      </c>
      <c r="B2463" s="3" t="s">
        <v>5804</v>
      </c>
      <c r="C2463" s="3" t="s">
        <v>107</v>
      </c>
      <c r="D2463" s="3" t="s">
        <v>11</v>
      </c>
      <c r="E2463" s="3" t="s">
        <v>465</v>
      </c>
      <c r="F2463" s="3">
        <v>40</v>
      </c>
      <c r="G2463" s="3" t="s">
        <v>5798</v>
      </c>
    </row>
    <row r="2464" spans="1:7" x14ac:dyDescent="0.2">
      <c r="A2464" s="3" t="s">
        <v>5805</v>
      </c>
      <c r="B2464" s="3" t="s">
        <v>5806</v>
      </c>
      <c r="C2464" s="3" t="s">
        <v>102</v>
      </c>
      <c r="D2464" s="3" t="s">
        <v>11</v>
      </c>
      <c r="E2464" s="3" t="s">
        <v>103</v>
      </c>
      <c r="F2464" s="3">
        <v>40</v>
      </c>
      <c r="G2464" s="3" t="s">
        <v>5807</v>
      </c>
    </row>
    <row r="2465" spans="1:7" x14ac:dyDescent="0.2">
      <c r="A2465" s="3" t="s">
        <v>5808</v>
      </c>
      <c r="B2465" s="3" t="s">
        <v>5809</v>
      </c>
      <c r="C2465" s="3" t="s">
        <v>107</v>
      </c>
      <c r="D2465" s="3" t="s">
        <v>11</v>
      </c>
      <c r="E2465" s="3" t="s">
        <v>103</v>
      </c>
      <c r="F2465" s="3">
        <v>40</v>
      </c>
      <c r="G2465" s="3" t="s">
        <v>5807</v>
      </c>
    </row>
    <row r="2466" spans="1:7" x14ac:dyDescent="0.2">
      <c r="A2466" s="3" t="s">
        <v>5810</v>
      </c>
      <c r="B2466" s="3" t="s">
        <v>5811</v>
      </c>
      <c r="C2466" s="3" t="s">
        <v>102</v>
      </c>
      <c r="D2466" s="3" t="s">
        <v>11</v>
      </c>
      <c r="E2466" s="3" t="s">
        <v>176</v>
      </c>
      <c r="F2466" s="3">
        <v>60</v>
      </c>
      <c r="G2466" s="3" t="s">
        <v>5812</v>
      </c>
    </row>
    <row r="2467" spans="1:7" x14ac:dyDescent="0.2">
      <c r="A2467" s="3" t="s">
        <v>5813</v>
      </c>
      <c r="B2467" s="3" t="s">
        <v>5814</v>
      </c>
      <c r="C2467" s="3" t="s">
        <v>107</v>
      </c>
      <c r="D2467" s="3" t="s">
        <v>11</v>
      </c>
      <c r="E2467" s="3" t="s">
        <v>176</v>
      </c>
      <c r="F2467" s="3">
        <v>60</v>
      </c>
      <c r="G2467" s="3" t="s">
        <v>5812</v>
      </c>
    </row>
    <row r="2468" spans="1:7" x14ac:dyDescent="0.2">
      <c r="A2468" s="3" t="s">
        <v>5815</v>
      </c>
      <c r="B2468" s="3" t="s">
        <v>5816</v>
      </c>
      <c r="C2468" s="3" t="s">
        <v>102</v>
      </c>
      <c r="D2468" s="3" t="s">
        <v>11</v>
      </c>
      <c r="E2468" s="3" t="s">
        <v>260</v>
      </c>
      <c r="F2468" s="3">
        <v>60</v>
      </c>
      <c r="G2468" s="3" t="s">
        <v>5817</v>
      </c>
    </row>
    <row r="2469" spans="1:7" x14ac:dyDescent="0.2">
      <c r="A2469" s="3" t="s">
        <v>5818</v>
      </c>
      <c r="B2469" s="3" t="s">
        <v>5819</v>
      </c>
      <c r="C2469" s="3" t="s">
        <v>107</v>
      </c>
      <c r="D2469" s="3" t="s">
        <v>11</v>
      </c>
      <c r="E2469" s="3" t="s">
        <v>260</v>
      </c>
      <c r="F2469" s="3">
        <v>60</v>
      </c>
      <c r="G2469" s="3" t="s">
        <v>5817</v>
      </c>
    </row>
    <row r="2470" spans="1:7" x14ac:dyDescent="0.2">
      <c r="A2470" s="3" t="s">
        <v>5820</v>
      </c>
      <c r="B2470" s="3" t="s">
        <v>5821</v>
      </c>
      <c r="C2470" s="3" t="s">
        <v>102</v>
      </c>
      <c r="D2470" s="3" t="s">
        <v>11</v>
      </c>
      <c r="E2470" s="3" t="s">
        <v>128</v>
      </c>
      <c r="F2470" s="3">
        <v>90</v>
      </c>
      <c r="G2470" s="3" t="s">
        <v>5822</v>
      </c>
    </row>
    <row r="2471" spans="1:7" x14ac:dyDescent="0.2">
      <c r="A2471" s="3" t="s">
        <v>5823</v>
      </c>
      <c r="B2471" s="3" t="s">
        <v>5824</v>
      </c>
      <c r="C2471" s="3" t="s">
        <v>107</v>
      </c>
      <c r="D2471" s="3" t="s">
        <v>11</v>
      </c>
      <c r="E2471" s="3" t="s">
        <v>128</v>
      </c>
      <c r="F2471" s="3">
        <v>90</v>
      </c>
      <c r="G2471" s="3" t="s">
        <v>5822</v>
      </c>
    </row>
    <row r="2472" spans="1:7" x14ac:dyDescent="0.2">
      <c r="A2472" s="3" t="s">
        <v>5825</v>
      </c>
      <c r="B2472" s="3" t="s">
        <v>5826</v>
      </c>
      <c r="C2472" s="3" t="s">
        <v>102</v>
      </c>
      <c r="D2472" s="3" t="s">
        <v>11</v>
      </c>
      <c r="E2472" s="3" t="s">
        <v>207</v>
      </c>
      <c r="F2472" s="3">
        <v>50</v>
      </c>
      <c r="G2472" s="3" t="s">
        <v>5822</v>
      </c>
    </row>
    <row r="2473" spans="1:7" x14ac:dyDescent="0.2">
      <c r="A2473" s="3" t="s">
        <v>5827</v>
      </c>
      <c r="B2473" s="3" t="s">
        <v>5828</v>
      </c>
      <c r="C2473" s="3" t="s">
        <v>107</v>
      </c>
      <c r="D2473" s="3" t="s">
        <v>11</v>
      </c>
      <c r="E2473" s="3" t="s">
        <v>207</v>
      </c>
      <c r="F2473" s="3">
        <v>50</v>
      </c>
      <c r="G2473" s="3" t="s">
        <v>5822</v>
      </c>
    </row>
    <row r="2474" spans="1:7" x14ac:dyDescent="0.2">
      <c r="A2474" s="3" t="s">
        <v>5829</v>
      </c>
      <c r="B2474" s="3" t="s">
        <v>5830</v>
      </c>
      <c r="C2474" s="3" t="s">
        <v>102</v>
      </c>
      <c r="D2474" s="3" t="s">
        <v>11</v>
      </c>
      <c r="E2474" s="3" t="s">
        <v>115</v>
      </c>
      <c r="F2474" s="3">
        <v>50</v>
      </c>
      <c r="G2474" s="3" t="s">
        <v>5822</v>
      </c>
    </row>
    <row r="2475" spans="1:7" x14ac:dyDescent="0.2">
      <c r="A2475" s="3" t="s">
        <v>5831</v>
      </c>
      <c r="B2475" s="3" t="s">
        <v>5832</v>
      </c>
      <c r="C2475" s="3" t="s">
        <v>107</v>
      </c>
      <c r="D2475" s="3" t="s">
        <v>11</v>
      </c>
      <c r="E2475" s="3" t="s">
        <v>115</v>
      </c>
      <c r="F2475" s="3">
        <v>50</v>
      </c>
      <c r="G2475" s="3" t="s">
        <v>5822</v>
      </c>
    </row>
    <row r="2476" spans="1:7" x14ac:dyDescent="0.2">
      <c r="A2476" s="3" t="s">
        <v>5833</v>
      </c>
      <c r="B2476" s="3" t="s">
        <v>5834</v>
      </c>
      <c r="C2476" s="3" t="s">
        <v>102</v>
      </c>
      <c r="D2476" s="3" t="s">
        <v>11</v>
      </c>
      <c r="E2476" s="3" t="s">
        <v>146</v>
      </c>
      <c r="F2476" s="3">
        <v>90</v>
      </c>
      <c r="G2476" s="3" t="s">
        <v>5822</v>
      </c>
    </row>
    <row r="2477" spans="1:7" x14ac:dyDescent="0.2">
      <c r="A2477" s="3" t="s">
        <v>5835</v>
      </c>
      <c r="B2477" s="3" t="s">
        <v>5836</v>
      </c>
      <c r="C2477" s="3" t="s">
        <v>107</v>
      </c>
      <c r="D2477" s="3" t="s">
        <v>11</v>
      </c>
      <c r="E2477" s="3" t="s">
        <v>146</v>
      </c>
      <c r="F2477" s="3">
        <v>90</v>
      </c>
      <c r="G2477" s="3" t="s">
        <v>5822</v>
      </c>
    </row>
    <row r="2478" spans="1:7" x14ac:dyDescent="0.2">
      <c r="A2478" s="3" t="s">
        <v>5837</v>
      </c>
      <c r="B2478" s="3" t="s">
        <v>5838</v>
      </c>
      <c r="C2478" s="3" t="s">
        <v>102</v>
      </c>
      <c r="D2478" s="3" t="s">
        <v>11</v>
      </c>
      <c r="E2478" s="3" t="s">
        <v>170</v>
      </c>
      <c r="F2478" s="3">
        <v>90</v>
      </c>
      <c r="G2478" s="3" t="s">
        <v>5839</v>
      </c>
    </row>
    <row r="2479" spans="1:7" x14ac:dyDescent="0.2">
      <c r="A2479" s="3" t="s">
        <v>5840</v>
      </c>
      <c r="B2479" s="3" t="s">
        <v>5841</v>
      </c>
      <c r="C2479" s="3" t="s">
        <v>107</v>
      </c>
      <c r="D2479" s="3" t="s">
        <v>11</v>
      </c>
      <c r="E2479" s="3" t="s">
        <v>170</v>
      </c>
      <c r="F2479" s="3">
        <v>90</v>
      </c>
      <c r="G2479" s="3" t="s">
        <v>5839</v>
      </c>
    </row>
    <row r="2480" spans="1:7" x14ac:dyDescent="0.2">
      <c r="A2480" s="3" t="s">
        <v>5842</v>
      </c>
      <c r="B2480" s="3" t="s">
        <v>5843</v>
      </c>
      <c r="C2480" s="3" t="s">
        <v>102</v>
      </c>
      <c r="D2480" s="3" t="s">
        <v>11</v>
      </c>
      <c r="E2480" s="3" t="s">
        <v>357</v>
      </c>
      <c r="F2480" s="3">
        <v>60</v>
      </c>
      <c r="G2480" s="3" t="s">
        <v>5844</v>
      </c>
    </row>
    <row r="2481" spans="1:7" x14ac:dyDescent="0.2">
      <c r="A2481" s="3" t="s">
        <v>5845</v>
      </c>
      <c r="B2481" s="3" t="s">
        <v>5846</v>
      </c>
      <c r="C2481" s="3" t="s">
        <v>107</v>
      </c>
      <c r="D2481" s="3" t="s">
        <v>11</v>
      </c>
      <c r="E2481" s="3" t="s">
        <v>357</v>
      </c>
      <c r="F2481" s="3">
        <v>60</v>
      </c>
      <c r="G2481" s="3" t="s">
        <v>5844</v>
      </c>
    </row>
    <row r="2482" spans="1:7" x14ac:dyDescent="0.2">
      <c r="A2482" s="3" t="s">
        <v>5847</v>
      </c>
      <c r="B2482" s="3" t="s">
        <v>5848</v>
      </c>
      <c r="C2482" s="3" t="s">
        <v>102</v>
      </c>
      <c r="D2482" s="3" t="s">
        <v>11</v>
      </c>
      <c r="E2482" s="3" t="s">
        <v>151</v>
      </c>
      <c r="F2482" s="3">
        <v>20</v>
      </c>
      <c r="G2482" s="3" t="s">
        <v>5849</v>
      </c>
    </row>
    <row r="2483" spans="1:7" x14ac:dyDescent="0.2">
      <c r="A2483" s="3" t="s">
        <v>5850</v>
      </c>
      <c r="B2483" s="3" t="s">
        <v>5851</v>
      </c>
      <c r="C2483" s="3" t="s">
        <v>107</v>
      </c>
      <c r="D2483" s="3" t="s">
        <v>11</v>
      </c>
      <c r="E2483" s="3" t="s">
        <v>151</v>
      </c>
      <c r="F2483" s="3">
        <v>20</v>
      </c>
      <c r="G2483" s="3" t="s">
        <v>5849</v>
      </c>
    </row>
    <row r="2484" spans="1:7" x14ac:dyDescent="0.2">
      <c r="A2484" s="3" t="s">
        <v>5852</v>
      </c>
      <c r="B2484" s="3" t="s">
        <v>5853</v>
      </c>
      <c r="C2484" s="3" t="s">
        <v>102</v>
      </c>
      <c r="D2484" s="3" t="s">
        <v>11</v>
      </c>
      <c r="E2484" s="3" t="s">
        <v>128</v>
      </c>
      <c r="F2484" s="3">
        <v>60</v>
      </c>
      <c r="G2484" s="3" t="s">
        <v>5854</v>
      </c>
    </row>
    <row r="2485" spans="1:7" x14ac:dyDescent="0.2">
      <c r="A2485" s="3" t="s">
        <v>5855</v>
      </c>
      <c r="B2485" s="3" t="s">
        <v>5856</v>
      </c>
      <c r="C2485" s="3" t="s">
        <v>107</v>
      </c>
      <c r="D2485" s="3" t="s">
        <v>11</v>
      </c>
      <c r="E2485" s="3" t="s">
        <v>128</v>
      </c>
      <c r="F2485" s="3">
        <v>60</v>
      </c>
      <c r="G2485" s="3" t="s">
        <v>5854</v>
      </c>
    </row>
    <row r="2486" spans="1:7" x14ac:dyDescent="0.2">
      <c r="A2486" s="3" t="s">
        <v>5857</v>
      </c>
      <c r="B2486" s="3" t="s">
        <v>5858</v>
      </c>
      <c r="C2486" s="3" t="s">
        <v>102</v>
      </c>
      <c r="D2486" s="3" t="s">
        <v>11</v>
      </c>
      <c r="E2486" s="3" t="s">
        <v>176</v>
      </c>
      <c r="F2486" s="3">
        <v>60</v>
      </c>
      <c r="G2486" s="3" t="s">
        <v>5859</v>
      </c>
    </row>
    <row r="2487" spans="1:7" x14ac:dyDescent="0.2">
      <c r="A2487" s="3" t="s">
        <v>5860</v>
      </c>
      <c r="B2487" s="3" t="s">
        <v>5861</v>
      </c>
      <c r="C2487" s="3" t="s">
        <v>107</v>
      </c>
      <c r="D2487" s="3" t="s">
        <v>11</v>
      </c>
      <c r="E2487" s="3" t="s">
        <v>176</v>
      </c>
      <c r="F2487" s="3">
        <v>60</v>
      </c>
      <c r="G2487" s="3" t="s">
        <v>5859</v>
      </c>
    </row>
    <row r="2488" spans="1:7" x14ac:dyDescent="0.2">
      <c r="A2488" s="3" t="s">
        <v>5862</v>
      </c>
      <c r="B2488" s="3" t="s">
        <v>5863</v>
      </c>
      <c r="C2488" s="3" t="s">
        <v>102</v>
      </c>
      <c r="D2488" s="3" t="s">
        <v>11</v>
      </c>
      <c r="E2488" s="3" t="s">
        <v>302</v>
      </c>
      <c r="F2488" s="3">
        <v>82</v>
      </c>
      <c r="G2488" s="3" t="s">
        <v>5864</v>
      </c>
    </row>
    <row r="2489" spans="1:7" x14ac:dyDescent="0.2">
      <c r="A2489" s="3" t="s">
        <v>5865</v>
      </c>
      <c r="B2489" s="3" t="s">
        <v>5866</v>
      </c>
      <c r="C2489" s="3" t="s">
        <v>102</v>
      </c>
      <c r="D2489" s="3" t="s">
        <v>11</v>
      </c>
      <c r="E2489" s="3" t="s">
        <v>141</v>
      </c>
      <c r="F2489" s="3">
        <v>90</v>
      </c>
      <c r="G2489" s="3" t="s">
        <v>5867</v>
      </c>
    </row>
    <row r="2490" spans="1:7" x14ac:dyDescent="0.2">
      <c r="A2490" s="3" t="s">
        <v>5868</v>
      </c>
      <c r="B2490" s="3" t="s">
        <v>5869</v>
      </c>
      <c r="C2490" s="3" t="s">
        <v>107</v>
      </c>
      <c r="D2490" s="3" t="s">
        <v>11</v>
      </c>
      <c r="E2490" s="3" t="s">
        <v>141</v>
      </c>
      <c r="F2490" s="3">
        <v>90</v>
      </c>
      <c r="G2490" s="3" t="s">
        <v>5867</v>
      </c>
    </row>
    <row r="2491" spans="1:7" x14ac:dyDescent="0.2">
      <c r="A2491" s="3" t="s">
        <v>5870</v>
      </c>
      <c r="B2491" s="3" t="s">
        <v>5871</v>
      </c>
      <c r="C2491" s="3" t="s">
        <v>102</v>
      </c>
      <c r="D2491" s="3" t="s">
        <v>11</v>
      </c>
      <c r="E2491" s="3" t="s">
        <v>146</v>
      </c>
      <c r="F2491" s="3">
        <v>60</v>
      </c>
      <c r="G2491" s="3" t="s">
        <v>5872</v>
      </c>
    </row>
    <row r="2492" spans="1:7" x14ac:dyDescent="0.2">
      <c r="A2492" s="3" t="s">
        <v>5873</v>
      </c>
      <c r="B2492" s="3" t="s">
        <v>5874</v>
      </c>
      <c r="C2492" s="3" t="s">
        <v>107</v>
      </c>
      <c r="D2492" s="3" t="s">
        <v>11</v>
      </c>
      <c r="E2492" s="3" t="s">
        <v>146</v>
      </c>
      <c r="F2492" s="3">
        <v>60</v>
      </c>
      <c r="G2492" s="3" t="s">
        <v>5872</v>
      </c>
    </row>
    <row r="2493" spans="1:7" x14ac:dyDescent="0.2">
      <c r="A2493" s="3" t="s">
        <v>5875</v>
      </c>
      <c r="B2493" s="3" t="s">
        <v>5876</v>
      </c>
      <c r="C2493" s="3" t="s">
        <v>102</v>
      </c>
      <c r="D2493" s="3" t="s">
        <v>11</v>
      </c>
      <c r="E2493" s="3" t="s">
        <v>159</v>
      </c>
      <c r="F2493" s="3">
        <v>70</v>
      </c>
      <c r="G2493" s="3" t="s">
        <v>5877</v>
      </c>
    </row>
    <row r="2494" spans="1:7" x14ac:dyDescent="0.2">
      <c r="A2494" s="3" t="s">
        <v>5878</v>
      </c>
      <c r="B2494" s="3" t="s">
        <v>5879</v>
      </c>
      <c r="C2494" s="3" t="s">
        <v>107</v>
      </c>
      <c r="D2494" s="3" t="s">
        <v>11</v>
      </c>
      <c r="E2494" s="3" t="s">
        <v>159</v>
      </c>
      <c r="F2494" s="3">
        <v>70</v>
      </c>
      <c r="G2494" s="3" t="s">
        <v>5877</v>
      </c>
    </row>
    <row r="2495" spans="1:7" x14ac:dyDescent="0.2">
      <c r="A2495" s="3" t="s">
        <v>5880</v>
      </c>
      <c r="B2495" s="3" t="s">
        <v>5881</v>
      </c>
      <c r="C2495" s="3" t="s">
        <v>102</v>
      </c>
      <c r="D2495" s="3" t="s">
        <v>11</v>
      </c>
      <c r="E2495" s="3" t="s">
        <v>146</v>
      </c>
      <c r="F2495" s="3">
        <v>60</v>
      </c>
      <c r="G2495" s="3" t="s">
        <v>5882</v>
      </c>
    </row>
    <row r="2496" spans="1:7" x14ac:dyDescent="0.2">
      <c r="A2496" s="3" t="s">
        <v>5883</v>
      </c>
      <c r="B2496" s="3" t="s">
        <v>5884</v>
      </c>
      <c r="C2496" s="3" t="s">
        <v>107</v>
      </c>
      <c r="D2496" s="3" t="s">
        <v>11</v>
      </c>
      <c r="E2496" s="3" t="s">
        <v>146</v>
      </c>
      <c r="F2496" s="3">
        <v>60</v>
      </c>
      <c r="G2496" s="3" t="s">
        <v>5882</v>
      </c>
    </row>
    <row r="2497" spans="1:7" x14ac:dyDescent="0.2">
      <c r="A2497" s="3" t="s">
        <v>5885</v>
      </c>
      <c r="B2497" s="3" t="s">
        <v>5886</v>
      </c>
      <c r="C2497" s="3" t="s">
        <v>102</v>
      </c>
      <c r="D2497" s="3" t="s">
        <v>11</v>
      </c>
      <c r="E2497" s="3" t="s">
        <v>159</v>
      </c>
      <c r="F2497" s="3">
        <v>10</v>
      </c>
      <c r="G2497" s="3" t="s">
        <v>5887</v>
      </c>
    </row>
    <row r="2498" spans="1:7" x14ac:dyDescent="0.2">
      <c r="A2498" s="3" t="s">
        <v>5888</v>
      </c>
      <c r="B2498" s="3" t="s">
        <v>5889</v>
      </c>
      <c r="C2498" s="3" t="s">
        <v>107</v>
      </c>
      <c r="D2498" s="3" t="s">
        <v>11</v>
      </c>
      <c r="E2498" s="3" t="s">
        <v>159</v>
      </c>
      <c r="F2498" s="3">
        <v>10</v>
      </c>
      <c r="G2498" s="3" t="s">
        <v>5887</v>
      </c>
    </row>
    <row r="2499" spans="1:7" x14ac:dyDescent="0.2">
      <c r="A2499" s="3" t="s">
        <v>5890</v>
      </c>
      <c r="B2499" s="3" t="s">
        <v>5891</v>
      </c>
      <c r="C2499" s="3" t="s">
        <v>102</v>
      </c>
      <c r="D2499" s="3" t="s">
        <v>11</v>
      </c>
      <c r="E2499" s="3" t="s">
        <v>128</v>
      </c>
      <c r="F2499" s="3">
        <v>30</v>
      </c>
      <c r="G2499" s="3" t="s">
        <v>5892</v>
      </c>
    </row>
    <row r="2500" spans="1:7" x14ac:dyDescent="0.2">
      <c r="A2500" s="3" t="s">
        <v>5893</v>
      </c>
      <c r="B2500" s="3" t="s">
        <v>5894</v>
      </c>
      <c r="C2500" s="3" t="s">
        <v>107</v>
      </c>
      <c r="D2500" s="3" t="s">
        <v>11</v>
      </c>
      <c r="E2500" s="3" t="s">
        <v>128</v>
      </c>
      <c r="F2500" s="3">
        <v>30</v>
      </c>
      <c r="G2500" s="3" t="s">
        <v>5892</v>
      </c>
    </row>
    <row r="2501" spans="1:7" x14ac:dyDescent="0.2">
      <c r="A2501" s="3" t="s">
        <v>5895</v>
      </c>
      <c r="B2501" s="3" t="s">
        <v>5896</v>
      </c>
      <c r="C2501" s="3" t="s">
        <v>102</v>
      </c>
      <c r="D2501" s="3" t="s">
        <v>11</v>
      </c>
      <c r="E2501" s="3" t="s">
        <v>115</v>
      </c>
      <c r="F2501" s="3">
        <v>20</v>
      </c>
      <c r="G2501" s="3" t="s">
        <v>5892</v>
      </c>
    </row>
    <row r="2502" spans="1:7" x14ac:dyDescent="0.2">
      <c r="A2502" s="3" t="s">
        <v>5897</v>
      </c>
      <c r="B2502" s="3" t="s">
        <v>5898</v>
      </c>
      <c r="C2502" s="3" t="s">
        <v>107</v>
      </c>
      <c r="D2502" s="3" t="s">
        <v>11</v>
      </c>
      <c r="E2502" s="3" t="s">
        <v>115</v>
      </c>
      <c r="F2502" s="3">
        <v>20</v>
      </c>
      <c r="G2502" s="3" t="s">
        <v>5892</v>
      </c>
    </row>
    <row r="2503" spans="1:7" x14ac:dyDescent="0.2">
      <c r="A2503" s="3" t="s">
        <v>5899</v>
      </c>
      <c r="B2503" s="3" t="s">
        <v>5900</v>
      </c>
      <c r="C2503" s="3" t="s">
        <v>102</v>
      </c>
      <c r="D2503" s="3" t="s">
        <v>11</v>
      </c>
      <c r="E2503" s="3" t="s">
        <v>156</v>
      </c>
      <c r="F2503" s="3">
        <v>60</v>
      </c>
      <c r="G2503" s="3" t="s">
        <v>5901</v>
      </c>
    </row>
    <row r="2504" spans="1:7" x14ac:dyDescent="0.2">
      <c r="A2504" s="3" t="s">
        <v>5902</v>
      </c>
      <c r="B2504" s="3" t="s">
        <v>5903</v>
      </c>
      <c r="C2504" s="3" t="s">
        <v>102</v>
      </c>
      <c r="D2504" s="3" t="s">
        <v>11</v>
      </c>
      <c r="E2504" s="3" t="s">
        <v>151</v>
      </c>
      <c r="F2504" s="3">
        <v>80</v>
      </c>
      <c r="G2504" s="3" t="s">
        <v>5904</v>
      </c>
    </row>
    <row r="2505" spans="1:7" x14ac:dyDescent="0.2">
      <c r="A2505" s="3" t="s">
        <v>5905</v>
      </c>
      <c r="B2505" s="3" t="s">
        <v>5906</v>
      </c>
      <c r="C2505" s="3" t="s">
        <v>107</v>
      </c>
      <c r="D2505" s="3" t="s">
        <v>11</v>
      </c>
      <c r="E2505" s="3" t="s">
        <v>151</v>
      </c>
      <c r="F2505" s="3">
        <v>80</v>
      </c>
      <c r="G2505" s="3" t="s">
        <v>5904</v>
      </c>
    </row>
    <row r="2506" spans="1:7" x14ac:dyDescent="0.2">
      <c r="A2506" s="3" t="s">
        <v>5907</v>
      </c>
      <c r="B2506" s="3" t="s">
        <v>5908</v>
      </c>
      <c r="C2506" s="3" t="s">
        <v>102</v>
      </c>
      <c r="D2506" s="3" t="s">
        <v>11</v>
      </c>
      <c r="E2506" s="3" t="s">
        <v>115</v>
      </c>
      <c r="F2506" s="3">
        <v>30</v>
      </c>
      <c r="G2506" s="3" t="s">
        <v>5909</v>
      </c>
    </row>
    <row r="2507" spans="1:7" x14ac:dyDescent="0.2">
      <c r="A2507" s="3" t="s">
        <v>5910</v>
      </c>
      <c r="B2507" s="3" t="s">
        <v>5911</v>
      </c>
      <c r="C2507" s="3" t="s">
        <v>107</v>
      </c>
      <c r="D2507" s="3" t="s">
        <v>11</v>
      </c>
      <c r="E2507" s="3" t="s">
        <v>115</v>
      </c>
      <c r="F2507" s="3">
        <v>30</v>
      </c>
      <c r="G2507" s="3" t="s">
        <v>5909</v>
      </c>
    </row>
    <row r="2508" spans="1:7" x14ac:dyDescent="0.2">
      <c r="A2508" s="3" t="s">
        <v>5912</v>
      </c>
      <c r="B2508" s="3" t="s">
        <v>5913</v>
      </c>
      <c r="C2508" s="3" t="s">
        <v>102</v>
      </c>
      <c r="D2508" s="3" t="s">
        <v>11</v>
      </c>
      <c r="E2508" s="3" t="s">
        <v>170</v>
      </c>
      <c r="F2508" s="3">
        <v>90</v>
      </c>
      <c r="G2508" s="3" t="s">
        <v>5909</v>
      </c>
    </row>
    <row r="2509" spans="1:7" x14ac:dyDescent="0.2">
      <c r="A2509" s="3" t="s">
        <v>5914</v>
      </c>
      <c r="B2509" s="3" t="s">
        <v>5915</v>
      </c>
      <c r="C2509" s="3" t="s">
        <v>107</v>
      </c>
      <c r="D2509" s="3" t="s">
        <v>11</v>
      </c>
      <c r="E2509" s="3" t="s">
        <v>170</v>
      </c>
      <c r="F2509" s="3">
        <v>90</v>
      </c>
      <c r="G2509" s="3" t="s">
        <v>5909</v>
      </c>
    </row>
    <row r="2510" spans="1:7" x14ac:dyDescent="0.2">
      <c r="A2510" s="3" t="s">
        <v>5916</v>
      </c>
      <c r="B2510" s="3" t="s">
        <v>5917</v>
      </c>
      <c r="C2510" s="3" t="s">
        <v>102</v>
      </c>
      <c r="D2510" s="3" t="s">
        <v>11</v>
      </c>
      <c r="E2510" s="3" t="s">
        <v>103</v>
      </c>
      <c r="F2510" s="3">
        <v>60</v>
      </c>
      <c r="G2510" s="3" t="s">
        <v>5918</v>
      </c>
    </row>
    <row r="2511" spans="1:7" x14ac:dyDescent="0.2">
      <c r="A2511" s="3" t="s">
        <v>5919</v>
      </c>
      <c r="B2511" s="3" t="s">
        <v>5920</v>
      </c>
      <c r="C2511" s="3" t="s">
        <v>107</v>
      </c>
      <c r="D2511" s="3" t="s">
        <v>11</v>
      </c>
      <c r="E2511" s="3" t="s">
        <v>103</v>
      </c>
      <c r="F2511" s="3">
        <v>60</v>
      </c>
      <c r="G2511" s="3" t="s">
        <v>5918</v>
      </c>
    </row>
    <row r="2512" spans="1:7" x14ac:dyDescent="0.2">
      <c r="A2512" s="3" t="s">
        <v>5921</v>
      </c>
      <c r="B2512" s="3" t="s">
        <v>5922</v>
      </c>
      <c r="C2512" s="3" t="s">
        <v>102</v>
      </c>
      <c r="D2512" s="3" t="s">
        <v>11</v>
      </c>
      <c r="E2512" s="3" t="s">
        <v>128</v>
      </c>
      <c r="F2512" s="3">
        <v>60</v>
      </c>
      <c r="G2512" s="3" t="s">
        <v>5918</v>
      </c>
    </row>
    <row r="2513" spans="1:7" x14ac:dyDescent="0.2">
      <c r="A2513" s="3" t="s">
        <v>5923</v>
      </c>
      <c r="B2513" s="3" t="s">
        <v>5924</v>
      </c>
      <c r="C2513" s="3" t="s">
        <v>107</v>
      </c>
      <c r="D2513" s="3" t="s">
        <v>11</v>
      </c>
      <c r="E2513" s="3" t="s">
        <v>128</v>
      </c>
      <c r="F2513" s="3">
        <v>60</v>
      </c>
      <c r="G2513" s="3" t="s">
        <v>5918</v>
      </c>
    </row>
    <row r="2514" spans="1:7" x14ac:dyDescent="0.2">
      <c r="A2514" s="3" t="s">
        <v>5925</v>
      </c>
      <c r="B2514" s="3" t="s">
        <v>5926</v>
      </c>
      <c r="C2514" s="3" t="s">
        <v>102</v>
      </c>
      <c r="D2514" s="3" t="s">
        <v>11</v>
      </c>
      <c r="E2514" s="3" t="s">
        <v>133</v>
      </c>
      <c r="F2514" s="3">
        <v>90</v>
      </c>
      <c r="G2514" s="3" t="s">
        <v>5918</v>
      </c>
    </row>
    <row r="2515" spans="1:7" x14ac:dyDescent="0.2">
      <c r="A2515" s="3" t="s">
        <v>5927</v>
      </c>
      <c r="B2515" s="3" t="s">
        <v>5928</v>
      </c>
      <c r="C2515" s="3" t="s">
        <v>107</v>
      </c>
      <c r="D2515" s="3" t="s">
        <v>11</v>
      </c>
      <c r="E2515" s="3" t="s">
        <v>133</v>
      </c>
      <c r="F2515" s="3">
        <v>90</v>
      </c>
      <c r="G2515" s="3" t="s">
        <v>5918</v>
      </c>
    </row>
    <row r="2516" spans="1:7" x14ac:dyDescent="0.2">
      <c r="A2516" s="3" t="s">
        <v>5929</v>
      </c>
      <c r="B2516" s="3" t="s">
        <v>5930</v>
      </c>
      <c r="C2516" s="3" t="s">
        <v>102</v>
      </c>
      <c r="D2516" s="3" t="s">
        <v>11</v>
      </c>
      <c r="E2516" s="3" t="s">
        <v>207</v>
      </c>
      <c r="F2516" s="3">
        <v>20</v>
      </c>
      <c r="G2516" s="3" t="s">
        <v>5918</v>
      </c>
    </row>
    <row r="2517" spans="1:7" x14ac:dyDescent="0.2">
      <c r="A2517" s="3" t="s">
        <v>5931</v>
      </c>
      <c r="B2517" s="3" t="s">
        <v>5932</v>
      </c>
      <c r="C2517" s="3" t="s">
        <v>107</v>
      </c>
      <c r="D2517" s="3" t="s">
        <v>11</v>
      </c>
      <c r="E2517" s="3" t="s">
        <v>207</v>
      </c>
      <c r="F2517" s="3">
        <v>20</v>
      </c>
      <c r="G2517" s="3" t="s">
        <v>5918</v>
      </c>
    </row>
    <row r="2518" spans="1:7" x14ac:dyDescent="0.2">
      <c r="A2518" s="3" t="s">
        <v>5933</v>
      </c>
      <c r="B2518" s="3" t="s">
        <v>5934</v>
      </c>
      <c r="C2518" s="3" t="s">
        <v>102</v>
      </c>
      <c r="D2518" s="3" t="s">
        <v>11</v>
      </c>
      <c r="E2518" s="3" t="s">
        <v>110</v>
      </c>
      <c r="F2518" s="3">
        <v>50</v>
      </c>
      <c r="G2518" s="3" t="s">
        <v>5918</v>
      </c>
    </row>
    <row r="2519" spans="1:7" x14ac:dyDescent="0.2">
      <c r="A2519" s="3" t="s">
        <v>5935</v>
      </c>
      <c r="B2519" s="3" t="s">
        <v>5936</v>
      </c>
      <c r="C2519" s="3" t="s">
        <v>107</v>
      </c>
      <c r="D2519" s="3" t="s">
        <v>11</v>
      </c>
      <c r="E2519" s="3" t="s">
        <v>110</v>
      </c>
      <c r="F2519" s="3">
        <v>50</v>
      </c>
      <c r="G2519" s="3" t="s">
        <v>5918</v>
      </c>
    </row>
    <row r="2520" spans="1:7" x14ac:dyDescent="0.2">
      <c r="A2520" s="3" t="s">
        <v>5937</v>
      </c>
      <c r="B2520" s="3" t="s">
        <v>5938</v>
      </c>
      <c r="C2520" s="3" t="s">
        <v>102</v>
      </c>
      <c r="D2520" s="3" t="s">
        <v>11</v>
      </c>
      <c r="E2520" s="3" t="s">
        <v>164</v>
      </c>
      <c r="F2520" s="3">
        <v>50</v>
      </c>
      <c r="G2520" s="3" t="s">
        <v>5918</v>
      </c>
    </row>
    <row r="2521" spans="1:7" x14ac:dyDescent="0.2">
      <c r="A2521" s="3" t="s">
        <v>5939</v>
      </c>
      <c r="B2521" s="3" t="s">
        <v>5940</v>
      </c>
      <c r="C2521" s="3" t="s">
        <v>107</v>
      </c>
      <c r="D2521" s="3" t="s">
        <v>11</v>
      </c>
      <c r="E2521" s="3" t="s">
        <v>164</v>
      </c>
      <c r="F2521" s="3">
        <v>50</v>
      </c>
      <c r="G2521" s="3" t="s">
        <v>5918</v>
      </c>
    </row>
    <row r="2522" spans="1:7" x14ac:dyDescent="0.2">
      <c r="A2522" s="3" t="s">
        <v>5941</v>
      </c>
      <c r="B2522" s="3" t="s">
        <v>5942</v>
      </c>
      <c r="C2522" s="3" t="s">
        <v>102</v>
      </c>
      <c r="D2522" s="3" t="s">
        <v>11</v>
      </c>
      <c r="E2522" s="3" t="s">
        <v>115</v>
      </c>
      <c r="F2522" s="3">
        <v>90</v>
      </c>
      <c r="G2522" s="3" t="s">
        <v>5918</v>
      </c>
    </row>
    <row r="2523" spans="1:7" x14ac:dyDescent="0.2">
      <c r="A2523" s="3" t="s">
        <v>5943</v>
      </c>
      <c r="B2523" s="3" t="s">
        <v>5944</v>
      </c>
      <c r="C2523" s="3" t="s">
        <v>107</v>
      </c>
      <c r="D2523" s="3" t="s">
        <v>11</v>
      </c>
      <c r="E2523" s="3" t="s">
        <v>115</v>
      </c>
      <c r="F2523" s="3">
        <v>90</v>
      </c>
      <c r="G2523" s="3" t="s">
        <v>5918</v>
      </c>
    </row>
    <row r="2524" spans="1:7" x14ac:dyDescent="0.2">
      <c r="A2524" s="3" t="s">
        <v>5945</v>
      </c>
      <c r="B2524" s="3" t="s">
        <v>5946</v>
      </c>
      <c r="C2524" s="3" t="s">
        <v>107</v>
      </c>
      <c r="D2524" s="3" t="s">
        <v>11</v>
      </c>
      <c r="E2524" s="3" t="s">
        <v>138</v>
      </c>
      <c r="F2524" s="3">
        <v>50</v>
      </c>
      <c r="G2524" s="3" t="s">
        <v>5918</v>
      </c>
    </row>
    <row r="2525" spans="1:7" x14ac:dyDescent="0.2">
      <c r="A2525" s="3" t="s">
        <v>5947</v>
      </c>
      <c r="B2525" s="3" t="s">
        <v>5948</v>
      </c>
      <c r="C2525" s="3" t="s">
        <v>102</v>
      </c>
      <c r="D2525" s="3" t="s">
        <v>11</v>
      </c>
      <c r="E2525" s="3" t="s">
        <v>146</v>
      </c>
      <c r="F2525" s="3">
        <v>10</v>
      </c>
      <c r="G2525" s="3" t="s">
        <v>5949</v>
      </c>
    </row>
    <row r="2526" spans="1:7" x14ac:dyDescent="0.2">
      <c r="A2526" s="3" t="s">
        <v>5950</v>
      </c>
      <c r="B2526" s="3" t="s">
        <v>5951</v>
      </c>
      <c r="C2526" s="3" t="s">
        <v>102</v>
      </c>
      <c r="D2526" s="3" t="s">
        <v>99</v>
      </c>
      <c r="E2526" s="3" t="s">
        <v>357</v>
      </c>
      <c r="F2526" s="3">
        <v>10</v>
      </c>
      <c r="G2526" s="3"/>
    </row>
    <row r="2527" spans="1:7" x14ac:dyDescent="0.2">
      <c r="A2527" s="3" t="s">
        <v>5952</v>
      </c>
      <c r="B2527" s="3" t="s">
        <v>5953</v>
      </c>
      <c r="C2527" s="3" t="s">
        <v>107</v>
      </c>
      <c r="D2527" s="3" t="s">
        <v>99</v>
      </c>
      <c r="E2527" s="3" t="s">
        <v>357</v>
      </c>
      <c r="F2527" s="3">
        <v>10</v>
      </c>
      <c r="G2527" s="3"/>
    </row>
    <row r="2528" spans="1:7" x14ac:dyDescent="0.2">
      <c r="A2528" s="3" t="s">
        <v>5954</v>
      </c>
      <c r="B2528" s="3" t="s">
        <v>5955</v>
      </c>
      <c r="C2528" s="3" t="s">
        <v>102</v>
      </c>
      <c r="D2528" s="3" t="s">
        <v>99</v>
      </c>
      <c r="E2528" s="3" t="s">
        <v>357</v>
      </c>
      <c r="F2528" s="3">
        <v>20</v>
      </c>
      <c r="G2528" s="3"/>
    </row>
    <row r="2529" spans="1:7" x14ac:dyDescent="0.2">
      <c r="A2529" s="3" t="s">
        <v>5956</v>
      </c>
      <c r="B2529" s="3" t="s">
        <v>5957</v>
      </c>
      <c r="C2529" s="3" t="s">
        <v>107</v>
      </c>
      <c r="D2529" s="3" t="s">
        <v>99</v>
      </c>
      <c r="E2529" s="3" t="s">
        <v>357</v>
      </c>
      <c r="F2529" s="3">
        <v>20</v>
      </c>
      <c r="G2529" s="3"/>
    </row>
    <row r="2530" spans="1:7" x14ac:dyDescent="0.2">
      <c r="A2530" s="3" t="s">
        <v>5958</v>
      </c>
      <c r="B2530" s="3" t="s">
        <v>5959</v>
      </c>
      <c r="C2530" s="3" t="s">
        <v>102</v>
      </c>
      <c r="D2530" s="3" t="s">
        <v>99</v>
      </c>
      <c r="E2530" s="3" t="s">
        <v>357</v>
      </c>
      <c r="F2530" s="3">
        <v>30</v>
      </c>
      <c r="G2530" s="3"/>
    </row>
    <row r="2531" spans="1:7" x14ac:dyDescent="0.2">
      <c r="A2531" s="3" t="s">
        <v>5960</v>
      </c>
      <c r="B2531" s="3" t="s">
        <v>5961</v>
      </c>
      <c r="C2531" s="3" t="s">
        <v>107</v>
      </c>
      <c r="D2531" s="3" t="s">
        <v>99</v>
      </c>
      <c r="E2531" s="3" t="s">
        <v>357</v>
      </c>
      <c r="F2531" s="3">
        <v>30</v>
      </c>
      <c r="G2531" s="3"/>
    </row>
    <row r="2532" spans="1:7" x14ac:dyDescent="0.2">
      <c r="A2532" s="3" t="s">
        <v>5962</v>
      </c>
      <c r="B2532" s="3" t="s">
        <v>5963</v>
      </c>
      <c r="C2532" s="3" t="s">
        <v>102</v>
      </c>
      <c r="D2532" s="3" t="s">
        <v>99</v>
      </c>
      <c r="E2532" s="3" t="s">
        <v>357</v>
      </c>
      <c r="F2532" s="3">
        <v>40</v>
      </c>
      <c r="G2532" s="3"/>
    </row>
    <row r="2533" spans="1:7" x14ac:dyDescent="0.2">
      <c r="A2533" s="3" t="s">
        <v>5964</v>
      </c>
      <c r="B2533" s="3" t="s">
        <v>5965</v>
      </c>
      <c r="C2533" s="3" t="s">
        <v>107</v>
      </c>
      <c r="D2533" s="3" t="s">
        <v>99</v>
      </c>
      <c r="E2533" s="3" t="s">
        <v>357</v>
      </c>
      <c r="F2533" s="3">
        <v>40</v>
      </c>
      <c r="G2533" s="3"/>
    </row>
    <row r="2534" spans="1:7" x14ac:dyDescent="0.2">
      <c r="A2534" s="3" t="s">
        <v>5966</v>
      </c>
      <c r="B2534" s="3" t="s">
        <v>5967</v>
      </c>
      <c r="C2534" s="3" t="s">
        <v>102</v>
      </c>
      <c r="D2534" s="3" t="s">
        <v>99</v>
      </c>
      <c r="E2534" s="3" t="s">
        <v>357</v>
      </c>
      <c r="F2534" s="3">
        <v>50</v>
      </c>
      <c r="G2534" s="3"/>
    </row>
    <row r="2535" spans="1:7" x14ac:dyDescent="0.2">
      <c r="A2535" s="3" t="s">
        <v>5968</v>
      </c>
      <c r="B2535" s="3" t="s">
        <v>5969</v>
      </c>
      <c r="C2535" s="3" t="s">
        <v>107</v>
      </c>
      <c r="D2535" s="3" t="s">
        <v>99</v>
      </c>
      <c r="E2535" s="3" t="s">
        <v>357</v>
      </c>
      <c r="F2535" s="3">
        <v>50</v>
      </c>
      <c r="G2535" s="3"/>
    </row>
    <row r="2536" spans="1:7" x14ac:dyDescent="0.2">
      <c r="A2536" s="3" t="s">
        <v>5970</v>
      </c>
      <c r="B2536" s="3" t="s">
        <v>5971</v>
      </c>
      <c r="C2536" s="3" t="s">
        <v>102</v>
      </c>
      <c r="D2536" s="3" t="s">
        <v>99</v>
      </c>
      <c r="E2536" s="3" t="s">
        <v>357</v>
      </c>
      <c r="F2536" s="3">
        <v>60</v>
      </c>
      <c r="G2536" s="3"/>
    </row>
    <row r="2537" spans="1:7" x14ac:dyDescent="0.2">
      <c r="A2537" s="3" t="s">
        <v>5972</v>
      </c>
      <c r="B2537" s="3" t="s">
        <v>5973</v>
      </c>
      <c r="C2537" s="3" t="s">
        <v>107</v>
      </c>
      <c r="D2537" s="3" t="s">
        <v>99</v>
      </c>
      <c r="E2537" s="3" t="s">
        <v>357</v>
      </c>
      <c r="F2537" s="3">
        <v>60</v>
      </c>
      <c r="G2537" s="3"/>
    </row>
    <row r="2538" spans="1:7" x14ac:dyDescent="0.2">
      <c r="A2538" s="3" t="s">
        <v>5974</v>
      </c>
      <c r="B2538" s="3" t="s">
        <v>5975</v>
      </c>
      <c r="C2538" s="3" t="s">
        <v>102</v>
      </c>
      <c r="D2538" s="3" t="s">
        <v>99</v>
      </c>
      <c r="E2538" s="3" t="s">
        <v>357</v>
      </c>
      <c r="F2538" s="3">
        <v>70</v>
      </c>
      <c r="G2538" s="3"/>
    </row>
    <row r="2539" spans="1:7" x14ac:dyDescent="0.2">
      <c r="A2539" s="3" t="s">
        <v>5976</v>
      </c>
      <c r="B2539" s="3" t="s">
        <v>5977</v>
      </c>
      <c r="C2539" s="3" t="s">
        <v>102</v>
      </c>
      <c r="D2539" s="3" t="s">
        <v>99</v>
      </c>
      <c r="E2539" s="3" t="s">
        <v>357</v>
      </c>
      <c r="F2539" s="3">
        <v>80</v>
      </c>
      <c r="G2539" s="3"/>
    </row>
    <row r="2540" spans="1:7" x14ac:dyDescent="0.2">
      <c r="A2540" s="3" t="s">
        <v>5978</v>
      </c>
      <c r="B2540" s="3" t="s">
        <v>5979</v>
      </c>
      <c r="C2540" s="3" t="s">
        <v>107</v>
      </c>
      <c r="D2540" s="3" t="s">
        <v>99</v>
      </c>
      <c r="E2540" s="3" t="s">
        <v>357</v>
      </c>
      <c r="F2540" s="3">
        <v>80</v>
      </c>
      <c r="G2540" s="3"/>
    </row>
    <row r="2541" spans="1:7" x14ac:dyDescent="0.2">
      <c r="A2541" s="3" t="s">
        <v>5980</v>
      </c>
      <c r="B2541" s="3" t="s">
        <v>5981</v>
      </c>
      <c r="C2541" s="3" t="s">
        <v>102</v>
      </c>
      <c r="D2541" s="3" t="s">
        <v>99</v>
      </c>
      <c r="E2541" s="3" t="s">
        <v>357</v>
      </c>
      <c r="F2541" s="3">
        <v>90</v>
      </c>
      <c r="G2541" s="3"/>
    </row>
    <row r="2542" spans="1:7" x14ac:dyDescent="0.2">
      <c r="A2542" s="3" t="s">
        <v>5982</v>
      </c>
      <c r="B2542" s="3" t="s">
        <v>5983</v>
      </c>
      <c r="C2542" s="3" t="s">
        <v>107</v>
      </c>
      <c r="D2542" s="3" t="s">
        <v>99</v>
      </c>
      <c r="E2542" s="3" t="s">
        <v>357</v>
      </c>
      <c r="F2542" s="3">
        <v>90</v>
      </c>
      <c r="G2542" s="3"/>
    </row>
    <row r="2543" spans="1:7" x14ac:dyDescent="0.2">
      <c r="A2543" s="3" t="s">
        <v>5984</v>
      </c>
      <c r="B2543" s="3" t="s">
        <v>5985</v>
      </c>
      <c r="C2543" s="3" t="s">
        <v>102</v>
      </c>
      <c r="D2543" s="3" t="s">
        <v>11</v>
      </c>
      <c r="E2543" s="3" t="s">
        <v>260</v>
      </c>
      <c r="F2543" s="3">
        <v>40</v>
      </c>
      <c r="G2543" s="3" t="s">
        <v>5986</v>
      </c>
    </row>
    <row r="2544" spans="1:7" x14ac:dyDescent="0.2">
      <c r="A2544" s="3" t="s">
        <v>5987</v>
      </c>
      <c r="B2544" s="3" t="s">
        <v>5988</v>
      </c>
      <c r="C2544" s="3" t="s">
        <v>107</v>
      </c>
      <c r="D2544" s="3" t="s">
        <v>11</v>
      </c>
      <c r="E2544" s="3" t="s">
        <v>260</v>
      </c>
      <c r="F2544" s="3">
        <v>40</v>
      </c>
      <c r="G2544" s="3" t="s">
        <v>5986</v>
      </c>
    </row>
    <row r="2545" spans="1:7" x14ac:dyDescent="0.2">
      <c r="A2545" s="3" t="s">
        <v>5989</v>
      </c>
      <c r="B2545" s="3" t="s">
        <v>5990</v>
      </c>
      <c r="C2545" s="3" t="s">
        <v>102</v>
      </c>
      <c r="D2545" s="3" t="s">
        <v>11</v>
      </c>
      <c r="E2545" s="3" t="s">
        <v>120</v>
      </c>
      <c r="F2545" s="3">
        <v>20</v>
      </c>
      <c r="G2545" s="3" t="s">
        <v>5991</v>
      </c>
    </row>
    <row r="2546" spans="1:7" x14ac:dyDescent="0.2">
      <c r="A2546" s="3" t="s">
        <v>5992</v>
      </c>
      <c r="B2546" s="3" t="s">
        <v>5993</v>
      </c>
      <c r="C2546" s="3" t="s">
        <v>102</v>
      </c>
      <c r="D2546" s="3" t="s">
        <v>11</v>
      </c>
      <c r="E2546" s="3" t="s">
        <v>207</v>
      </c>
      <c r="F2546" s="3">
        <v>60</v>
      </c>
      <c r="G2546" s="3" t="s">
        <v>5991</v>
      </c>
    </row>
    <row r="2547" spans="1:7" x14ac:dyDescent="0.2">
      <c r="A2547" s="3" t="s">
        <v>5994</v>
      </c>
      <c r="B2547" s="3" t="s">
        <v>5995</v>
      </c>
      <c r="C2547" s="3" t="s">
        <v>107</v>
      </c>
      <c r="D2547" s="3" t="s">
        <v>11</v>
      </c>
      <c r="E2547" s="3" t="s">
        <v>207</v>
      </c>
      <c r="F2547" s="3">
        <v>60</v>
      </c>
      <c r="G2547" s="3" t="s">
        <v>5991</v>
      </c>
    </row>
    <row r="2548" spans="1:7" x14ac:dyDescent="0.2">
      <c r="A2548" s="3" t="s">
        <v>5996</v>
      </c>
      <c r="B2548" s="3" t="s">
        <v>5997</v>
      </c>
      <c r="C2548" s="3" t="s">
        <v>102</v>
      </c>
      <c r="D2548" s="3" t="s">
        <v>11</v>
      </c>
      <c r="E2548" s="3" t="s">
        <v>151</v>
      </c>
      <c r="F2548" s="3">
        <v>20</v>
      </c>
      <c r="G2548" s="3" t="s">
        <v>5998</v>
      </c>
    </row>
    <row r="2549" spans="1:7" x14ac:dyDescent="0.2">
      <c r="A2549" s="3" t="s">
        <v>5999</v>
      </c>
      <c r="B2549" s="3" t="s">
        <v>6000</v>
      </c>
      <c r="C2549" s="3" t="s">
        <v>107</v>
      </c>
      <c r="D2549" s="3" t="s">
        <v>11</v>
      </c>
      <c r="E2549" s="3" t="s">
        <v>151</v>
      </c>
      <c r="F2549" s="3">
        <v>20</v>
      </c>
      <c r="G2549" s="3" t="s">
        <v>5998</v>
      </c>
    </row>
    <row r="2550" spans="1:7" x14ac:dyDescent="0.2">
      <c r="A2550" s="3" t="s">
        <v>6001</v>
      </c>
      <c r="B2550" s="3" t="s">
        <v>6002</v>
      </c>
      <c r="C2550" s="3" t="s">
        <v>102</v>
      </c>
      <c r="D2550" s="3" t="s">
        <v>11</v>
      </c>
      <c r="E2550" s="3" t="s">
        <v>465</v>
      </c>
      <c r="F2550" s="3">
        <v>50</v>
      </c>
      <c r="G2550" s="3" t="s">
        <v>6003</v>
      </c>
    </row>
    <row r="2551" spans="1:7" x14ac:dyDescent="0.2">
      <c r="A2551" s="3" t="s">
        <v>6004</v>
      </c>
      <c r="B2551" s="3" t="s">
        <v>6005</v>
      </c>
      <c r="C2551" s="3" t="s">
        <v>107</v>
      </c>
      <c r="D2551" s="3" t="s">
        <v>11</v>
      </c>
      <c r="E2551" s="3" t="s">
        <v>465</v>
      </c>
      <c r="F2551" s="3">
        <v>50</v>
      </c>
      <c r="G2551" s="3" t="s">
        <v>6003</v>
      </c>
    </row>
    <row r="2552" spans="1:7" x14ac:dyDescent="0.2">
      <c r="A2552" s="3" t="s">
        <v>6006</v>
      </c>
      <c r="B2552" s="3" t="s">
        <v>6007</v>
      </c>
      <c r="C2552" s="3" t="s">
        <v>107</v>
      </c>
      <c r="D2552" s="3" t="s">
        <v>11</v>
      </c>
      <c r="E2552" s="3" t="s">
        <v>465</v>
      </c>
      <c r="F2552" s="3">
        <v>60</v>
      </c>
      <c r="G2552" s="3" t="s">
        <v>6008</v>
      </c>
    </row>
    <row r="2553" spans="1:7" x14ac:dyDescent="0.2">
      <c r="A2553" s="3" t="s">
        <v>6009</v>
      </c>
      <c r="B2553" s="3" t="s">
        <v>6010</v>
      </c>
      <c r="C2553" s="3" t="s">
        <v>102</v>
      </c>
      <c r="D2553" s="3" t="s">
        <v>11</v>
      </c>
      <c r="E2553" s="3" t="s">
        <v>207</v>
      </c>
      <c r="F2553" s="3">
        <v>30</v>
      </c>
      <c r="G2553" s="3" t="s">
        <v>6011</v>
      </c>
    </row>
    <row r="2554" spans="1:7" x14ac:dyDescent="0.2">
      <c r="A2554" s="3" t="s">
        <v>6012</v>
      </c>
      <c r="B2554" s="3" t="s">
        <v>6013</v>
      </c>
      <c r="C2554" s="3" t="s">
        <v>107</v>
      </c>
      <c r="D2554" s="3" t="s">
        <v>11</v>
      </c>
      <c r="E2554" s="3" t="s">
        <v>207</v>
      </c>
      <c r="F2554" s="3">
        <v>30</v>
      </c>
      <c r="G2554" s="3" t="s">
        <v>6011</v>
      </c>
    </row>
    <row r="2555" spans="1:7" x14ac:dyDescent="0.2">
      <c r="A2555" s="3" t="s">
        <v>6014</v>
      </c>
      <c r="B2555" s="3" t="s">
        <v>6015</v>
      </c>
      <c r="C2555" s="3" t="s">
        <v>102</v>
      </c>
      <c r="D2555" s="3" t="s">
        <v>11</v>
      </c>
      <c r="E2555" s="3" t="s">
        <v>146</v>
      </c>
      <c r="F2555" s="3">
        <v>60</v>
      </c>
      <c r="G2555" s="3" t="s">
        <v>6011</v>
      </c>
    </row>
    <row r="2556" spans="1:7" x14ac:dyDescent="0.2">
      <c r="A2556" s="3" t="s">
        <v>6016</v>
      </c>
      <c r="B2556" s="3" t="s">
        <v>6017</v>
      </c>
      <c r="C2556" s="3" t="s">
        <v>107</v>
      </c>
      <c r="D2556" s="3" t="s">
        <v>11</v>
      </c>
      <c r="E2556" s="3" t="s">
        <v>146</v>
      </c>
      <c r="F2556" s="3">
        <v>60</v>
      </c>
      <c r="G2556" s="3" t="s">
        <v>6011</v>
      </c>
    </row>
    <row r="2557" spans="1:7" x14ac:dyDescent="0.2">
      <c r="A2557" s="3" t="s">
        <v>6018</v>
      </c>
      <c r="B2557" s="3" t="s">
        <v>6019</v>
      </c>
      <c r="C2557" s="3" t="s">
        <v>107</v>
      </c>
      <c r="D2557" s="3" t="s">
        <v>11</v>
      </c>
      <c r="E2557" s="3" t="s">
        <v>138</v>
      </c>
      <c r="F2557" s="3">
        <v>40</v>
      </c>
      <c r="G2557" s="3" t="s">
        <v>6020</v>
      </c>
    </row>
    <row r="2558" spans="1:7" x14ac:dyDescent="0.2">
      <c r="A2558" s="3" t="s">
        <v>6021</v>
      </c>
      <c r="B2558" s="3" t="s">
        <v>6022</v>
      </c>
      <c r="C2558" s="3" t="s">
        <v>102</v>
      </c>
      <c r="D2558" s="3" t="s">
        <v>11</v>
      </c>
      <c r="E2558" s="3" t="s">
        <v>159</v>
      </c>
      <c r="F2558" s="3">
        <v>30</v>
      </c>
      <c r="G2558" s="3" t="s">
        <v>6023</v>
      </c>
    </row>
    <row r="2559" spans="1:7" x14ac:dyDescent="0.2">
      <c r="A2559" s="3" t="s">
        <v>6024</v>
      </c>
      <c r="B2559" s="3" t="s">
        <v>6025</v>
      </c>
      <c r="C2559" s="3" t="s">
        <v>107</v>
      </c>
      <c r="D2559" s="3" t="s">
        <v>11</v>
      </c>
      <c r="E2559" s="3" t="s">
        <v>159</v>
      </c>
      <c r="F2559" s="3">
        <v>30</v>
      </c>
      <c r="G2559" s="3" t="s">
        <v>6023</v>
      </c>
    </row>
    <row r="2560" spans="1:7" x14ac:dyDescent="0.2">
      <c r="A2560" s="3" t="s">
        <v>6026</v>
      </c>
      <c r="B2560" s="3" t="s">
        <v>6027</v>
      </c>
      <c r="C2560" s="3" t="s">
        <v>102</v>
      </c>
      <c r="D2560" s="3" t="s">
        <v>11</v>
      </c>
      <c r="E2560" s="3" t="s">
        <v>207</v>
      </c>
      <c r="F2560" s="3">
        <v>80</v>
      </c>
      <c r="G2560" s="3" t="s">
        <v>6028</v>
      </c>
    </row>
    <row r="2561" spans="1:7" x14ac:dyDescent="0.2">
      <c r="A2561" s="3" t="s">
        <v>6029</v>
      </c>
      <c r="B2561" s="3" t="s">
        <v>6030</v>
      </c>
      <c r="C2561" s="3" t="s">
        <v>107</v>
      </c>
      <c r="D2561" s="3" t="s">
        <v>11</v>
      </c>
      <c r="E2561" s="3" t="s">
        <v>207</v>
      </c>
      <c r="F2561" s="3">
        <v>80</v>
      </c>
      <c r="G2561" s="3" t="s">
        <v>6028</v>
      </c>
    </row>
    <row r="2562" spans="1:7" x14ac:dyDescent="0.2">
      <c r="A2562" s="3" t="s">
        <v>6031</v>
      </c>
      <c r="B2562" s="3" t="s">
        <v>6032</v>
      </c>
      <c r="C2562" s="3" t="s">
        <v>102</v>
      </c>
      <c r="D2562" s="3" t="s">
        <v>11</v>
      </c>
      <c r="E2562" s="3" t="s">
        <v>159</v>
      </c>
      <c r="F2562" s="3">
        <v>60</v>
      </c>
      <c r="G2562" s="3" t="s">
        <v>6033</v>
      </c>
    </row>
    <row r="2563" spans="1:7" x14ac:dyDescent="0.2">
      <c r="A2563" s="3" t="s">
        <v>6034</v>
      </c>
      <c r="B2563" s="3" t="s">
        <v>6035</v>
      </c>
      <c r="C2563" s="3" t="s">
        <v>107</v>
      </c>
      <c r="D2563" s="3" t="s">
        <v>11</v>
      </c>
      <c r="E2563" s="3" t="s">
        <v>159</v>
      </c>
      <c r="F2563" s="3">
        <v>60</v>
      </c>
      <c r="G2563" s="3" t="s">
        <v>6033</v>
      </c>
    </row>
    <row r="2564" spans="1:7" x14ac:dyDescent="0.2">
      <c r="A2564" s="3" t="s">
        <v>6036</v>
      </c>
      <c r="B2564" s="3" t="s">
        <v>6037</v>
      </c>
      <c r="C2564" s="3" t="s">
        <v>102</v>
      </c>
      <c r="D2564" s="3" t="s">
        <v>11</v>
      </c>
      <c r="E2564" s="3" t="s">
        <v>103</v>
      </c>
      <c r="F2564" s="3">
        <v>40</v>
      </c>
      <c r="G2564" s="3" t="s">
        <v>6038</v>
      </c>
    </row>
    <row r="2565" spans="1:7" x14ac:dyDescent="0.2">
      <c r="A2565" s="3" t="s">
        <v>6039</v>
      </c>
      <c r="B2565" s="3" t="s">
        <v>6040</v>
      </c>
      <c r="C2565" s="3" t="s">
        <v>107</v>
      </c>
      <c r="D2565" s="3" t="s">
        <v>11</v>
      </c>
      <c r="E2565" s="3" t="s">
        <v>103</v>
      </c>
      <c r="F2565" s="3">
        <v>40</v>
      </c>
      <c r="G2565" s="3" t="s">
        <v>6038</v>
      </c>
    </row>
    <row r="2566" spans="1:7" x14ac:dyDescent="0.2">
      <c r="A2566" s="3" t="s">
        <v>6041</v>
      </c>
      <c r="B2566" s="3" t="s">
        <v>6042</v>
      </c>
      <c r="C2566" s="3" t="s">
        <v>102</v>
      </c>
      <c r="D2566" s="3" t="s">
        <v>11</v>
      </c>
      <c r="E2566" s="3" t="s">
        <v>128</v>
      </c>
      <c r="F2566" s="3">
        <v>70</v>
      </c>
      <c r="G2566" s="3" t="s">
        <v>6038</v>
      </c>
    </row>
    <row r="2567" spans="1:7" x14ac:dyDescent="0.2">
      <c r="A2567" s="3" t="s">
        <v>6043</v>
      </c>
      <c r="B2567" s="3" t="s">
        <v>6044</v>
      </c>
      <c r="C2567" s="3" t="s">
        <v>107</v>
      </c>
      <c r="D2567" s="3" t="s">
        <v>11</v>
      </c>
      <c r="E2567" s="3" t="s">
        <v>128</v>
      </c>
      <c r="F2567" s="3">
        <v>70</v>
      </c>
      <c r="G2567" s="3" t="s">
        <v>6038</v>
      </c>
    </row>
    <row r="2568" spans="1:7" x14ac:dyDescent="0.2">
      <c r="A2568" s="3" t="s">
        <v>6045</v>
      </c>
      <c r="B2568" s="3" t="s">
        <v>6046</v>
      </c>
      <c r="C2568" s="3" t="s">
        <v>102</v>
      </c>
      <c r="D2568" s="3" t="s">
        <v>11</v>
      </c>
      <c r="E2568" s="3" t="s">
        <v>133</v>
      </c>
      <c r="F2568" s="3">
        <v>50</v>
      </c>
      <c r="G2568" s="3" t="s">
        <v>6038</v>
      </c>
    </row>
    <row r="2569" spans="1:7" x14ac:dyDescent="0.2">
      <c r="A2569" s="3" t="s">
        <v>6047</v>
      </c>
      <c r="B2569" s="3" t="s">
        <v>6048</v>
      </c>
      <c r="C2569" s="3" t="s">
        <v>107</v>
      </c>
      <c r="D2569" s="3" t="s">
        <v>11</v>
      </c>
      <c r="E2569" s="3" t="s">
        <v>133</v>
      </c>
      <c r="F2569" s="3">
        <v>50</v>
      </c>
      <c r="G2569" s="3" t="s">
        <v>6038</v>
      </c>
    </row>
    <row r="2570" spans="1:7" x14ac:dyDescent="0.2">
      <c r="A2570" s="3" t="s">
        <v>6049</v>
      </c>
      <c r="B2570" s="3" t="s">
        <v>6050</v>
      </c>
      <c r="C2570" s="3" t="s">
        <v>102</v>
      </c>
      <c r="D2570" s="3" t="s">
        <v>11</v>
      </c>
      <c r="E2570" s="3" t="s">
        <v>110</v>
      </c>
      <c r="F2570" s="3">
        <v>50</v>
      </c>
      <c r="G2570" s="3" t="s">
        <v>6038</v>
      </c>
    </row>
    <row r="2571" spans="1:7" x14ac:dyDescent="0.2">
      <c r="A2571" s="3" t="s">
        <v>6051</v>
      </c>
      <c r="B2571" s="3" t="s">
        <v>6052</v>
      </c>
      <c r="C2571" s="3" t="s">
        <v>107</v>
      </c>
      <c r="D2571" s="3" t="s">
        <v>11</v>
      </c>
      <c r="E2571" s="3" t="s">
        <v>110</v>
      </c>
      <c r="F2571" s="3">
        <v>50</v>
      </c>
      <c r="G2571" s="3" t="s">
        <v>6038</v>
      </c>
    </row>
    <row r="2572" spans="1:7" x14ac:dyDescent="0.2">
      <c r="A2572" s="3" t="s">
        <v>6053</v>
      </c>
      <c r="B2572" s="3" t="s">
        <v>6054</v>
      </c>
      <c r="C2572" s="3" t="s">
        <v>102</v>
      </c>
      <c r="D2572" s="3" t="s">
        <v>11</v>
      </c>
      <c r="E2572" s="3" t="s">
        <v>115</v>
      </c>
      <c r="F2572" s="3">
        <v>30</v>
      </c>
      <c r="G2572" s="3" t="s">
        <v>6038</v>
      </c>
    </row>
    <row r="2573" spans="1:7" x14ac:dyDescent="0.2">
      <c r="A2573" s="3" t="s">
        <v>6055</v>
      </c>
      <c r="B2573" s="3" t="s">
        <v>6056</v>
      </c>
      <c r="C2573" s="3" t="s">
        <v>107</v>
      </c>
      <c r="D2573" s="3" t="s">
        <v>11</v>
      </c>
      <c r="E2573" s="3" t="s">
        <v>115</v>
      </c>
      <c r="F2573" s="3">
        <v>30</v>
      </c>
      <c r="G2573" s="3" t="s">
        <v>6038</v>
      </c>
    </row>
    <row r="2574" spans="1:7" x14ac:dyDescent="0.2">
      <c r="A2574" s="3" t="s">
        <v>6057</v>
      </c>
      <c r="B2574" s="3" t="s">
        <v>6058</v>
      </c>
      <c r="C2574" s="3" t="s">
        <v>102</v>
      </c>
      <c r="D2574" s="3" t="s">
        <v>11</v>
      </c>
      <c r="E2574" s="3" t="s">
        <v>151</v>
      </c>
      <c r="F2574" s="3">
        <v>40</v>
      </c>
      <c r="G2574" s="3" t="s">
        <v>6038</v>
      </c>
    </row>
    <row r="2575" spans="1:7" x14ac:dyDescent="0.2">
      <c r="A2575" s="3" t="s">
        <v>6059</v>
      </c>
      <c r="B2575" s="3" t="s">
        <v>6060</v>
      </c>
      <c r="C2575" s="3" t="s">
        <v>107</v>
      </c>
      <c r="D2575" s="3" t="s">
        <v>11</v>
      </c>
      <c r="E2575" s="3" t="s">
        <v>151</v>
      </c>
      <c r="F2575" s="3">
        <v>40</v>
      </c>
      <c r="G2575" s="3" t="s">
        <v>6038</v>
      </c>
    </row>
    <row r="2576" spans="1:7" x14ac:dyDescent="0.2">
      <c r="A2576" s="3" t="s">
        <v>6061</v>
      </c>
      <c r="B2576" s="3" t="s">
        <v>6062</v>
      </c>
      <c r="C2576" s="3" t="s">
        <v>102</v>
      </c>
      <c r="D2576" s="3" t="s">
        <v>11</v>
      </c>
      <c r="E2576" s="3" t="s">
        <v>465</v>
      </c>
      <c r="F2576" s="3">
        <v>10</v>
      </c>
      <c r="G2576" s="3" t="s">
        <v>6038</v>
      </c>
    </row>
    <row r="2577" spans="1:7" x14ac:dyDescent="0.2">
      <c r="A2577" s="3" t="s">
        <v>6063</v>
      </c>
      <c r="B2577" s="3" t="s">
        <v>6064</v>
      </c>
      <c r="C2577" s="3" t="s">
        <v>107</v>
      </c>
      <c r="D2577" s="3" t="s">
        <v>11</v>
      </c>
      <c r="E2577" s="3" t="s">
        <v>465</v>
      </c>
      <c r="F2577" s="3">
        <v>10</v>
      </c>
      <c r="G2577" s="3" t="s">
        <v>6038</v>
      </c>
    </row>
    <row r="2578" spans="1:7" x14ac:dyDescent="0.2">
      <c r="A2578" s="3" t="s">
        <v>6065</v>
      </c>
      <c r="B2578" s="3" t="s">
        <v>6066</v>
      </c>
      <c r="C2578" s="3" t="s">
        <v>102</v>
      </c>
      <c r="D2578" s="3" t="s">
        <v>11</v>
      </c>
      <c r="E2578" s="3" t="s">
        <v>164</v>
      </c>
      <c r="F2578" s="3">
        <v>50</v>
      </c>
      <c r="G2578" s="3" t="s">
        <v>6067</v>
      </c>
    </row>
    <row r="2579" spans="1:7" x14ac:dyDescent="0.2">
      <c r="A2579" s="3" t="s">
        <v>6068</v>
      </c>
      <c r="B2579" s="3" t="s">
        <v>6069</v>
      </c>
      <c r="C2579" s="3" t="s">
        <v>107</v>
      </c>
      <c r="D2579" s="3" t="s">
        <v>11</v>
      </c>
      <c r="E2579" s="3" t="s">
        <v>164</v>
      </c>
      <c r="F2579" s="3">
        <v>50</v>
      </c>
      <c r="G2579" s="3" t="s">
        <v>6067</v>
      </c>
    </row>
    <row r="2580" spans="1:7" x14ac:dyDescent="0.2">
      <c r="A2580" s="3" t="s">
        <v>6070</v>
      </c>
      <c r="B2580" s="3" t="s">
        <v>6071</v>
      </c>
      <c r="C2580" s="3" t="s">
        <v>102</v>
      </c>
      <c r="D2580" s="3" t="s">
        <v>11</v>
      </c>
      <c r="E2580" s="3" t="s">
        <v>207</v>
      </c>
      <c r="F2580" s="3">
        <v>10</v>
      </c>
      <c r="G2580" s="3" t="s">
        <v>6072</v>
      </c>
    </row>
    <row r="2581" spans="1:7" x14ac:dyDescent="0.2">
      <c r="A2581" s="3" t="s">
        <v>6073</v>
      </c>
      <c r="B2581" s="3" t="s">
        <v>6074</v>
      </c>
      <c r="C2581" s="3" t="s">
        <v>107</v>
      </c>
      <c r="D2581" s="3" t="s">
        <v>11</v>
      </c>
      <c r="E2581" s="3" t="s">
        <v>207</v>
      </c>
      <c r="F2581" s="3">
        <v>10</v>
      </c>
      <c r="G2581" s="3" t="s">
        <v>6072</v>
      </c>
    </row>
    <row r="2582" spans="1:7" x14ac:dyDescent="0.2">
      <c r="A2582" s="3" t="s">
        <v>6075</v>
      </c>
      <c r="B2582" s="3" t="s">
        <v>6076</v>
      </c>
      <c r="C2582" s="3" t="s">
        <v>102</v>
      </c>
      <c r="D2582" s="3" t="s">
        <v>11</v>
      </c>
      <c r="E2582" s="3" t="s">
        <v>141</v>
      </c>
      <c r="F2582" s="3">
        <v>50</v>
      </c>
      <c r="G2582" s="3" t="s">
        <v>6072</v>
      </c>
    </row>
    <row r="2583" spans="1:7" x14ac:dyDescent="0.2">
      <c r="A2583" s="3" t="s">
        <v>6077</v>
      </c>
      <c r="B2583" s="3" t="s">
        <v>6078</v>
      </c>
      <c r="C2583" s="3" t="s">
        <v>107</v>
      </c>
      <c r="D2583" s="3" t="s">
        <v>11</v>
      </c>
      <c r="E2583" s="3" t="s">
        <v>141</v>
      </c>
      <c r="F2583" s="3">
        <v>50</v>
      </c>
      <c r="G2583" s="3" t="s">
        <v>6072</v>
      </c>
    </row>
    <row r="2584" spans="1:7" x14ac:dyDescent="0.2">
      <c r="A2584" s="3" t="s">
        <v>6079</v>
      </c>
      <c r="B2584" s="3" t="s">
        <v>6080</v>
      </c>
      <c r="C2584" s="3" t="s">
        <v>102</v>
      </c>
      <c r="D2584" s="3" t="s">
        <v>11</v>
      </c>
      <c r="E2584" s="3" t="s">
        <v>146</v>
      </c>
      <c r="F2584" s="3">
        <v>10</v>
      </c>
      <c r="G2584" s="3" t="s">
        <v>6072</v>
      </c>
    </row>
    <row r="2585" spans="1:7" x14ac:dyDescent="0.2">
      <c r="A2585" s="3" t="s">
        <v>6081</v>
      </c>
      <c r="B2585" s="3" t="s">
        <v>6082</v>
      </c>
      <c r="C2585" s="3" t="s">
        <v>102</v>
      </c>
      <c r="D2585" s="3" t="s">
        <v>11</v>
      </c>
      <c r="E2585" s="3" t="s">
        <v>207</v>
      </c>
      <c r="F2585" s="3">
        <v>10</v>
      </c>
      <c r="G2585" s="3" t="s">
        <v>6083</v>
      </c>
    </row>
    <row r="2586" spans="1:7" x14ac:dyDescent="0.2">
      <c r="A2586" s="3" t="s">
        <v>6084</v>
      </c>
      <c r="B2586" s="3" t="s">
        <v>6085</v>
      </c>
      <c r="C2586" s="3" t="s">
        <v>107</v>
      </c>
      <c r="D2586" s="3" t="s">
        <v>11</v>
      </c>
      <c r="E2586" s="3" t="s">
        <v>207</v>
      </c>
      <c r="F2586" s="3">
        <v>10</v>
      </c>
      <c r="G2586" s="3" t="s">
        <v>6083</v>
      </c>
    </row>
    <row r="2587" spans="1:7" x14ac:dyDescent="0.2">
      <c r="A2587" s="3" t="s">
        <v>6086</v>
      </c>
      <c r="B2587" s="3" t="s">
        <v>6087</v>
      </c>
      <c r="C2587" s="3" t="s">
        <v>102</v>
      </c>
      <c r="D2587" s="3" t="s">
        <v>11</v>
      </c>
      <c r="E2587" s="3" t="s">
        <v>146</v>
      </c>
      <c r="F2587" s="3">
        <v>50</v>
      </c>
      <c r="G2587" s="3" t="s">
        <v>6083</v>
      </c>
    </row>
    <row r="2588" spans="1:7" x14ac:dyDescent="0.2">
      <c r="A2588" s="3" t="s">
        <v>6088</v>
      </c>
      <c r="B2588" s="3" t="s">
        <v>6089</v>
      </c>
      <c r="C2588" s="3" t="s">
        <v>107</v>
      </c>
      <c r="D2588" s="3" t="s">
        <v>11</v>
      </c>
      <c r="E2588" s="3" t="s">
        <v>146</v>
      </c>
      <c r="F2588" s="3">
        <v>50</v>
      </c>
      <c r="G2588" s="3" t="s">
        <v>6083</v>
      </c>
    </row>
    <row r="2589" spans="1:7" x14ac:dyDescent="0.2">
      <c r="A2589" s="3" t="s">
        <v>6090</v>
      </c>
      <c r="B2589" s="3" t="s">
        <v>6091</v>
      </c>
      <c r="C2589" s="3" t="s">
        <v>102</v>
      </c>
      <c r="D2589" s="3" t="s">
        <v>11</v>
      </c>
      <c r="E2589" s="3" t="s">
        <v>302</v>
      </c>
      <c r="F2589" s="3">
        <v>11</v>
      </c>
      <c r="G2589" s="3" t="s">
        <v>6083</v>
      </c>
    </row>
    <row r="2590" spans="1:7" x14ac:dyDescent="0.2">
      <c r="A2590" s="3" t="s">
        <v>6092</v>
      </c>
      <c r="B2590" s="3" t="s">
        <v>6093</v>
      </c>
      <c r="C2590" s="3" t="s">
        <v>102</v>
      </c>
      <c r="D2590" s="3" t="s">
        <v>11</v>
      </c>
      <c r="E2590" s="3" t="s">
        <v>176</v>
      </c>
      <c r="F2590" s="3">
        <v>80</v>
      </c>
      <c r="G2590" s="3" t="s">
        <v>6094</v>
      </c>
    </row>
    <row r="2591" spans="1:7" x14ac:dyDescent="0.2">
      <c r="A2591" s="3" t="s">
        <v>6095</v>
      </c>
      <c r="B2591" s="3" t="s">
        <v>6096</v>
      </c>
      <c r="C2591" s="3" t="s">
        <v>107</v>
      </c>
      <c r="D2591" s="3" t="s">
        <v>11</v>
      </c>
      <c r="E2591" s="3" t="s">
        <v>176</v>
      </c>
      <c r="F2591" s="3">
        <v>80</v>
      </c>
      <c r="G2591" s="3" t="s">
        <v>6094</v>
      </c>
    </row>
    <row r="2592" spans="1:7" x14ac:dyDescent="0.2">
      <c r="A2592" s="3" t="s">
        <v>6097</v>
      </c>
      <c r="B2592" s="3" t="s">
        <v>6098</v>
      </c>
      <c r="C2592" s="3" t="s">
        <v>102</v>
      </c>
      <c r="D2592" s="3" t="s">
        <v>11</v>
      </c>
      <c r="E2592" s="3" t="s">
        <v>164</v>
      </c>
      <c r="F2592" s="3">
        <v>50</v>
      </c>
      <c r="G2592" s="3" t="s">
        <v>6099</v>
      </c>
    </row>
    <row r="2593" spans="1:7" x14ac:dyDescent="0.2">
      <c r="A2593" s="3" t="s">
        <v>6100</v>
      </c>
      <c r="B2593" s="3" t="s">
        <v>6101</v>
      </c>
      <c r="C2593" s="3" t="s">
        <v>107</v>
      </c>
      <c r="D2593" s="3" t="s">
        <v>11</v>
      </c>
      <c r="E2593" s="3" t="s">
        <v>164</v>
      </c>
      <c r="F2593" s="3">
        <v>50</v>
      </c>
      <c r="G2593" s="3" t="s">
        <v>6099</v>
      </c>
    </row>
    <row r="2594" spans="1:7" x14ac:dyDescent="0.2">
      <c r="A2594" s="3" t="s">
        <v>6102</v>
      </c>
      <c r="B2594" s="3" t="s">
        <v>6103</v>
      </c>
      <c r="C2594" s="3" t="s">
        <v>102</v>
      </c>
      <c r="D2594" s="3" t="s">
        <v>11</v>
      </c>
      <c r="E2594" s="3" t="s">
        <v>110</v>
      </c>
      <c r="F2594" s="3">
        <v>20</v>
      </c>
      <c r="G2594" s="3" t="s">
        <v>6104</v>
      </c>
    </row>
    <row r="2595" spans="1:7" x14ac:dyDescent="0.2">
      <c r="A2595" s="3" t="s">
        <v>6105</v>
      </c>
      <c r="B2595" s="3" t="s">
        <v>6106</v>
      </c>
      <c r="C2595" s="3" t="s">
        <v>107</v>
      </c>
      <c r="D2595" s="3" t="s">
        <v>11</v>
      </c>
      <c r="E2595" s="3" t="s">
        <v>110</v>
      </c>
      <c r="F2595" s="3">
        <v>20</v>
      </c>
      <c r="G2595" s="3" t="s">
        <v>6104</v>
      </c>
    </row>
    <row r="2596" spans="1:7" x14ac:dyDescent="0.2">
      <c r="A2596" s="3" t="s">
        <v>6107</v>
      </c>
      <c r="B2596" s="3" t="s">
        <v>6108</v>
      </c>
      <c r="C2596" s="3" t="s">
        <v>107</v>
      </c>
      <c r="D2596" s="3" t="s">
        <v>11</v>
      </c>
      <c r="E2596" s="3" t="s">
        <v>138</v>
      </c>
      <c r="F2596" s="3">
        <v>80</v>
      </c>
      <c r="G2596" s="3" t="s">
        <v>6104</v>
      </c>
    </row>
    <row r="2597" spans="1:7" x14ac:dyDescent="0.2">
      <c r="A2597" s="3" t="s">
        <v>6109</v>
      </c>
      <c r="B2597" s="3" t="s">
        <v>6110</v>
      </c>
      <c r="C2597" s="3" t="s">
        <v>102</v>
      </c>
      <c r="D2597" s="3" t="s">
        <v>11</v>
      </c>
      <c r="E2597" s="3" t="s">
        <v>103</v>
      </c>
      <c r="F2597" s="3">
        <v>10</v>
      </c>
      <c r="G2597" s="3" t="s">
        <v>6111</v>
      </c>
    </row>
    <row r="2598" spans="1:7" x14ac:dyDescent="0.2">
      <c r="A2598" s="3" t="s">
        <v>6112</v>
      </c>
      <c r="B2598" s="3" t="s">
        <v>6113</v>
      </c>
      <c r="C2598" s="3" t="s">
        <v>107</v>
      </c>
      <c r="D2598" s="3" t="s">
        <v>11</v>
      </c>
      <c r="E2598" s="3" t="s">
        <v>103</v>
      </c>
      <c r="F2598" s="3">
        <v>10</v>
      </c>
      <c r="G2598" s="3" t="s">
        <v>6111</v>
      </c>
    </row>
    <row r="2599" spans="1:7" x14ac:dyDescent="0.2">
      <c r="A2599" s="3" t="s">
        <v>6114</v>
      </c>
      <c r="B2599" s="3" t="s">
        <v>6115</v>
      </c>
      <c r="C2599" s="3" t="s">
        <v>102</v>
      </c>
      <c r="D2599" s="3" t="s">
        <v>11</v>
      </c>
      <c r="E2599" s="3" t="s">
        <v>141</v>
      </c>
      <c r="F2599" s="3">
        <v>80</v>
      </c>
      <c r="G2599" s="3" t="s">
        <v>6111</v>
      </c>
    </row>
    <row r="2600" spans="1:7" x14ac:dyDescent="0.2">
      <c r="A2600" s="3" t="s">
        <v>6116</v>
      </c>
      <c r="B2600" s="3" t="s">
        <v>6117</v>
      </c>
      <c r="C2600" s="3" t="s">
        <v>102</v>
      </c>
      <c r="D2600" s="3" t="s">
        <v>11</v>
      </c>
      <c r="E2600" s="3" t="s">
        <v>146</v>
      </c>
      <c r="F2600" s="3">
        <v>10</v>
      </c>
      <c r="G2600" s="3" t="s">
        <v>6111</v>
      </c>
    </row>
    <row r="2601" spans="1:7" x14ac:dyDescent="0.2">
      <c r="A2601" s="3" t="s">
        <v>6118</v>
      </c>
      <c r="B2601" s="3" t="s">
        <v>6119</v>
      </c>
      <c r="C2601" s="3" t="s">
        <v>102</v>
      </c>
      <c r="D2601" s="3" t="s">
        <v>11</v>
      </c>
      <c r="E2601" s="3" t="s">
        <v>141</v>
      </c>
      <c r="F2601" s="3">
        <v>70</v>
      </c>
      <c r="G2601" s="3" t="s">
        <v>6120</v>
      </c>
    </row>
    <row r="2602" spans="1:7" x14ac:dyDescent="0.2">
      <c r="A2602" s="3" t="s">
        <v>6121</v>
      </c>
      <c r="B2602" s="3" t="s">
        <v>6122</v>
      </c>
      <c r="C2602" s="3" t="s">
        <v>102</v>
      </c>
      <c r="D2602" s="3" t="s">
        <v>11</v>
      </c>
      <c r="E2602" s="3" t="s">
        <v>207</v>
      </c>
      <c r="F2602" s="3">
        <v>40</v>
      </c>
      <c r="G2602" s="3" t="s">
        <v>6123</v>
      </c>
    </row>
    <row r="2603" spans="1:7" x14ac:dyDescent="0.2">
      <c r="A2603" s="3" t="s">
        <v>6124</v>
      </c>
      <c r="B2603" s="3" t="s">
        <v>6125</v>
      </c>
      <c r="C2603" s="3" t="s">
        <v>107</v>
      </c>
      <c r="D2603" s="3" t="s">
        <v>11</v>
      </c>
      <c r="E2603" s="3" t="s">
        <v>207</v>
      </c>
      <c r="F2603" s="3">
        <v>40</v>
      </c>
      <c r="G2603" s="3" t="s">
        <v>6123</v>
      </c>
    </row>
    <row r="2604" spans="1:7" x14ac:dyDescent="0.2">
      <c r="A2604" s="3" t="s">
        <v>6126</v>
      </c>
      <c r="B2604" s="3" t="s">
        <v>6127</v>
      </c>
      <c r="C2604" s="3" t="s">
        <v>107</v>
      </c>
      <c r="D2604" s="3" t="s">
        <v>11</v>
      </c>
      <c r="E2604" s="3" t="s">
        <v>138</v>
      </c>
      <c r="F2604" s="3">
        <v>80</v>
      </c>
      <c r="G2604" s="3" t="s">
        <v>6123</v>
      </c>
    </row>
    <row r="2605" spans="1:7" x14ac:dyDescent="0.2">
      <c r="A2605" s="3" t="s">
        <v>6128</v>
      </c>
      <c r="B2605" s="3" t="s">
        <v>6129</v>
      </c>
      <c r="C2605" s="3" t="s">
        <v>102</v>
      </c>
      <c r="D2605" s="3" t="s">
        <v>11</v>
      </c>
      <c r="E2605" s="3" t="s">
        <v>465</v>
      </c>
      <c r="F2605" s="3">
        <v>40</v>
      </c>
      <c r="G2605" s="3" t="s">
        <v>6123</v>
      </c>
    </row>
    <row r="2606" spans="1:7" x14ac:dyDescent="0.2">
      <c r="A2606" s="3" t="s">
        <v>6130</v>
      </c>
      <c r="B2606" s="3" t="s">
        <v>6131</v>
      </c>
      <c r="C2606" s="3" t="s">
        <v>107</v>
      </c>
      <c r="D2606" s="3" t="s">
        <v>11</v>
      </c>
      <c r="E2606" s="3" t="s">
        <v>465</v>
      </c>
      <c r="F2606" s="3">
        <v>40</v>
      </c>
      <c r="G2606" s="3" t="s">
        <v>6123</v>
      </c>
    </row>
    <row r="2607" spans="1:7" x14ac:dyDescent="0.2">
      <c r="A2607" s="3" t="s">
        <v>6132</v>
      </c>
      <c r="B2607" s="3" t="s">
        <v>6133</v>
      </c>
      <c r="C2607" s="3" t="s">
        <v>102</v>
      </c>
      <c r="D2607" s="3" t="s">
        <v>11</v>
      </c>
      <c r="E2607" s="3" t="s">
        <v>156</v>
      </c>
      <c r="F2607" s="3">
        <v>50</v>
      </c>
      <c r="G2607" s="3" t="s">
        <v>6134</v>
      </c>
    </row>
    <row r="2608" spans="1:7" x14ac:dyDescent="0.2">
      <c r="A2608" s="3" t="s">
        <v>6135</v>
      </c>
      <c r="B2608" s="3" t="s">
        <v>6136</v>
      </c>
      <c r="C2608" s="3" t="s">
        <v>102</v>
      </c>
      <c r="D2608" s="3" t="s">
        <v>11</v>
      </c>
      <c r="E2608" s="3" t="s">
        <v>156</v>
      </c>
      <c r="F2608" s="3">
        <v>70</v>
      </c>
      <c r="G2608" s="3" t="s">
        <v>6137</v>
      </c>
    </row>
    <row r="2609" spans="1:7" x14ac:dyDescent="0.2">
      <c r="A2609" s="3" t="s">
        <v>6138</v>
      </c>
      <c r="B2609" s="3" t="s">
        <v>6139</v>
      </c>
      <c r="C2609" s="3" t="s">
        <v>102</v>
      </c>
      <c r="D2609" s="3" t="s">
        <v>9</v>
      </c>
      <c r="E2609" s="3" t="s">
        <v>357</v>
      </c>
      <c r="F2609" s="3"/>
      <c r="G2609" s="3"/>
    </row>
    <row r="2610" spans="1:7" x14ac:dyDescent="0.2">
      <c r="A2610" s="3" t="s">
        <v>6140</v>
      </c>
      <c r="B2610" s="3" t="s">
        <v>6141</v>
      </c>
      <c r="C2610" s="3" t="s">
        <v>107</v>
      </c>
      <c r="D2610" s="3" t="s">
        <v>9</v>
      </c>
      <c r="E2610" s="3" t="s">
        <v>357</v>
      </c>
      <c r="F2610" s="3"/>
      <c r="G2610" s="3"/>
    </row>
    <row r="2611" spans="1:7" x14ac:dyDescent="0.2">
      <c r="A2611" s="3" t="s">
        <v>6142</v>
      </c>
      <c r="B2611" s="3" t="s">
        <v>6143</v>
      </c>
      <c r="C2611" s="3" t="s">
        <v>102</v>
      </c>
      <c r="D2611" s="3" t="s">
        <v>11</v>
      </c>
      <c r="E2611" s="3" t="s">
        <v>133</v>
      </c>
      <c r="F2611" s="3">
        <v>70</v>
      </c>
      <c r="G2611" s="3" t="s">
        <v>6144</v>
      </c>
    </row>
    <row r="2612" spans="1:7" x14ac:dyDescent="0.2">
      <c r="A2612" s="3" t="s">
        <v>6145</v>
      </c>
      <c r="B2612" s="3" t="s">
        <v>6146</v>
      </c>
      <c r="C2612" s="3" t="s">
        <v>107</v>
      </c>
      <c r="D2612" s="3" t="s">
        <v>11</v>
      </c>
      <c r="E2612" s="3" t="s">
        <v>133</v>
      </c>
      <c r="F2612" s="3">
        <v>70</v>
      </c>
      <c r="G2612" s="3" t="s">
        <v>6144</v>
      </c>
    </row>
    <row r="2613" spans="1:7" x14ac:dyDescent="0.2">
      <c r="A2613" s="3" t="s">
        <v>6147</v>
      </c>
      <c r="B2613" s="3" t="s">
        <v>6148</v>
      </c>
      <c r="C2613" s="3" t="s">
        <v>102</v>
      </c>
      <c r="D2613" s="3" t="s">
        <v>11</v>
      </c>
      <c r="E2613" s="3" t="s">
        <v>110</v>
      </c>
      <c r="F2613" s="3">
        <v>50</v>
      </c>
      <c r="G2613" s="3" t="s">
        <v>6144</v>
      </c>
    </row>
    <row r="2614" spans="1:7" x14ac:dyDescent="0.2">
      <c r="A2614" s="3" t="s">
        <v>6149</v>
      </c>
      <c r="B2614" s="3" t="s">
        <v>6150</v>
      </c>
      <c r="C2614" s="3" t="s">
        <v>107</v>
      </c>
      <c r="D2614" s="3" t="s">
        <v>11</v>
      </c>
      <c r="E2614" s="3" t="s">
        <v>110</v>
      </c>
      <c r="F2614" s="3">
        <v>50</v>
      </c>
      <c r="G2614" s="3" t="s">
        <v>6144</v>
      </c>
    </row>
    <row r="2615" spans="1:7" x14ac:dyDescent="0.2">
      <c r="A2615" s="3" t="s">
        <v>6151</v>
      </c>
      <c r="B2615" s="3" t="s">
        <v>6152</v>
      </c>
      <c r="C2615" s="3" t="s">
        <v>102</v>
      </c>
      <c r="D2615" s="3" t="s">
        <v>11</v>
      </c>
      <c r="E2615" s="3" t="s">
        <v>357</v>
      </c>
      <c r="F2615" s="3">
        <v>20</v>
      </c>
      <c r="G2615" s="3" t="s">
        <v>6153</v>
      </c>
    </row>
    <row r="2616" spans="1:7" x14ac:dyDescent="0.2">
      <c r="A2616" s="3" t="s">
        <v>6154</v>
      </c>
      <c r="B2616" s="3" t="s">
        <v>6155</v>
      </c>
      <c r="C2616" s="3" t="s">
        <v>107</v>
      </c>
      <c r="D2616" s="3" t="s">
        <v>11</v>
      </c>
      <c r="E2616" s="3" t="s">
        <v>357</v>
      </c>
      <c r="F2616" s="3">
        <v>20</v>
      </c>
      <c r="G2616" s="3" t="s">
        <v>6153</v>
      </c>
    </row>
    <row r="2617" spans="1:7" x14ac:dyDescent="0.2">
      <c r="A2617" s="3" t="s">
        <v>6156</v>
      </c>
      <c r="B2617" s="3" t="s">
        <v>6157</v>
      </c>
      <c r="C2617" s="3" t="s">
        <v>102</v>
      </c>
      <c r="D2617" s="3" t="s">
        <v>11</v>
      </c>
      <c r="E2617" s="3" t="s">
        <v>207</v>
      </c>
      <c r="F2617" s="3">
        <v>60</v>
      </c>
      <c r="G2617" s="3" t="s">
        <v>6158</v>
      </c>
    </row>
    <row r="2618" spans="1:7" x14ac:dyDescent="0.2">
      <c r="A2618" s="3" t="s">
        <v>6159</v>
      </c>
      <c r="B2618" s="3" t="s">
        <v>6160</v>
      </c>
      <c r="C2618" s="3" t="s">
        <v>107</v>
      </c>
      <c r="D2618" s="3" t="s">
        <v>11</v>
      </c>
      <c r="E2618" s="3" t="s">
        <v>207</v>
      </c>
      <c r="F2618" s="3">
        <v>60</v>
      </c>
      <c r="G2618" s="3" t="s">
        <v>6158</v>
      </c>
    </row>
    <row r="2619" spans="1:7" x14ac:dyDescent="0.2">
      <c r="A2619" s="3" t="s">
        <v>6161</v>
      </c>
      <c r="B2619" s="3" t="s">
        <v>6162</v>
      </c>
      <c r="C2619" s="3" t="s">
        <v>102</v>
      </c>
      <c r="D2619" s="3" t="s">
        <v>11</v>
      </c>
      <c r="E2619" s="3" t="s">
        <v>357</v>
      </c>
      <c r="F2619" s="3">
        <v>40</v>
      </c>
      <c r="G2619" s="3" t="s">
        <v>6163</v>
      </c>
    </row>
    <row r="2620" spans="1:7" x14ac:dyDescent="0.2">
      <c r="A2620" s="3" t="s">
        <v>6164</v>
      </c>
      <c r="B2620" s="3" t="s">
        <v>6165</v>
      </c>
      <c r="C2620" s="3" t="s">
        <v>107</v>
      </c>
      <c r="D2620" s="3" t="s">
        <v>11</v>
      </c>
      <c r="E2620" s="3" t="s">
        <v>357</v>
      </c>
      <c r="F2620" s="3">
        <v>40</v>
      </c>
      <c r="G2620" s="3" t="s">
        <v>6163</v>
      </c>
    </row>
    <row r="2621" spans="1:7" x14ac:dyDescent="0.2">
      <c r="A2621" s="3" t="s">
        <v>6166</v>
      </c>
      <c r="B2621" s="3" t="s">
        <v>6167</v>
      </c>
      <c r="C2621" s="3" t="s">
        <v>102</v>
      </c>
      <c r="D2621" s="3" t="s">
        <v>11</v>
      </c>
      <c r="E2621" s="3" t="s">
        <v>170</v>
      </c>
      <c r="F2621" s="3">
        <v>60</v>
      </c>
      <c r="G2621" s="3" t="s">
        <v>6168</v>
      </c>
    </row>
    <row r="2622" spans="1:7" x14ac:dyDescent="0.2">
      <c r="A2622" s="3" t="s">
        <v>6169</v>
      </c>
      <c r="B2622" s="3" t="s">
        <v>6170</v>
      </c>
      <c r="C2622" s="3" t="s">
        <v>107</v>
      </c>
      <c r="D2622" s="3" t="s">
        <v>11</v>
      </c>
      <c r="E2622" s="3" t="s">
        <v>170</v>
      </c>
      <c r="F2622" s="3">
        <v>60</v>
      </c>
      <c r="G2622" s="3" t="s">
        <v>6168</v>
      </c>
    </row>
    <row r="2623" spans="1:7" x14ac:dyDescent="0.2">
      <c r="A2623" s="3" t="s">
        <v>6171</v>
      </c>
      <c r="B2623" s="3" t="s">
        <v>6172</v>
      </c>
      <c r="C2623" s="3" t="s">
        <v>102</v>
      </c>
      <c r="D2623" s="3" t="s">
        <v>11</v>
      </c>
      <c r="E2623" s="3" t="s">
        <v>207</v>
      </c>
      <c r="F2623" s="3">
        <v>30</v>
      </c>
      <c r="G2623" s="3" t="s">
        <v>6173</v>
      </c>
    </row>
    <row r="2624" spans="1:7" x14ac:dyDescent="0.2">
      <c r="A2624" s="3" t="s">
        <v>6174</v>
      </c>
      <c r="B2624" s="3" t="s">
        <v>6175</v>
      </c>
      <c r="C2624" s="3" t="s">
        <v>102</v>
      </c>
      <c r="D2624" s="3" t="s">
        <v>11</v>
      </c>
      <c r="E2624" s="3" t="s">
        <v>146</v>
      </c>
      <c r="F2624" s="3">
        <v>30</v>
      </c>
      <c r="G2624" s="3" t="s">
        <v>6173</v>
      </c>
    </row>
    <row r="2625" spans="1:7" x14ac:dyDescent="0.2">
      <c r="A2625" s="3" t="s">
        <v>6176</v>
      </c>
      <c r="B2625" s="3" t="s">
        <v>6177</v>
      </c>
      <c r="C2625" s="3" t="s">
        <v>107</v>
      </c>
      <c r="D2625" s="3" t="s">
        <v>11</v>
      </c>
      <c r="E2625" s="3" t="s">
        <v>146</v>
      </c>
      <c r="F2625" s="3">
        <v>30</v>
      </c>
      <c r="G2625" s="3" t="s">
        <v>6173</v>
      </c>
    </row>
    <row r="2626" spans="1:7" x14ac:dyDescent="0.2">
      <c r="A2626" s="3" t="s">
        <v>6178</v>
      </c>
      <c r="B2626" s="3" t="s">
        <v>6179</v>
      </c>
      <c r="C2626" s="3" t="s">
        <v>102</v>
      </c>
      <c r="D2626" s="3" t="s">
        <v>11</v>
      </c>
      <c r="E2626" s="3" t="s">
        <v>128</v>
      </c>
      <c r="F2626" s="3">
        <v>40</v>
      </c>
      <c r="G2626" s="3" t="s">
        <v>6180</v>
      </c>
    </row>
    <row r="2627" spans="1:7" x14ac:dyDescent="0.2">
      <c r="A2627" s="3" t="s">
        <v>6181</v>
      </c>
      <c r="B2627" s="3" t="s">
        <v>6182</v>
      </c>
      <c r="C2627" s="3" t="s">
        <v>107</v>
      </c>
      <c r="D2627" s="3" t="s">
        <v>11</v>
      </c>
      <c r="E2627" s="3" t="s">
        <v>128</v>
      </c>
      <c r="F2627" s="3">
        <v>40</v>
      </c>
      <c r="G2627" s="3" t="s">
        <v>6180</v>
      </c>
    </row>
    <row r="2628" spans="1:7" x14ac:dyDescent="0.2">
      <c r="A2628" s="3" t="s">
        <v>6183</v>
      </c>
      <c r="B2628" s="3" t="s">
        <v>6184</v>
      </c>
      <c r="C2628" s="3" t="s">
        <v>102</v>
      </c>
      <c r="D2628" s="3" t="s">
        <v>11</v>
      </c>
      <c r="E2628" s="3" t="s">
        <v>141</v>
      </c>
      <c r="F2628" s="3">
        <v>70</v>
      </c>
      <c r="G2628" s="3" t="s">
        <v>6180</v>
      </c>
    </row>
    <row r="2629" spans="1:7" x14ac:dyDescent="0.2">
      <c r="A2629" s="3" t="s">
        <v>6185</v>
      </c>
      <c r="B2629" s="3" t="s">
        <v>6186</v>
      </c>
      <c r="C2629" s="3" t="s">
        <v>102</v>
      </c>
      <c r="D2629" s="3" t="s">
        <v>11</v>
      </c>
      <c r="E2629" s="3" t="s">
        <v>151</v>
      </c>
      <c r="F2629" s="3">
        <v>30</v>
      </c>
      <c r="G2629" s="3" t="s">
        <v>6180</v>
      </c>
    </row>
    <row r="2630" spans="1:7" x14ac:dyDescent="0.2">
      <c r="A2630" s="3" t="s">
        <v>6187</v>
      </c>
      <c r="B2630" s="3" t="s">
        <v>6188</v>
      </c>
      <c r="C2630" s="3" t="s">
        <v>107</v>
      </c>
      <c r="D2630" s="3" t="s">
        <v>11</v>
      </c>
      <c r="E2630" s="3" t="s">
        <v>151</v>
      </c>
      <c r="F2630" s="3">
        <v>30</v>
      </c>
      <c r="G2630" s="3" t="s">
        <v>6180</v>
      </c>
    </row>
    <row r="2631" spans="1:7" x14ac:dyDescent="0.2">
      <c r="A2631" s="3" t="s">
        <v>6189</v>
      </c>
      <c r="B2631" s="3" t="s">
        <v>6190</v>
      </c>
      <c r="C2631" s="3" t="s">
        <v>102</v>
      </c>
      <c r="D2631" s="3" t="s">
        <v>11</v>
      </c>
      <c r="E2631" s="3" t="s">
        <v>133</v>
      </c>
      <c r="F2631" s="3">
        <v>10</v>
      </c>
      <c r="G2631" s="3" t="s">
        <v>6191</v>
      </c>
    </row>
    <row r="2632" spans="1:7" x14ac:dyDescent="0.2">
      <c r="A2632" s="3" t="s">
        <v>6192</v>
      </c>
      <c r="B2632" s="3" t="s">
        <v>6193</v>
      </c>
      <c r="C2632" s="3" t="s">
        <v>107</v>
      </c>
      <c r="D2632" s="3" t="s">
        <v>11</v>
      </c>
      <c r="E2632" s="3" t="s">
        <v>133</v>
      </c>
      <c r="F2632" s="3">
        <v>10</v>
      </c>
      <c r="G2632" s="3" t="s">
        <v>6191</v>
      </c>
    </row>
    <row r="2633" spans="1:7" x14ac:dyDescent="0.2">
      <c r="A2633" s="3" t="s">
        <v>6194</v>
      </c>
      <c r="B2633" s="3" t="s">
        <v>6195</v>
      </c>
      <c r="C2633" s="3" t="s">
        <v>102</v>
      </c>
      <c r="D2633" s="3" t="s">
        <v>11</v>
      </c>
      <c r="E2633" s="3" t="s">
        <v>302</v>
      </c>
      <c r="F2633" s="3">
        <v>97</v>
      </c>
      <c r="G2633" s="3" t="s">
        <v>6196</v>
      </c>
    </row>
    <row r="2634" spans="1:7" x14ac:dyDescent="0.2">
      <c r="A2634" s="3" t="s">
        <v>6197</v>
      </c>
      <c r="B2634" s="3" t="s">
        <v>6198</v>
      </c>
      <c r="C2634" s="3" t="s">
        <v>102</v>
      </c>
      <c r="D2634" s="3" t="s">
        <v>11</v>
      </c>
      <c r="E2634" s="3" t="s">
        <v>115</v>
      </c>
      <c r="F2634" s="3">
        <v>60</v>
      </c>
      <c r="G2634" s="3" t="s">
        <v>6199</v>
      </c>
    </row>
    <row r="2635" spans="1:7" x14ac:dyDescent="0.2">
      <c r="A2635" s="3" t="s">
        <v>6200</v>
      </c>
      <c r="B2635" s="3" t="s">
        <v>6201</v>
      </c>
      <c r="C2635" s="3" t="s">
        <v>107</v>
      </c>
      <c r="D2635" s="3" t="s">
        <v>11</v>
      </c>
      <c r="E2635" s="3" t="s">
        <v>115</v>
      </c>
      <c r="F2635" s="3">
        <v>60</v>
      </c>
      <c r="G2635" s="3" t="s">
        <v>6199</v>
      </c>
    </row>
    <row r="2636" spans="1:7" x14ac:dyDescent="0.2">
      <c r="A2636" s="3" t="s">
        <v>6202</v>
      </c>
      <c r="B2636" s="3" t="s">
        <v>6203</v>
      </c>
      <c r="C2636" s="3" t="s">
        <v>102</v>
      </c>
      <c r="D2636" s="3" t="s">
        <v>11</v>
      </c>
      <c r="E2636" s="3" t="s">
        <v>128</v>
      </c>
      <c r="F2636" s="3">
        <v>80</v>
      </c>
      <c r="G2636" s="3" t="s">
        <v>6204</v>
      </c>
    </row>
    <row r="2637" spans="1:7" x14ac:dyDescent="0.2">
      <c r="A2637" s="3" t="s">
        <v>6205</v>
      </c>
      <c r="B2637" s="3" t="s">
        <v>6206</v>
      </c>
      <c r="C2637" s="3" t="s">
        <v>107</v>
      </c>
      <c r="D2637" s="3" t="s">
        <v>11</v>
      </c>
      <c r="E2637" s="3" t="s">
        <v>128</v>
      </c>
      <c r="F2637" s="3">
        <v>80</v>
      </c>
      <c r="G2637" s="3" t="s">
        <v>6204</v>
      </c>
    </row>
    <row r="2638" spans="1:7" x14ac:dyDescent="0.2">
      <c r="A2638" s="3" t="s">
        <v>6207</v>
      </c>
      <c r="B2638" s="3" t="s">
        <v>6208</v>
      </c>
      <c r="C2638" s="3" t="s">
        <v>102</v>
      </c>
      <c r="D2638" s="3" t="s">
        <v>11</v>
      </c>
      <c r="E2638" s="3" t="s">
        <v>176</v>
      </c>
      <c r="F2638" s="3">
        <v>90</v>
      </c>
      <c r="G2638" s="3" t="s">
        <v>6204</v>
      </c>
    </row>
    <row r="2639" spans="1:7" x14ac:dyDescent="0.2">
      <c r="A2639" s="3" t="s">
        <v>6209</v>
      </c>
      <c r="B2639" s="3" t="s">
        <v>6210</v>
      </c>
      <c r="C2639" s="3" t="s">
        <v>107</v>
      </c>
      <c r="D2639" s="3" t="s">
        <v>11</v>
      </c>
      <c r="E2639" s="3" t="s">
        <v>176</v>
      </c>
      <c r="F2639" s="3">
        <v>90</v>
      </c>
      <c r="G2639" s="3" t="s">
        <v>6204</v>
      </c>
    </row>
    <row r="2640" spans="1:7" x14ac:dyDescent="0.2">
      <c r="A2640" s="3" t="s">
        <v>6211</v>
      </c>
      <c r="B2640" s="3" t="s">
        <v>6212</v>
      </c>
      <c r="C2640" s="3" t="s">
        <v>102</v>
      </c>
      <c r="D2640" s="3" t="s">
        <v>11</v>
      </c>
      <c r="E2640" s="3" t="s">
        <v>115</v>
      </c>
      <c r="F2640" s="3">
        <v>40</v>
      </c>
      <c r="G2640" s="3" t="s">
        <v>6204</v>
      </c>
    </row>
    <row r="2641" spans="1:7" x14ac:dyDescent="0.2">
      <c r="A2641" s="3" t="s">
        <v>6213</v>
      </c>
      <c r="B2641" s="3" t="s">
        <v>6214</v>
      </c>
      <c r="C2641" s="3" t="s">
        <v>107</v>
      </c>
      <c r="D2641" s="3" t="s">
        <v>11</v>
      </c>
      <c r="E2641" s="3" t="s">
        <v>115</v>
      </c>
      <c r="F2641" s="3">
        <v>40</v>
      </c>
      <c r="G2641" s="3" t="s">
        <v>6204</v>
      </c>
    </row>
    <row r="2642" spans="1:7" x14ac:dyDescent="0.2">
      <c r="A2642" s="3" t="s">
        <v>6215</v>
      </c>
      <c r="B2642" s="3" t="s">
        <v>6216</v>
      </c>
      <c r="C2642" s="3" t="s">
        <v>102</v>
      </c>
      <c r="D2642" s="3" t="s">
        <v>11</v>
      </c>
      <c r="E2642" s="3" t="s">
        <v>159</v>
      </c>
      <c r="F2642" s="3">
        <v>40</v>
      </c>
      <c r="G2642" s="3" t="s">
        <v>6217</v>
      </c>
    </row>
    <row r="2643" spans="1:7" x14ac:dyDescent="0.2">
      <c r="A2643" s="3" t="s">
        <v>6218</v>
      </c>
      <c r="B2643" s="3" t="s">
        <v>6219</v>
      </c>
      <c r="C2643" s="3" t="s">
        <v>107</v>
      </c>
      <c r="D2643" s="3" t="s">
        <v>11</v>
      </c>
      <c r="E2643" s="3" t="s">
        <v>159</v>
      </c>
      <c r="F2643" s="3">
        <v>40</v>
      </c>
      <c r="G2643" s="3" t="s">
        <v>6217</v>
      </c>
    </row>
    <row r="2644" spans="1:7" x14ac:dyDescent="0.2">
      <c r="A2644" s="3" t="s">
        <v>6220</v>
      </c>
      <c r="B2644" s="3" t="s">
        <v>6221</v>
      </c>
      <c r="C2644" s="3" t="s">
        <v>102</v>
      </c>
      <c r="D2644" s="3" t="s">
        <v>11</v>
      </c>
      <c r="E2644" s="3" t="s">
        <v>164</v>
      </c>
      <c r="F2644" s="3">
        <v>50</v>
      </c>
      <c r="G2644" s="3" t="s">
        <v>6222</v>
      </c>
    </row>
    <row r="2645" spans="1:7" x14ac:dyDescent="0.2">
      <c r="A2645" s="3" t="s">
        <v>6223</v>
      </c>
      <c r="B2645" s="3" t="s">
        <v>6224</v>
      </c>
      <c r="C2645" s="3" t="s">
        <v>107</v>
      </c>
      <c r="D2645" s="3" t="s">
        <v>11</v>
      </c>
      <c r="E2645" s="3" t="s">
        <v>164</v>
      </c>
      <c r="F2645" s="3">
        <v>50</v>
      </c>
      <c r="G2645" s="3" t="s">
        <v>6222</v>
      </c>
    </row>
    <row r="2646" spans="1:7" x14ac:dyDescent="0.2">
      <c r="A2646" s="3" t="s">
        <v>6225</v>
      </c>
      <c r="B2646" s="3" t="s">
        <v>6226</v>
      </c>
      <c r="C2646" s="3" t="s">
        <v>102</v>
      </c>
      <c r="D2646" s="3" t="s">
        <v>11</v>
      </c>
      <c r="E2646" s="3" t="s">
        <v>164</v>
      </c>
      <c r="F2646" s="3">
        <v>80</v>
      </c>
      <c r="G2646" s="3" t="s">
        <v>6227</v>
      </c>
    </row>
    <row r="2647" spans="1:7" x14ac:dyDescent="0.2">
      <c r="A2647" s="3" t="s">
        <v>6228</v>
      </c>
      <c r="B2647" s="3" t="s">
        <v>6229</v>
      </c>
      <c r="C2647" s="3" t="s">
        <v>107</v>
      </c>
      <c r="D2647" s="3" t="s">
        <v>11</v>
      </c>
      <c r="E2647" s="3" t="s">
        <v>164</v>
      </c>
      <c r="F2647" s="3">
        <v>80</v>
      </c>
      <c r="G2647" s="3" t="s">
        <v>6227</v>
      </c>
    </row>
    <row r="2648" spans="1:7" x14ac:dyDescent="0.2">
      <c r="A2648" s="3" t="s">
        <v>6230</v>
      </c>
      <c r="B2648" s="3" t="s">
        <v>6231</v>
      </c>
      <c r="C2648" s="3" t="s">
        <v>102</v>
      </c>
      <c r="D2648" s="3" t="s">
        <v>11</v>
      </c>
      <c r="E2648" s="3" t="s">
        <v>141</v>
      </c>
      <c r="F2648" s="3">
        <v>60</v>
      </c>
      <c r="G2648" s="3" t="s">
        <v>6227</v>
      </c>
    </row>
    <row r="2649" spans="1:7" x14ac:dyDescent="0.2">
      <c r="A2649" s="3" t="s">
        <v>6232</v>
      </c>
      <c r="B2649" s="3" t="s">
        <v>6233</v>
      </c>
      <c r="C2649" s="3" t="s">
        <v>107</v>
      </c>
      <c r="D2649" s="3" t="s">
        <v>11</v>
      </c>
      <c r="E2649" s="3" t="s">
        <v>141</v>
      </c>
      <c r="F2649" s="3">
        <v>60</v>
      </c>
      <c r="G2649" s="3" t="s">
        <v>6227</v>
      </c>
    </row>
    <row r="2650" spans="1:7" x14ac:dyDescent="0.2">
      <c r="A2650" s="3" t="s">
        <v>6234</v>
      </c>
      <c r="B2650" s="3" t="s">
        <v>6235</v>
      </c>
      <c r="C2650" s="3" t="s">
        <v>102</v>
      </c>
      <c r="D2650" s="3" t="s">
        <v>11</v>
      </c>
      <c r="E2650" s="3" t="s">
        <v>115</v>
      </c>
      <c r="F2650" s="3">
        <v>60</v>
      </c>
      <c r="G2650" s="3" t="s">
        <v>6236</v>
      </c>
    </row>
    <row r="2651" spans="1:7" x14ac:dyDescent="0.2">
      <c r="A2651" s="3" t="s">
        <v>6237</v>
      </c>
      <c r="B2651" s="3" t="s">
        <v>6238</v>
      </c>
      <c r="C2651" s="3" t="s">
        <v>107</v>
      </c>
      <c r="D2651" s="3" t="s">
        <v>11</v>
      </c>
      <c r="E2651" s="3" t="s">
        <v>115</v>
      </c>
      <c r="F2651" s="3">
        <v>60</v>
      </c>
      <c r="G2651" s="3" t="s">
        <v>6236</v>
      </c>
    </row>
    <row r="2652" spans="1:7" x14ac:dyDescent="0.2">
      <c r="A2652" s="3" t="s">
        <v>6239</v>
      </c>
      <c r="B2652" s="3" t="s">
        <v>6240</v>
      </c>
      <c r="C2652" s="3" t="s">
        <v>102</v>
      </c>
      <c r="D2652" s="3" t="s">
        <v>11</v>
      </c>
      <c r="E2652" s="3" t="s">
        <v>128</v>
      </c>
      <c r="F2652" s="3">
        <v>10</v>
      </c>
      <c r="G2652" s="3" t="s">
        <v>6241</v>
      </c>
    </row>
    <row r="2653" spans="1:7" x14ac:dyDescent="0.2">
      <c r="A2653" s="3" t="s">
        <v>6242</v>
      </c>
      <c r="B2653" s="3" t="s">
        <v>6243</v>
      </c>
      <c r="C2653" s="3" t="s">
        <v>107</v>
      </c>
      <c r="D2653" s="3" t="s">
        <v>11</v>
      </c>
      <c r="E2653" s="3" t="s">
        <v>128</v>
      </c>
      <c r="F2653" s="3">
        <v>10</v>
      </c>
      <c r="G2653" s="3" t="s">
        <v>6241</v>
      </c>
    </row>
    <row r="2654" spans="1:7" x14ac:dyDescent="0.2">
      <c r="A2654" s="3" t="s">
        <v>6244</v>
      </c>
      <c r="B2654" s="3" t="s">
        <v>6245</v>
      </c>
      <c r="C2654" s="3" t="s">
        <v>102</v>
      </c>
      <c r="D2654" s="3" t="s">
        <v>11</v>
      </c>
      <c r="E2654" s="3" t="s">
        <v>133</v>
      </c>
      <c r="F2654" s="3">
        <v>30</v>
      </c>
      <c r="G2654" s="3" t="s">
        <v>6246</v>
      </c>
    </row>
    <row r="2655" spans="1:7" x14ac:dyDescent="0.2">
      <c r="A2655" s="3" t="s">
        <v>6247</v>
      </c>
      <c r="B2655" s="3" t="s">
        <v>6248</v>
      </c>
      <c r="C2655" s="3" t="s">
        <v>107</v>
      </c>
      <c r="D2655" s="3" t="s">
        <v>11</v>
      </c>
      <c r="E2655" s="3" t="s">
        <v>133</v>
      </c>
      <c r="F2655" s="3">
        <v>30</v>
      </c>
      <c r="G2655" s="3" t="s">
        <v>6246</v>
      </c>
    </row>
    <row r="2656" spans="1:7" x14ac:dyDescent="0.2">
      <c r="A2656" s="3" t="s">
        <v>6249</v>
      </c>
      <c r="B2656" s="3" t="s">
        <v>6250</v>
      </c>
      <c r="C2656" s="3" t="s">
        <v>102</v>
      </c>
      <c r="D2656" s="3" t="s">
        <v>11</v>
      </c>
      <c r="E2656" s="3" t="s">
        <v>207</v>
      </c>
      <c r="F2656" s="3">
        <v>30</v>
      </c>
      <c r="G2656" s="3" t="s">
        <v>6251</v>
      </c>
    </row>
    <row r="2657" spans="1:7" x14ac:dyDescent="0.2">
      <c r="A2657" s="3" t="s">
        <v>6252</v>
      </c>
      <c r="B2657" s="3" t="s">
        <v>6253</v>
      </c>
      <c r="C2657" s="3" t="s">
        <v>107</v>
      </c>
      <c r="D2657" s="3" t="s">
        <v>11</v>
      </c>
      <c r="E2657" s="3" t="s">
        <v>207</v>
      </c>
      <c r="F2657" s="3">
        <v>30</v>
      </c>
      <c r="G2657" s="3" t="s">
        <v>6251</v>
      </c>
    </row>
    <row r="2658" spans="1:7" x14ac:dyDescent="0.2">
      <c r="A2658" s="3" t="s">
        <v>6254</v>
      </c>
      <c r="B2658" s="3" t="s">
        <v>6255</v>
      </c>
      <c r="C2658" s="3" t="s">
        <v>102</v>
      </c>
      <c r="D2658" s="3" t="s">
        <v>11</v>
      </c>
      <c r="E2658" s="3" t="s">
        <v>164</v>
      </c>
      <c r="F2658" s="3">
        <v>40</v>
      </c>
      <c r="G2658" s="3" t="s">
        <v>6251</v>
      </c>
    </row>
    <row r="2659" spans="1:7" x14ac:dyDescent="0.2">
      <c r="A2659" s="3" t="s">
        <v>6256</v>
      </c>
      <c r="B2659" s="3" t="s">
        <v>6257</v>
      </c>
      <c r="C2659" s="3" t="s">
        <v>107</v>
      </c>
      <c r="D2659" s="3" t="s">
        <v>11</v>
      </c>
      <c r="E2659" s="3" t="s">
        <v>164</v>
      </c>
      <c r="F2659" s="3">
        <v>40</v>
      </c>
      <c r="G2659" s="3" t="s">
        <v>6251</v>
      </c>
    </row>
    <row r="2660" spans="1:7" x14ac:dyDescent="0.2">
      <c r="A2660" s="3" t="s">
        <v>6258</v>
      </c>
      <c r="B2660" s="3" t="s">
        <v>6259</v>
      </c>
      <c r="C2660" s="3" t="s">
        <v>102</v>
      </c>
      <c r="D2660" s="3" t="s">
        <v>11</v>
      </c>
      <c r="E2660" s="3" t="s">
        <v>465</v>
      </c>
      <c r="F2660" s="3">
        <v>30</v>
      </c>
      <c r="G2660" s="3" t="s">
        <v>6260</v>
      </c>
    </row>
    <row r="2661" spans="1:7" x14ac:dyDescent="0.2">
      <c r="A2661" s="3" t="s">
        <v>6261</v>
      </c>
      <c r="B2661" s="3" t="s">
        <v>6262</v>
      </c>
      <c r="C2661" s="3" t="s">
        <v>107</v>
      </c>
      <c r="D2661" s="3" t="s">
        <v>11</v>
      </c>
      <c r="E2661" s="3" t="s">
        <v>465</v>
      </c>
      <c r="F2661" s="3">
        <v>30</v>
      </c>
      <c r="G2661" s="3" t="s">
        <v>6260</v>
      </c>
    </row>
    <row r="2662" spans="1:7" x14ac:dyDescent="0.2">
      <c r="A2662" s="3" t="s">
        <v>6263</v>
      </c>
      <c r="B2662" s="3" t="s">
        <v>6264</v>
      </c>
      <c r="C2662" s="3" t="s">
        <v>102</v>
      </c>
      <c r="D2662" s="3" t="s">
        <v>11</v>
      </c>
      <c r="E2662" s="3" t="s">
        <v>115</v>
      </c>
      <c r="F2662" s="3">
        <v>60</v>
      </c>
      <c r="G2662" s="3" t="s">
        <v>6265</v>
      </c>
    </row>
    <row r="2663" spans="1:7" x14ac:dyDescent="0.2">
      <c r="A2663" s="3" t="s">
        <v>6266</v>
      </c>
      <c r="B2663" s="3" t="s">
        <v>6267</v>
      </c>
      <c r="C2663" s="3" t="s">
        <v>107</v>
      </c>
      <c r="D2663" s="3" t="s">
        <v>11</v>
      </c>
      <c r="E2663" s="3" t="s">
        <v>115</v>
      </c>
      <c r="F2663" s="3">
        <v>60</v>
      </c>
      <c r="G2663" s="3" t="s">
        <v>6265</v>
      </c>
    </row>
    <row r="2664" spans="1:7" x14ac:dyDescent="0.2">
      <c r="A2664" s="3" t="s">
        <v>6268</v>
      </c>
      <c r="B2664" s="3" t="s">
        <v>6269</v>
      </c>
      <c r="C2664" s="3" t="s">
        <v>102</v>
      </c>
      <c r="D2664" s="3" t="s">
        <v>11</v>
      </c>
      <c r="E2664" s="3" t="s">
        <v>133</v>
      </c>
      <c r="F2664" s="3">
        <v>20</v>
      </c>
      <c r="G2664" s="3" t="s">
        <v>6270</v>
      </c>
    </row>
    <row r="2665" spans="1:7" x14ac:dyDescent="0.2">
      <c r="A2665" s="3" t="s">
        <v>6271</v>
      </c>
      <c r="B2665" s="3" t="s">
        <v>6272</v>
      </c>
      <c r="C2665" s="3" t="s">
        <v>107</v>
      </c>
      <c r="D2665" s="3" t="s">
        <v>11</v>
      </c>
      <c r="E2665" s="3" t="s">
        <v>133</v>
      </c>
      <c r="F2665" s="3">
        <v>20</v>
      </c>
      <c r="G2665" s="3" t="s">
        <v>6270</v>
      </c>
    </row>
    <row r="2666" spans="1:7" x14ac:dyDescent="0.2">
      <c r="A2666" s="3" t="s">
        <v>6273</v>
      </c>
      <c r="B2666" s="3" t="s">
        <v>6274</v>
      </c>
      <c r="C2666" s="3" t="s">
        <v>102</v>
      </c>
      <c r="D2666" s="3" t="s">
        <v>11</v>
      </c>
      <c r="E2666" s="3" t="s">
        <v>176</v>
      </c>
      <c r="F2666" s="3">
        <v>80</v>
      </c>
      <c r="G2666" s="3" t="s">
        <v>6270</v>
      </c>
    </row>
    <row r="2667" spans="1:7" x14ac:dyDescent="0.2">
      <c r="A2667" s="3" t="s">
        <v>6275</v>
      </c>
      <c r="B2667" s="3" t="s">
        <v>6276</v>
      </c>
      <c r="C2667" s="3" t="s">
        <v>107</v>
      </c>
      <c r="D2667" s="3" t="s">
        <v>11</v>
      </c>
      <c r="E2667" s="3" t="s">
        <v>176</v>
      </c>
      <c r="F2667" s="3">
        <v>80</v>
      </c>
      <c r="G2667" s="3" t="s">
        <v>6270</v>
      </c>
    </row>
    <row r="2668" spans="1:7" x14ac:dyDescent="0.2">
      <c r="A2668" s="3" t="s">
        <v>6277</v>
      </c>
      <c r="B2668" s="3" t="s">
        <v>6278</v>
      </c>
      <c r="C2668" s="3" t="s">
        <v>102</v>
      </c>
      <c r="D2668" s="3" t="s">
        <v>11</v>
      </c>
      <c r="E2668" s="3" t="s">
        <v>115</v>
      </c>
      <c r="F2668" s="3">
        <v>60</v>
      </c>
      <c r="G2668" s="3" t="s">
        <v>6279</v>
      </c>
    </row>
    <row r="2669" spans="1:7" x14ac:dyDescent="0.2">
      <c r="A2669" s="3" t="s">
        <v>6280</v>
      </c>
      <c r="B2669" s="3" t="s">
        <v>6281</v>
      </c>
      <c r="C2669" s="3" t="s">
        <v>107</v>
      </c>
      <c r="D2669" s="3" t="s">
        <v>11</v>
      </c>
      <c r="E2669" s="3" t="s">
        <v>115</v>
      </c>
      <c r="F2669" s="3">
        <v>60</v>
      </c>
      <c r="G2669" s="3" t="s">
        <v>6279</v>
      </c>
    </row>
    <row r="2670" spans="1:7" x14ac:dyDescent="0.2">
      <c r="A2670" s="3" t="s">
        <v>6282</v>
      </c>
      <c r="B2670" s="3" t="s">
        <v>6283</v>
      </c>
      <c r="C2670" s="3" t="s">
        <v>102</v>
      </c>
      <c r="D2670" s="3" t="s">
        <v>11</v>
      </c>
      <c r="E2670" s="3" t="s">
        <v>115</v>
      </c>
      <c r="F2670" s="3">
        <v>90</v>
      </c>
      <c r="G2670" s="3" t="s">
        <v>6284</v>
      </c>
    </row>
    <row r="2671" spans="1:7" x14ac:dyDescent="0.2">
      <c r="A2671" s="3" t="s">
        <v>6285</v>
      </c>
      <c r="B2671" s="3" t="s">
        <v>6286</v>
      </c>
      <c r="C2671" s="3" t="s">
        <v>107</v>
      </c>
      <c r="D2671" s="3" t="s">
        <v>11</v>
      </c>
      <c r="E2671" s="3" t="s">
        <v>115</v>
      </c>
      <c r="F2671" s="3">
        <v>90</v>
      </c>
      <c r="G2671" s="3" t="s">
        <v>6284</v>
      </c>
    </row>
    <row r="2672" spans="1:7" x14ac:dyDescent="0.2">
      <c r="A2672" s="3" t="s">
        <v>6287</v>
      </c>
      <c r="B2672" s="3" t="s">
        <v>6288</v>
      </c>
      <c r="C2672" s="3" t="s">
        <v>102</v>
      </c>
      <c r="D2672" s="3" t="s">
        <v>11</v>
      </c>
      <c r="E2672" s="3" t="s">
        <v>170</v>
      </c>
      <c r="F2672" s="3">
        <v>40</v>
      </c>
      <c r="G2672" s="3" t="s">
        <v>6289</v>
      </c>
    </row>
    <row r="2673" spans="1:7" x14ac:dyDescent="0.2">
      <c r="A2673" s="3" t="s">
        <v>6290</v>
      </c>
      <c r="B2673" s="3" t="s">
        <v>6291</v>
      </c>
      <c r="C2673" s="3" t="s">
        <v>107</v>
      </c>
      <c r="D2673" s="3" t="s">
        <v>11</v>
      </c>
      <c r="E2673" s="3" t="s">
        <v>170</v>
      </c>
      <c r="F2673" s="3">
        <v>40</v>
      </c>
      <c r="G2673" s="3" t="s">
        <v>6289</v>
      </c>
    </row>
    <row r="2674" spans="1:7" x14ac:dyDescent="0.2">
      <c r="A2674" s="3" t="s">
        <v>6292</v>
      </c>
      <c r="B2674" s="3" t="s">
        <v>6293</v>
      </c>
      <c r="C2674" s="3" t="s">
        <v>102</v>
      </c>
      <c r="D2674" s="3" t="s">
        <v>11</v>
      </c>
      <c r="E2674" s="3" t="s">
        <v>103</v>
      </c>
      <c r="F2674" s="3">
        <v>50</v>
      </c>
      <c r="G2674" s="3" t="s">
        <v>6294</v>
      </c>
    </row>
    <row r="2675" spans="1:7" x14ac:dyDescent="0.2">
      <c r="A2675" s="3" t="s">
        <v>6295</v>
      </c>
      <c r="B2675" s="3" t="s">
        <v>6296</v>
      </c>
      <c r="C2675" s="3" t="s">
        <v>107</v>
      </c>
      <c r="D2675" s="3" t="s">
        <v>11</v>
      </c>
      <c r="E2675" s="3" t="s">
        <v>103</v>
      </c>
      <c r="F2675" s="3">
        <v>50</v>
      </c>
      <c r="G2675" s="3" t="s">
        <v>6294</v>
      </c>
    </row>
    <row r="2676" spans="1:7" x14ac:dyDescent="0.2">
      <c r="A2676" s="3" t="s">
        <v>6297</v>
      </c>
      <c r="B2676" s="3" t="s">
        <v>6298</v>
      </c>
      <c r="C2676" s="3" t="s">
        <v>102</v>
      </c>
      <c r="D2676" s="3" t="s">
        <v>11</v>
      </c>
      <c r="E2676" s="3" t="s">
        <v>141</v>
      </c>
      <c r="F2676" s="3">
        <v>50</v>
      </c>
      <c r="G2676" s="3" t="s">
        <v>6299</v>
      </c>
    </row>
    <row r="2677" spans="1:7" x14ac:dyDescent="0.2">
      <c r="A2677" s="3" t="s">
        <v>6300</v>
      </c>
      <c r="B2677" s="3" t="s">
        <v>6301</v>
      </c>
      <c r="C2677" s="3" t="s">
        <v>107</v>
      </c>
      <c r="D2677" s="3" t="s">
        <v>11</v>
      </c>
      <c r="E2677" s="3" t="s">
        <v>141</v>
      </c>
      <c r="F2677" s="3">
        <v>50</v>
      </c>
      <c r="G2677" s="3" t="s">
        <v>6299</v>
      </c>
    </row>
    <row r="2678" spans="1:7" x14ac:dyDescent="0.2">
      <c r="A2678" s="3" t="s">
        <v>6302</v>
      </c>
      <c r="B2678" s="3" t="s">
        <v>6303</v>
      </c>
      <c r="C2678" s="3" t="s">
        <v>102</v>
      </c>
      <c r="D2678" s="3" t="s">
        <v>11</v>
      </c>
      <c r="E2678" s="3" t="s">
        <v>133</v>
      </c>
      <c r="F2678" s="3">
        <v>70</v>
      </c>
      <c r="G2678" s="3" t="s">
        <v>6304</v>
      </c>
    </row>
    <row r="2679" spans="1:7" x14ac:dyDescent="0.2">
      <c r="A2679" s="3" t="s">
        <v>6305</v>
      </c>
      <c r="B2679" s="3" t="s">
        <v>6306</v>
      </c>
      <c r="C2679" s="3" t="s">
        <v>107</v>
      </c>
      <c r="D2679" s="3" t="s">
        <v>11</v>
      </c>
      <c r="E2679" s="3" t="s">
        <v>133</v>
      </c>
      <c r="F2679" s="3">
        <v>70</v>
      </c>
      <c r="G2679" s="3" t="s">
        <v>6304</v>
      </c>
    </row>
    <row r="2680" spans="1:7" x14ac:dyDescent="0.2">
      <c r="A2680" s="3" t="s">
        <v>6307</v>
      </c>
      <c r="B2680" s="3" t="s">
        <v>6308</v>
      </c>
      <c r="C2680" s="3" t="s">
        <v>102</v>
      </c>
      <c r="D2680" s="3" t="s">
        <v>11</v>
      </c>
      <c r="E2680" s="3" t="s">
        <v>115</v>
      </c>
      <c r="F2680" s="3">
        <v>20</v>
      </c>
      <c r="G2680" s="3" t="s">
        <v>6304</v>
      </c>
    </row>
    <row r="2681" spans="1:7" x14ac:dyDescent="0.2">
      <c r="A2681" s="3" t="s">
        <v>6309</v>
      </c>
      <c r="B2681" s="3" t="s">
        <v>6310</v>
      </c>
      <c r="C2681" s="3" t="s">
        <v>107</v>
      </c>
      <c r="D2681" s="3" t="s">
        <v>11</v>
      </c>
      <c r="E2681" s="3" t="s">
        <v>115</v>
      </c>
      <c r="F2681" s="3">
        <v>20</v>
      </c>
      <c r="G2681" s="3" t="s">
        <v>6304</v>
      </c>
    </row>
    <row r="2682" spans="1:7" x14ac:dyDescent="0.2">
      <c r="A2682" s="3" t="s">
        <v>6311</v>
      </c>
      <c r="B2682" s="3" t="s">
        <v>6312</v>
      </c>
      <c r="C2682" s="3" t="s">
        <v>102</v>
      </c>
      <c r="D2682" s="3" t="s">
        <v>11</v>
      </c>
      <c r="E2682" s="3" t="s">
        <v>156</v>
      </c>
      <c r="F2682" s="3">
        <v>20</v>
      </c>
      <c r="G2682" s="3" t="s">
        <v>6304</v>
      </c>
    </row>
    <row r="2683" spans="1:7" x14ac:dyDescent="0.2">
      <c r="A2683" s="3" t="s">
        <v>6313</v>
      </c>
      <c r="B2683" s="3" t="s">
        <v>6314</v>
      </c>
      <c r="C2683" s="3" t="s">
        <v>102</v>
      </c>
      <c r="D2683" s="3" t="s">
        <v>11</v>
      </c>
      <c r="E2683" s="3" t="s">
        <v>465</v>
      </c>
      <c r="F2683" s="3">
        <v>60</v>
      </c>
      <c r="G2683" s="3" t="s">
        <v>6304</v>
      </c>
    </row>
    <row r="2684" spans="1:7" x14ac:dyDescent="0.2">
      <c r="A2684" s="3" t="s">
        <v>6315</v>
      </c>
      <c r="B2684" s="3" t="s">
        <v>6316</v>
      </c>
      <c r="C2684" s="3" t="s">
        <v>102</v>
      </c>
      <c r="D2684" s="3" t="s">
        <v>11</v>
      </c>
      <c r="E2684" s="3" t="s">
        <v>357</v>
      </c>
      <c r="F2684" s="3">
        <v>50</v>
      </c>
      <c r="G2684" s="3" t="s">
        <v>6317</v>
      </c>
    </row>
    <row r="2685" spans="1:7" x14ac:dyDescent="0.2">
      <c r="A2685" s="3" t="s">
        <v>6318</v>
      </c>
      <c r="B2685" s="3" t="s">
        <v>6319</v>
      </c>
      <c r="C2685" s="3" t="s">
        <v>107</v>
      </c>
      <c r="D2685" s="3" t="s">
        <v>11</v>
      </c>
      <c r="E2685" s="3" t="s">
        <v>357</v>
      </c>
      <c r="F2685" s="3">
        <v>50</v>
      </c>
      <c r="G2685" s="3" t="s">
        <v>6317</v>
      </c>
    </row>
    <row r="2686" spans="1:7" x14ac:dyDescent="0.2">
      <c r="A2686" s="3" t="s">
        <v>6320</v>
      </c>
      <c r="B2686" s="3" t="s">
        <v>6321</v>
      </c>
      <c r="C2686" s="3" t="s">
        <v>102</v>
      </c>
      <c r="D2686" s="3" t="s">
        <v>11</v>
      </c>
      <c r="E2686" s="3" t="s">
        <v>151</v>
      </c>
      <c r="F2686" s="3">
        <v>30</v>
      </c>
      <c r="G2686" s="3" t="s">
        <v>6322</v>
      </c>
    </row>
    <row r="2687" spans="1:7" x14ac:dyDescent="0.2">
      <c r="A2687" s="3" t="s">
        <v>6323</v>
      </c>
      <c r="B2687" s="3" t="s">
        <v>6324</v>
      </c>
      <c r="C2687" s="3" t="s">
        <v>107</v>
      </c>
      <c r="D2687" s="3" t="s">
        <v>11</v>
      </c>
      <c r="E2687" s="3" t="s">
        <v>151</v>
      </c>
      <c r="F2687" s="3">
        <v>30</v>
      </c>
      <c r="G2687" s="3" t="s">
        <v>6322</v>
      </c>
    </row>
    <row r="2688" spans="1:7" x14ac:dyDescent="0.2">
      <c r="A2688" s="3" t="s">
        <v>6325</v>
      </c>
      <c r="B2688" s="3" t="s">
        <v>6326</v>
      </c>
      <c r="C2688" s="3" t="s">
        <v>102</v>
      </c>
      <c r="D2688" s="3" t="s">
        <v>11</v>
      </c>
      <c r="E2688" s="3" t="s">
        <v>207</v>
      </c>
      <c r="F2688" s="3">
        <v>60</v>
      </c>
      <c r="G2688" s="3" t="s">
        <v>6327</v>
      </c>
    </row>
    <row r="2689" spans="1:7" x14ac:dyDescent="0.2">
      <c r="A2689" s="3" t="s">
        <v>6328</v>
      </c>
      <c r="B2689" s="3" t="s">
        <v>6329</v>
      </c>
      <c r="C2689" s="3" t="s">
        <v>107</v>
      </c>
      <c r="D2689" s="3" t="s">
        <v>11</v>
      </c>
      <c r="E2689" s="3" t="s">
        <v>207</v>
      </c>
      <c r="F2689" s="3">
        <v>60</v>
      </c>
      <c r="G2689" s="3" t="s">
        <v>6327</v>
      </c>
    </row>
    <row r="2690" spans="1:7" x14ac:dyDescent="0.2">
      <c r="A2690" s="3" t="s">
        <v>6330</v>
      </c>
      <c r="B2690" s="3" t="s">
        <v>6331</v>
      </c>
      <c r="C2690" s="3" t="s">
        <v>102</v>
      </c>
      <c r="D2690" s="3" t="s">
        <v>11</v>
      </c>
      <c r="E2690" s="3" t="s">
        <v>465</v>
      </c>
      <c r="F2690" s="3">
        <v>40</v>
      </c>
      <c r="G2690" s="3" t="s">
        <v>6327</v>
      </c>
    </row>
    <row r="2691" spans="1:7" x14ac:dyDescent="0.2">
      <c r="A2691" s="3" t="s">
        <v>6332</v>
      </c>
      <c r="B2691" s="3" t="s">
        <v>6333</v>
      </c>
      <c r="C2691" s="3" t="s">
        <v>107</v>
      </c>
      <c r="D2691" s="3" t="s">
        <v>11</v>
      </c>
      <c r="E2691" s="3" t="s">
        <v>465</v>
      </c>
      <c r="F2691" s="3">
        <v>40</v>
      </c>
      <c r="G2691" s="3" t="s">
        <v>6327</v>
      </c>
    </row>
    <row r="2692" spans="1:7" x14ac:dyDescent="0.2">
      <c r="A2692" s="3" t="s">
        <v>6334</v>
      </c>
      <c r="B2692" s="3" t="s">
        <v>6335</v>
      </c>
      <c r="C2692" s="3" t="s">
        <v>107</v>
      </c>
      <c r="D2692" s="3" t="s">
        <v>11</v>
      </c>
      <c r="E2692" s="3" t="s">
        <v>138</v>
      </c>
      <c r="F2692" s="3">
        <v>40</v>
      </c>
      <c r="G2692" s="3" t="s">
        <v>6336</v>
      </c>
    </row>
    <row r="2693" spans="1:7" x14ac:dyDescent="0.2">
      <c r="A2693" s="3" t="s">
        <v>6337</v>
      </c>
      <c r="B2693" s="3" t="s">
        <v>6338</v>
      </c>
      <c r="C2693" s="3" t="s">
        <v>102</v>
      </c>
      <c r="D2693" s="3" t="s">
        <v>11</v>
      </c>
      <c r="E2693" s="3" t="s">
        <v>170</v>
      </c>
      <c r="F2693" s="3">
        <v>10</v>
      </c>
      <c r="G2693" s="3" t="s">
        <v>6339</v>
      </c>
    </row>
    <row r="2694" spans="1:7" x14ac:dyDescent="0.2">
      <c r="A2694" s="3" t="s">
        <v>6340</v>
      </c>
      <c r="B2694" s="3" t="s">
        <v>6341</v>
      </c>
      <c r="C2694" s="3" t="s">
        <v>107</v>
      </c>
      <c r="D2694" s="3" t="s">
        <v>11</v>
      </c>
      <c r="E2694" s="3" t="s">
        <v>170</v>
      </c>
      <c r="F2694" s="3">
        <v>10</v>
      </c>
      <c r="G2694" s="3" t="s">
        <v>6339</v>
      </c>
    </row>
    <row r="2695" spans="1:7" x14ac:dyDescent="0.2">
      <c r="A2695" s="3" t="s">
        <v>6342</v>
      </c>
      <c r="B2695" s="3" t="s">
        <v>6343</v>
      </c>
      <c r="C2695" s="3" t="s">
        <v>102</v>
      </c>
      <c r="D2695" s="3" t="s">
        <v>11</v>
      </c>
      <c r="E2695" s="3" t="s">
        <v>164</v>
      </c>
      <c r="F2695" s="3">
        <v>40</v>
      </c>
      <c r="G2695" s="3" t="s">
        <v>6344</v>
      </c>
    </row>
    <row r="2696" spans="1:7" x14ac:dyDescent="0.2">
      <c r="A2696" s="3" t="s">
        <v>6345</v>
      </c>
      <c r="B2696" s="3" t="s">
        <v>6346</v>
      </c>
      <c r="C2696" s="3" t="s">
        <v>107</v>
      </c>
      <c r="D2696" s="3" t="s">
        <v>11</v>
      </c>
      <c r="E2696" s="3" t="s">
        <v>164</v>
      </c>
      <c r="F2696" s="3">
        <v>40</v>
      </c>
      <c r="G2696" s="3" t="s">
        <v>6344</v>
      </c>
    </row>
    <row r="2697" spans="1:7" x14ac:dyDescent="0.2">
      <c r="A2697" s="3" t="s">
        <v>6347</v>
      </c>
      <c r="B2697" s="3" t="s">
        <v>6348</v>
      </c>
      <c r="C2697" s="3" t="s">
        <v>102</v>
      </c>
      <c r="D2697" s="3" t="s">
        <v>11</v>
      </c>
      <c r="E2697" s="3" t="s">
        <v>302</v>
      </c>
      <c r="F2697" s="3">
        <v>11</v>
      </c>
      <c r="G2697" s="3" t="s">
        <v>6349</v>
      </c>
    </row>
    <row r="2698" spans="1:7" x14ac:dyDescent="0.2">
      <c r="A2698" s="3" t="s">
        <v>6350</v>
      </c>
      <c r="B2698" s="3" t="s">
        <v>6351</v>
      </c>
      <c r="C2698" s="3" t="s">
        <v>102</v>
      </c>
      <c r="D2698" s="3" t="s">
        <v>11</v>
      </c>
      <c r="E2698" s="3" t="s">
        <v>133</v>
      </c>
      <c r="F2698" s="3">
        <v>90</v>
      </c>
      <c r="G2698" s="3" t="s">
        <v>6352</v>
      </c>
    </row>
    <row r="2699" spans="1:7" x14ac:dyDescent="0.2">
      <c r="A2699" s="3" t="s">
        <v>6353</v>
      </c>
      <c r="B2699" s="3" t="s">
        <v>6354</v>
      </c>
      <c r="C2699" s="3" t="s">
        <v>107</v>
      </c>
      <c r="D2699" s="3" t="s">
        <v>11</v>
      </c>
      <c r="E2699" s="3" t="s">
        <v>133</v>
      </c>
      <c r="F2699" s="3">
        <v>90</v>
      </c>
      <c r="G2699" s="3" t="s">
        <v>6352</v>
      </c>
    </row>
    <row r="2700" spans="1:7" x14ac:dyDescent="0.2">
      <c r="A2700" s="3" t="s">
        <v>6355</v>
      </c>
      <c r="B2700" s="3" t="s">
        <v>6356</v>
      </c>
      <c r="C2700" s="3" t="s">
        <v>107</v>
      </c>
      <c r="D2700" s="3" t="s">
        <v>11</v>
      </c>
      <c r="E2700" s="3" t="s">
        <v>138</v>
      </c>
      <c r="F2700" s="3">
        <v>10</v>
      </c>
      <c r="G2700" s="3" t="s">
        <v>6357</v>
      </c>
    </row>
    <row r="2701" spans="1:7" x14ac:dyDescent="0.2">
      <c r="A2701" s="3" t="s">
        <v>6358</v>
      </c>
      <c r="B2701" s="3" t="s">
        <v>6359</v>
      </c>
      <c r="C2701" s="3" t="s">
        <v>102</v>
      </c>
      <c r="D2701" s="3" t="s">
        <v>11</v>
      </c>
      <c r="E2701" s="3" t="s">
        <v>103</v>
      </c>
      <c r="F2701" s="3">
        <v>50</v>
      </c>
      <c r="G2701" s="3" t="s">
        <v>6360</v>
      </c>
    </row>
    <row r="2702" spans="1:7" x14ac:dyDescent="0.2">
      <c r="A2702" s="3" t="s">
        <v>6361</v>
      </c>
      <c r="B2702" s="3" t="s">
        <v>6362</v>
      </c>
      <c r="C2702" s="3" t="s">
        <v>107</v>
      </c>
      <c r="D2702" s="3" t="s">
        <v>11</v>
      </c>
      <c r="E2702" s="3" t="s">
        <v>103</v>
      </c>
      <c r="F2702" s="3">
        <v>50</v>
      </c>
      <c r="G2702" s="3" t="s">
        <v>6360</v>
      </c>
    </row>
    <row r="2703" spans="1:7" x14ac:dyDescent="0.2">
      <c r="A2703" s="3" t="s">
        <v>6363</v>
      </c>
      <c r="B2703" s="3" t="s">
        <v>6364</v>
      </c>
      <c r="C2703" s="3" t="s">
        <v>107</v>
      </c>
      <c r="D2703" s="3" t="s">
        <v>11</v>
      </c>
      <c r="E2703" s="3" t="s">
        <v>138</v>
      </c>
      <c r="F2703" s="3">
        <v>20</v>
      </c>
      <c r="G2703" s="3" t="s">
        <v>6365</v>
      </c>
    </row>
    <row r="2704" spans="1:7" x14ac:dyDescent="0.2">
      <c r="A2704" s="3" t="s">
        <v>6366</v>
      </c>
      <c r="B2704" s="3" t="s">
        <v>6367</v>
      </c>
      <c r="C2704" s="3" t="s">
        <v>102</v>
      </c>
      <c r="D2704" s="3" t="s">
        <v>11</v>
      </c>
      <c r="E2704" s="3" t="s">
        <v>103</v>
      </c>
      <c r="F2704" s="3">
        <v>70</v>
      </c>
      <c r="G2704" s="3" t="s">
        <v>6368</v>
      </c>
    </row>
    <row r="2705" spans="1:7" x14ac:dyDescent="0.2">
      <c r="A2705" s="3" t="s">
        <v>6369</v>
      </c>
      <c r="B2705" s="3" t="s">
        <v>6370</v>
      </c>
      <c r="C2705" s="3" t="s">
        <v>107</v>
      </c>
      <c r="D2705" s="3" t="s">
        <v>11</v>
      </c>
      <c r="E2705" s="3" t="s">
        <v>103</v>
      </c>
      <c r="F2705" s="3">
        <v>70</v>
      </c>
      <c r="G2705" s="3" t="s">
        <v>6368</v>
      </c>
    </row>
    <row r="2706" spans="1:7" x14ac:dyDescent="0.2">
      <c r="A2706" s="3" t="s">
        <v>6371</v>
      </c>
      <c r="B2706" s="3" t="s">
        <v>6372</v>
      </c>
      <c r="C2706" s="3" t="s">
        <v>102</v>
      </c>
      <c r="D2706" s="3" t="s">
        <v>11</v>
      </c>
      <c r="E2706" s="3" t="s">
        <v>110</v>
      </c>
      <c r="F2706" s="3">
        <v>30</v>
      </c>
      <c r="G2706" s="3" t="s">
        <v>6368</v>
      </c>
    </row>
    <row r="2707" spans="1:7" x14ac:dyDescent="0.2">
      <c r="A2707" s="3" t="s">
        <v>6373</v>
      </c>
      <c r="B2707" s="3" t="s">
        <v>6374</v>
      </c>
      <c r="C2707" s="3" t="s">
        <v>107</v>
      </c>
      <c r="D2707" s="3" t="s">
        <v>11</v>
      </c>
      <c r="E2707" s="3" t="s">
        <v>110</v>
      </c>
      <c r="F2707" s="3">
        <v>30</v>
      </c>
      <c r="G2707" s="3" t="s">
        <v>6368</v>
      </c>
    </row>
    <row r="2708" spans="1:7" x14ac:dyDescent="0.2">
      <c r="A2708" s="3" t="s">
        <v>6375</v>
      </c>
      <c r="B2708" s="3" t="s">
        <v>6376</v>
      </c>
      <c r="C2708" s="3" t="s">
        <v>102</v>
      </c>
      <c r="D2708" s="3" t="s">
        <v>11</v>
      </c>
      <c r="E2708" s="3" t="s">
        <v>159</v>
      </c>
      <c r="F2708" s="3">
        <v>20</v>
      </c>
      <c r="G2708" s="3" t="s">
        <v>6368</v>
      </c>
    </row>
    <row r="2709" spans="1:7" x14ac:dyDescent="0.2">
      <c r="A2709" s="3" t="s">
        <v>6377</v>
      </c>
      <c r="B2709" s="3" t="s">
        <v>6378</v>
      </c>
      <c r="C2709" s="3" t="s">
        <v>107</v>
      </c>
      <c r="D2709" s="3" t="s">
        <v>11</v>
      </c>
      <c r="E2709" s="3" t="s">
        <v>159</v>
      </c>
      <c r="F2709" s="3">
        <v>20</v>
      </c>
      <c r="G2709" s="3" t="s">
        <v>6368</v>
      </c>
    </row>
    <row r="2710" spans="1:7" x14ac:dyDescent="0.2">
      <c r="A2710" s="3" t="s">
        <v>6379</v>
      </c>
      <c r="B2710" s="3" t="s">
        <v>6380</v>
      </c>
      <c r="C2710" s="3" t="s">
        <v>102</v>
      </c>
      <c r="D2710" s="3" t="s">
        <v>11</v>
      </c>
      <c r="E2710" s="3" t="s">
        <v>128</v>
      </c>
      <c r="F2710" s="3">
        <v>40</v>
      </c>
      <c r="G2710" s="3" t="s">
        <v>6381</v>
      </c>
    </row>
    <row r="2711" spans="1:7" x14ac:dyDescent="0.2">
      <c r="A2711" s="3" t="s">
        <v>6382</v>
      </c>
      <c r="B2711" s="3" t="s">
        <v>6383</v>
      </c>
      <c r="C2711" s="3" t="s">
        <v>107</v>
      </c>
      <c r="D2711" s="3" t="s">
        <v>11</v>
      </c>
      <c r="E2711" s="3" t="s">
        <v>128</v>
      </c>
      <c r="F2711" s="3">
        <v>40</v>
      </c>
      <c r="G2711" s="3" t="s">
        <v>6381</v>
      </c>
    </row>
    <row r="2712" spans="1:7" x14ac:dyDescent="0.2">
      <c r="A2712" s="3" t="s">
        <v>6384</v>
      </c>
      <c r="B2712" s="3" t="s">
        <v>6385</v>
      </c>
      <c r="C2712" s="3" t="s">
        <v>102</v>
      </c>
      <c r="D2712" s="3" t="s">
        <v>9</v>
      </c>
      <c r="E2712" s="3" t="s">
        <v>465</v>
      </c>
      <c r="F2712" s="3"/>
      <c r="G2712" s="3"/>
    </row>
    <row r="2713" spans="1:7" x14ac:dyDescent="0.2">
      <c r="A2713" s="3" t="s">
        <v>6386</v>
      </c>
      <c r="B2713" s="3" t="s">
        <v>6387</v>
      </c>
      <c r="C2713" s="3" t="s">
        <v>107</v>
      </c>
      <c r="D2713" s="3" t="s">
        <v>9</v>
      </c>
      <c r="E2713" s="3" t="s">
        <v>465</v>
      </c>
      <c r="F2713" s="3"/>
      <c r="G2713" s="3"/>
    </row>
    <row r="2714" spans="1:7" x14ac:dyDescent="0.2">
      <c r="A2714" s="3" t="s">
        <v>6388</v>
      </c>
      <c r="B2714" s="3" t="s">
        <v>6389</v>
      </c>
      <c r="C2714" s="3" t="s">
        <v>102</v>
      </c>
      <c r="D2714" s="3" t="s">
        <v>11</v>
      </c>
      <c r="E2714" s="3" t="s">
        <v>302</v>
      </c>
      <c r="F2714" s="3">
        <v>12</v>
      </c>
      <c r="G2714" s="3" t="s">
        <v>6390</v>
      </c>
    </row>
    <row r="2715" spans="1:7" x14ac:dyDescent="0.2">
      <c r="A2715" s="3" t="s">
        <v>6391</v>
      </c>
      <c r="B2715" s="3" t="s">
        <v>6392</v>
      </c>
      <c r="C2715" s="3" t="s">
        <v>102</v>
      </c>
      <c r="D2715" s="3" t="s">
        <v>9</v>
      </c>
      <c r="E2715" s="3" t="s">
        <v>302</v>
      </c>
      <c r="F2715" s="3"/>
      <c r="G2715" s="3"/>
    </row>
    <row r="2716" spans="1:7" x14ac:dyDescent="0.2">
      <c r="A2716" s="3" t="s">
        <v>6393</v>
      </c>
      <c r="B2716" s="3" t="s">
        <v>6394</v>
      </c>
      <c r="C2716" s="3" t="s">
        <v>102</v>
      </c>
      <c r="D2716" s="3" t="s">
        <v>11</v>
      </c>
      <c r="E2716" s="3" t="s">
        <v>146</v>
      </c>
      <c r="F2716" s="3">
        <v>90</v>
      </c>
      <c r="G2716" s="3" t="s">
        <v>6395</v>
      </c>
    </row>
    <row r="2717" spans="1:7" x14ac:dyDescent="0.2">
      <c r="A2717" s="3" t="s">
        <v>6396</v>
      </c>
      <c r="B2717" s="3" t="s">
        <v>6397</v>
      </c>
      <c r="C2717" s="3" t="s">
        <v>107</v>
      </c>
      <c r="D2717" s="3" t="s">
        <v>11</v>
      </c>
      <c r="E2717" s="3" t="s">
        <v>146</v>
      </c>
      <c r="F2717" s="3">
        <v>90</v>
      </c>
      <c r="G2717" s="3" t="s">
        <v>6395</v>
      </c>
    </row>
    <row r="2718" spans="1:7" x14ac:dyDescent="0.2">
      <c r="A2718" s="3" t="s">
        <v>6398</v>
      </c>
      <c r="B2718" s="3" t="s">
        <v>6399</v>
      </c>
      <c r="C2718" s="3" t="s">
        <v>102</v>
      </c>
      <c r="D2718" s="3" t="s">
        <v>11</v>
      </c>
      <c r="E2718" s="3" t="s">
        <v>207</v>
      </c>
      <c r="F2718" s="3">
        <v>10</v>
      </c>
      <c r="G2718" s="3" t="s">
        <v>6400</v>
      </c>
    </row>
    <row r="2719" spans="1:7" x14ac:dyDescent="0.2">
      <c r="A2719" s="3" t="s">
        <v>6401</v>
      </c>
      <c r="B2719" s="3" t="s">
        <v>6402</v>
      </c>
      <c r="C2719" s="3" t="s">
        <v>107</v>
      </c>
      <c r="D2719" s="3" t="s">
        <v>11</v>
      </c>
      <c r="E2719" s="3" t="s">
        <v>207</v>
      </c>
      <c r="F2719" s="3">
        <v>10</v>
      </c>
      <c r="G2719" s="3" t="s">
        <v>6400</v>
      </c>
    </row>
    <row r="2720" spans="1:7" x14ac:dyDescent="0.2">
      <c r="A2720" s="3" t="s">
        <v>6403</v>
      </c>
      <c r="B2720" s="3" t="s">
        <v>6404</v>
      </c>
      <c r="C2720" s="3" t="s">
        <v>102</v>
      </c>
      <c r="D2720" s="3" t="s">
        <v>11</v>
      </c>
      <c r="E2720" s="3" t="s">
        <v>146</v>
      </c>
      <c r="F2720" s="3">
        <v>20</v>
      </c>
      <c r="G2720" s="3" t="s">
        <v>6400</v>
      </c>
    </row>
    <row r="2721" spans="1:7" x14ac:dyDescent="0.2">
      <c r="A2721" s="3" t="s">
        <v>6405</v>
      </c>
      <c r="B2721" s="3" t="s">
        <v>6406</v>
      </c>
      <c r="C2721" s="3" t="s">
        <v>102</v>
      </c>
      <c r="D2721" s="3" t="s">
        <v>11</v>
      </c>
      <c r="E2721" s="3" t="s">
        <v>146</v>
      </c>
      <c r="F2721" s="3">
        <v>30</v>
      </c>
      <c r="G2721" s="3" t="s">
        <v>6407</v>
      </c>
    </row>
    <row r="2722" spans="1:7" x14ac:dyDescent="0.2">
      <c r="A2722" s="3" t="s">
        <v>6408</v>
      </c>
      <c r="B2722" s="3" t="s">
        <v>6409</v>
      </c>
      <c r="C2722" s="3" t="s">
        <v>107</v>
      </c>
      <c r="D2722" s="3" t="s">
        <v>11</v>
      </c>
      <c r="E2722" s="3" t="s">
        <v>146</v>
      </c>
      <c r="F2722" s="3">
        <v>30</v>
      </c>
      <c r="G2722" s="3" t="s">
        <v>6407</v>
      </c>
    </row>
    <row r="2723" spans="1:7" x14ac:dyDescent="0.2">
      <c r="A2723" s="3" t="s">
        <v>6410</v>
      </c>
      <c r="B2723" s="3" t="s">
        <v>6411</v>
      </c>
      <c r="C2723" s="3" t="s">
        <v>102</v>
      </c>
      <c r="D2723" s="3" t="s">
        <v>11</v>
      </c>
      <c r="E2723" s="3" t="s">
        <v>156</v>
      </c>
      <c r="F2723" s="3">
        <v>20</v>
      </c>
      <c r="G2723" s="3" t="s">
        <v>6412</v>
      </c>
    </row>
    <row r="2724" spans="1:7" x14ac:dyDescent="0.2">
      <c r="A2724" s="3" t="s">
        <v>6413</v>
      </c>
      <c r="B2724" s="3" t="s">
        <v>6414</v>
      </c>
      <c r="C2724" s="3" t="s">
        <v>107</v>
      </c>
      <c r="D2724" s="3" t="s">
        <v>11</v>
      </c>
      <c r="E2724" s="3" t="s">
        <v>138</v>
      </c>
      <c r="F2724" s="3">
        <v>30</v>
      </c>
      <c r="G2724" s="3" t="s">
        <v>6415</v>
      </c>
    </row>
    <row r="2725" spans="1:7" x14ac:dyDescent="0.2">
      <c r="A2725" s="3" t="s">
        <v>6416</v>
      </c>
      <c r="B2725" s="3" t="s">
        <v>6417</v>
      </c>
      <c r="C2725" s="3" t="s">
        <v>102</v>
      </c>
      <c r="D2725" s="3" t="s">
        <v>11</v>
      </c>
      <c r="E2725" s="3" t="s">
        <v>133</v>
      </c>
      <c r="F2725" s="3">
        <v>40</v>
      </c>
      <c r="G2725" s="3" t="s">
        <v>6418</v>
      </c>
    </row>
    <row r="2726" spans="1:7" x14ac:dyDescent="0.2">
      <c r="A2726" s="3" t="s">
        <v>6419</v>
      </c>
      <c r="B2726" s="3" t="s">
        <v>6420</v>
      </c>
      <c r="C2726" s="3" t="s">
        <v>107</v>
      </c>
      <c r="D2726" s="3" t="s">
        <v>11</v>
      </c>
      <c r="E2726" s="3" t="s">
        <v>133</v>
      </c>
      <c r="F2726" s="3">
        <v>40</v>
      </c>
      <c r="G2726" s="3" t="s">
        <v>6418</v>
      </c>
    </row>
    <row r="2727" spans="1:7" x14ac:dyDescent="0.2">
      <c r="A2727" s="3" t="s">
        <v>6421</v>
      </c>
      <c r="B2727" s="3" t="s">
        <v>6422</v>
      </c>
      <c r="C2727" s="3" t="s">
        <v>102</v>
      </c>
      <c r="D2727" s="3" t="s">
        <v>11</v>
      </c>
      <c r="E2727" s="3" t="s">
        <v>133</v>
      </c>
      <c r="F2727" s="3">
        <v>50</v>
      </c>
      <c r="G2727" s="3" t="s">
        <v>6423</v>
      </c>
    </row>
    <row r="2728" spans="1:7" x14ac:dyDescent="0.2">
      <c r="A2728" s="3" t="s">
        <v>6424</v>
      </c>
      <c r="B2728" s="3" t="s">
        <v>6425</v>
      </c>
      <c r="C2728" s="3" t="s">
        <v>107</v>
      </c>
      <c r="D2728" s="3" t="s">
        <v>11</v>
      </c>
      <c r="E2728" s="3" t="s">
        <v>133</v>
      </c>
      <c r="F2728" s="3">
        <v>50</v>
      </c>
      <c r="G2728" s="3" t="s">
        <v>6423</v>
      </c>
    </row>
    <row r="2729" spans="1:7" x14ac:dyDescent="0.2">
      <c r="A2729" s="3" t="s">
        <v>6426</v>
      </c>
      <c r="B2729" s="3" t="s">
        <v>6427</v>
      </c>
      <c r="C2729" s="3" t="s">
        <v>102</v>
      </c>
      <c r="D2729" s="3" t="s">
        <v>11</v>
      </c>
      <c r="E2729" s="3" t="s">
        <v>465</v>
      </c>
      <c r="F2729" s="3">
        <v>10</v>
      </c>
      <c r="G2729" s="3" t="s">
        <v>6423</v>
      </c>
    </row>
    <row r="2730" spans="1:7" x14ac:dyDescent="0.2">
      <c r="A2730" s="3" t="s">
        <v>6428</v>
      </c>
      <c r="B2730" s="3" t="s">
        <v>6429</v>
      </c>
      <c r="C2730" s="3" t="s">
        <v>107</v>
      </c>
      <c r="D2730" s="3" t="s">
        <v>11</v>
      </c>
      <c r="E2730" s="3" t="s">
        <v>465</v>
      </c>
      <c r="F2730" s="3">
        <v>10</v>
      </c>
      <c r="G2730" s="3" t="s">
        <v>6423</v>
      </c>
    </row>
    <row r="2731" spans="1:7" x14ac:dyDescent="0.2">
      <c r="A2731" s="3" t="s">
        <v>6430</v>
      </c>
      <c r="B2731" s="3" t="s">
        <v>6431</v>
      </c>
      <c r="C2731" s="3" t="s">
        <v>107</v>
      </c>
      <c r="D2731" s="3" t="s">
        <v>11</v>
      </c>
      <c r="E2731" s="3" t="s">
        <v>138</v>
      </c>
      <c r="F2731" s="3">
        <v>30</v>
      </c>
      <c r="G2731" s="3" t="s">
        <v>6432</v>
      </c>
    </row>
    <row r="2732" spans="1:7" x14ac:dyDescent="0.2">
      <c r="A2732" s="3" t="s">
        <v>6433</v>
      </c>
      <c r="B2732" s="3" t="s">
        <v>6434</v>
      </c>
      <c r="C2732" s="3" t="s">
        <v>102</v>
      </c>
      <c r="D2732" s="3" t="s">
        <v>99</v>
      </c>
      <c r="E2732" s="3" t="s">
        <v>465</v>
      </c>
      <c r="F2732" s="3">
        <v>10</v>
      </c>
      <c r="G2732" s="3"/>
    </row>
    <row r="2733" spans="1:7" x14ac:dyDescent="0.2">
      <c r="A2733" s="3" t="s">
        <v>6435</v>
      </c>
      <c r="B2733" s="3" t="s">
        <v>6436</v>
      </c>
      <c r="C2733" s="3" t="s">
        <v>107</v>
      </c>
      <c r="D2733" s="3" t="s">
        <v>99</v>
      </c>
      <c r="E2733" s="3" t="s">
        <v>465</v>
      </c>
      <c r="F2733" s="3">
        <v>10</v>
      </c>
      <c r="G2733" s="3"/>
    </row>
    <row r="2734" spans="1:7" x14ac:dyDescent="0.2">
      <c r="A2734" s="3" t="s">
        <v>6437</v>
      </c>
      <c r="B2734" s="3" t="s">
        <v>6438</v>
      </c>
      <c r="C2734" s="3" t="s">
        <v>102</v>
      </c>
      <c r="D2734" s="3" t="s">
        <v>99</v>
      </c>
      <c r="E2734" s="3" t="s">
        <v>465</v>
      </c>
      <c r="F2734" s="3">
        <v>20</v>
      </c>
      <c r="G2734" s="3"/>
    </row>
    <row r="2735" spans="1:7" x14ac:dyDescent="0.2">
      <c r="A2735" s="3" t="s">
        <v>6439</v>
      </c>
      <c r="B2735" s="3" t="s">
        <v>6440</v>
      </c>
      <c r="C2735" s="3" t="s">
        <v>107</v>
      </c>
      <c r="D2735" s="3" t="s">
        <v>99</v>
      </c>
      <c r="E2735" s="3" t="s">
        <v>465</v>
      </c>
      <c r="F2735" s="3">
        <v>20</v>
      </c>
      <c r="G2735" s="3"/>
    </row>
    <row r="2736" spans="1:7" x14ac:dyDescent="0.2">
      <c r="A2736" s="3" t="s">
        <v>6441</v>
      </c>
      <c r="B2736" s="3" t="s">
        <v>6442</v>
      </c>
      <c r="C2736" s="3" t="s">
        <v>102</v>
      </c>
      <c r="D2736" s="3" t="s">
        <v>99</v>
      </c>
      <c r="E2736" s="3" t="s">
        <v>465</v>
      </c>
      <c r="F2736" s="3">
        <v>30</v>
      </c>
      <c r="G2736" s="3"/>
    </row>
    <row r="2737" spans="1:7" x14ac:dyDescent="0.2">
      <c r="A2737" s="3" t="s">
        <v>6443</v>
      </c>
      <c r="B2737" s="3" t="s">
        <v>6444</v>
      </c>
      <c r="C2737" s="3" t="s">
        <v>107</v>
      </c>
      <c r="D2737" s="3" t="s">
        <v>99</v>
      </c>
      <c r="E2737" s="3" t="s">
        <v>465</v>
      </c>
      <c r="F2737" s="3">
        <v>30</v>
      </c>
      <c r="G2737" s="3"/>
    </row>
    <row r="2738" spans="1:7" x14ac:dyDescent="0.2">
      <c r="A2738" s="3" t="s">
        <v>6445</v>
      </c>
      <c r="B2738" s="3" t="s">
        <v>6446</v>
      </c>
      <c r="C2738" s="3" t="s">
        <v>102</v>
      </c>
      <c r="D2738" s="3" t="s">
        <v>99</v>
      </c>
      <c r="E2738" s="3" t="s">
        <v>465</v>
      </c>
      <c r="F2738" s="3">
        <v>40</v>
      </c>
      <c r="G2738" s="3"/>
    </row>
    <row r="2739" spans="1:7" x14ac:dyDescent="0.2">
      <c r="A2739" s="3" t="s">
        <v>6447</v>
      </c>
      <c r="B2739" s="3" t="s">
        <v>6448</v>
      </c>
      <c r="C2739" s="3" t="s">
        <v>107</v>
      </c>
      <c r="D2739" s="3" t="s">
        <v>99</v>
      </c>
      <c r="E2739" s="3" t="s">
        <v>465</v>
      </c>
      <c r="F2739" s="3">
        <v>40</v>
      </c>
      <c r="G2739" s="3"/>
    </row>
    <row r="2740" spans="1:7" x14ac:dyDescent="0.2">
      <c r="A2740" s="3" t="s">
        <v>6449</v>
      </c>
      <c r="B2740" s="3" t="s">
        <v>6450</v>
      </c>
      <c r="C2740" s="3" t="s">
        <v>102</v>
      </c>
      <c r="D2740" s="3" t="s">
        <v>99</v>
      </c>
      <c r="E2740" s="3" t="s">
        <v>465</v>
      </c>
      <c r="F2740" s="3">
        <v>50</v>
      </c>
      <c r="G2740" s="3"/>
    </row>
    <row r="2741" spans="1:7" x14ac:dyDescent="0.2">
      <c r="A2741" s="3" t="s">
        <v>6451</v>
      </c>
      <c r="B2741" s="3" t="s">
        <v>6452</v>
      </c>
      <c r="C2741" s="3" t="s">
        <v>107</v>
      </c>
      <c r="D2741" s="3" t="s">
        <v>99</v>
      </c>
      <c r="E2741" s="3" t="s">
        <v>465</v>
      </c>
      <c r="F2741" s="3">
        <v>50</v>
      </c>
      <c r="G2741" s="3"/>
    </row>
    <row r="2742" spans="1:7" x14ac:dyDescent="0.2">
      <c r="A2742" s="3" t="s">
        <v>6453</v>
      </c>
      <c r="B2742" s="3" t="s">
        <v>6454</v>
      </c>
      <c r="C2742" s="3" t="s">
        <v>102</v>
      </c>
      <c r="D2742" s="3" t="s">
        <v>99</v>
      </c>
      <c r="E2742" s="3" t="s">
        <v>465</v>
      </c>
      <c r="F2742" s="3">
        <v>60</v>
      </c>
      <c r="G2742" s="3"/>
    </row>
    <row r="2743" spans="1:7" x14ac:dyDescent="0.2">
      <c r="A2743" s="3" t="s">
        <v>6455</v>
      </c>
      <c r="B2743" s="3" t="s">
        <v>6456</v>
      </c>
      <c r="C2743" s="3" t="s">
        <v>107</v>
      </c>
      <c r="D2743" s="3" t="s">
        <v>99</v>
      </c>
      <c r="E2743" s="3" t="s">
        <v>465</v>
      </c>
      <c r="F2743" s="3">
        <v>60</v>
      </c>
      <c r="G2743" s="3"/>
    </row>
    <row r="2744" spans="1:7" x14ac:dyDescent="0.2">
      <c r="A2744" s="3" t="s">
        <v>6457</v>
      </c>
      <c r="B2744" s="3" t="s">
        <v>6458</v>
      </c>
      <c r="C2744" s="3" t="s">
        <v>102</v>
      </c>
      <c r="D2744" s="3" t="s">
        <v>11</v>
      </c>
      <c r="E2744" s="3" t="s">
        <v>110</v>
      </c>
      <c r="F2744" s="3">
        <v>20</v>
      </c>
      <c r="G2744" s="3" t="s">
        <v>6459</v>
      </c>
    </row>
    <row r="2745" spans="1:7" x14ac:dyDescent="0.2">
      <c r="A2745" s="3" t="s">
        <v>6460</v>
      </c>
      <c r="B2745" s="3" t="s">
        <v>6461</v>
      </c>
      <c r="C2745" s="3" t="s">
        <v>107</v>
      </c>
      <c r="D2745" s="3" t="s">
        <v>11</v>
      </c>
      <c r="E2745" s="3" t="s">
        <v>110</v>
      </c>
      <c r="F2745" s="3">
        <v>20</v>
      </c>
      <c r="G2745" s="3" t="s">
        <v>6459</v>
      </c>
    </row>
    <row r="2746" spans="1:7" x14ac:dyDescent="0.2">
      <c r="A2746" s="3" t="s">
        <v>6462</v>
      </c>
      <c r="B2746" s="3" t="s">
        <v>6463</v>
      </c>
      <c r="C2746" s="3" t="s">
        <v>102</v>
      </c>
      <c r="D2746" s="3" t="s">
        <v>11</v>
      </c>
      <c r="E2746" s="3" t="s">
        <v>164</v>
      </c>
      <c r="F2746" s="3">
        <v>50</v>
      </c>
      <c r="G2746" s="3" t="s">
        <v>6459</v>
      </c>
    </row>
    <row r="2747" spans="1:7" x14ac:dyDescent="0.2">
      <c r="A2747" s="3" t="s">
        <v>6464</v>
      </c>
      <c r="B2747" s="3" t="s">
        <v>6465</v>
      </c>
      <c r="C2747" s="3" t="s">
        <v>107</v>
      </c>
      <c r="D2747" s="3" t="s">
        <v>11</v>
      </c>
      <c r="E2747" s="3" t="s">
        <v>164</v>
      </c>
      <c r="F2747" s="3">
        <v>50</v>
      </c>
      <c r="G2747" s="3" t="s">
        <v>6459</v>
      </c>
    </row>
    <row r="2748" spans="1:7" x14ac:dyDescent="0.2">
      <c r="A2748" s="3" t="s">
        <v>6466</v>
      </c>
      <c r="B2748" s="3" t="s">
        <v>6467</v>
      </c>
      <c r="C2748" s="3" t="s">
        <v>102</v>
      </c>
      <c r="D2748" s="3" t="s">
        <v>11</v>
      </c>
      <c r="E2748" s="3" t="s">
        <v>357</v>
      </c>
      <c r="F2748" s="3">
        <v>80</v>
      </c>
      <c r="G2748" s="3" t="s">
        <v>6459</v>
      </c>
    </row>
    <row r="2749" spans="1:7" x14ac:dyDescent="0.2">
      <c r="A2749" s="3" t="s">
        <v>6468</v>
      </c>
      <c r="B2749" s="3" t="s">
        <v>6469</v>
      </c>
      <c r="C2749" s="3" t="s">
        <v>107</v>
      </c>
      <c r="D2749" s="3" t="s">
        <v>11</v>
      </c>
      <c r="E2749" s="3" t="s">
        <v>357</v>
      </c>
      <c r="F2749" s="3">
        <v>80</v>
      </c>
      <c r="G2749" s="3" t="s">
        <v>6459</v>
      </c>
    </row>
    <row r="2750" spans="1:7" x14ac:dyDescent="0.2">
      <c r="A2750" s="3" t="s">
        <v>6470</v>
      </c>
      <c r="B2750" s="3" t="s">
        <v>6471</v>
      </c>
      <c r="C2750" s="3" t="s">
        <v>102</v>
      </c>
      <c r="D2750" s="3" t="s">
        <v>11</v>
      </c>
      <c r="E2750" s="3" t="s">
        <v>302</v>
      </c>
      <c r="F2750" s="3">
        <v>70</v>
      </c>
      <c r="G2750" s="3" t="s">
        <v>6472</v>
      </c>
    </row>
    <row r="2751" spans="1:7" x14ac:dyDescent="0.2">
      <c r="A2751" s="3" t="s">
        <v>6473</v>
      </c>
      <c r="B2751" s="3" t="s">
        <v>6474</v>
      </c>
      <c r="C2751" s="3" t="s">
        <v>102</v>
      </c>
      <c r="D2751" s="3" t="s">
        <v>11</v>
      </c>
      <c r="E2751" s="3" t="s">
        <v>141</v>
      </c>
      <c r="F2751" s="3">
        <v>30</v>
      </c>
      <c r="G2751" s="3" t="s">
        <v>6475</v>
      </c>
    </row>
    <row r="2752" spans="1:7" x14ac:dyDescent="0.2">
      <c r="A2752" s="3" t="s">
        <v>6476</v>
      </c>
      <c r="B2752" s="3" t="s">
        <v>6477</v>
      </c>
      <c r="C2752" s="3" t="s">
        <v>107</v>
      </c>
      <c r="D2752" s="3" t="s">
        <v>11</v>
      </c>
      <c r="E2752" s="3" t="s">
        <v>141</v>
      </c>
      <c r="F2752" s="3">
        <v>30</v>
      </c>
      <c r="G2752" s="3" t="s">
        <v>6475</v>
      </c>
    </row>
    <row r="2753" spans="1:7" x14ac:dyDescent="0.2">
      <c r="A2753" s="3" t="s">
        <v>6478</v>
      </c>
      <c r="B2753" s="3" t="s">
        <v>6479</v>
      </c>
      <c r="C2753" s="3" t="s">
        <v>102</v>
      </c>
      <c r="D2753" s="3" t="s">
        <v>11</v>
      </c>
      <c r="E2753" s="3" t="s">
        <v>141</v>
      </c>
      <c r="F2753" s="3">
        <v>60</v>
      </c>
      <c r="G2753" s="3" t="s">
        <v>6480</v>
      </c>
    </row>
    <row r="2754" spans="1:7" x14ac:dyDescent="0.2">
      <c r="A2754" s="3" t="s">
        <v>6481</v>
      </c>
      <c r="B2754" s="3" t="s">
        <v>6482</v>
      </c>
      <c r="C2754" s="3" t="s">
        <v>107</v>
      </c>
      <c r="D2754" s="3" t="s">
        <v>11</v>
      </c>
      <c r="E2754" s="3" t="s">
        <v>141</v>
      </c>
      <c r="F2754" s="3">
        <v>60</v>
      </c>
      <c r="G2754" s="3" t="s">
        <v>6480</v>
      </c>
    </row>
    <row r="2755" spans="1:7" x14ac:dyDescent="0.2">
      <c r="A2755" s="3" t="s">
        <v>6483</v>
      </c>
      <c r="B2755" s="3" t="s">
        <v>6484</v>
      </c>
      <c r="C2755" s="3" t="s">
        <v>102</v>
      </c>
      <c r="D2755" s="3" t="s">
        <v>11</v>
      </c>
      <c r="E2755" s="3" t="s">
        <v>170</v>
      </c>
      <c r="F2755" s="3">
        <v>20</v>
      </c>
      <c r="G2755" s="3" t="s">
        <v>6485</v>
      </c>
    </row>
    <row r="2756" spans="1:7" x14ac:dyDescent="0.2">
      <c r="A2756" s="3" t="s">
        <v>6486</v>
      </c>
      <c r="B2756" s="3" t="s">
        <v>6487</v>
      </c>
      <c r="C2756" s="3" t="s">
        <v>107</v>
      </c>
      <c r="D2756" s="3" t="s">
        <v>11</v>
      </c>
      <c r="E2756" s="3" t="s">
        <v>170</v>
      </c>
      <c r="F2756" s="3">
        <v>20</v>
      </c>
      <c r="G2756" s="3" t="s">
        <v>6485</v>
      </c>
    </row>
    <row r="2757" spans="1:7" x14ac:dyDescent="0.2">
      <c r="A2757" s="3" t="s">
        <v>6488</v>
      </c>
      <c r="B2757" s="3" t="s">
        <v>6489</v>
      </c>
      <c r="C2757" s="3" t="s">
        <v>102</v>
      </c>
      <c r="D2757" s="3" t="s">
        <v>11</v>
      </c>
      <c r="E2757" s="3" t="s">
        <v>164</v>
      </c>
      <c r="F2757" s="3">
        <v>40</v>
      </c>
      <c r="G2757" s="3" t="s">
        <v>6490</v>
      </c>
    </row>
    <row r="2758" spans="1:7" x14ac:dyDescent="0.2">
      <c r="A2758" s="3" t="s">
        <v>6491</v>
      </c>
      <c r="B2758" s="3" t="s">
        <v>6492</v>
      </c>
      <c r="C2758" s="3" t="s">
        <v>107</v>
      </c>
      <c r="D2758" s="3" t="s">
        <v>11</v>
      </c>
      <c r="E2758" s="3" t="s">
        <v>164</v>
      </c>
      <c r="F2758" s="3">
        <v>40</v>
      </c>
      <c r="G2758" s="3" t="s">
        <v>6490</v>
      </c>
    </row>
    <row r="2759" spans="1:7" x14ac:dyDescent="0.2">
      <c r="A2759" s="3" t="s">
        <v>6493</v>
      </c>
      <c r="B2759" s="3" t="s">
        <v>6494</v>
      </c>
      <c r="C2759" s="3" t="s">
        <v>102</v>
      </c>
      <c r="D2759" s="3" t="s">
        <v>11</v>
      </c>
      <c r="E2759" s="3" t="s">
        <v>302</v>
      </c>
      <c r="F2759" s="3">
        <v>81</v>
      </c>
      <c r="G2759" s="3" t="s">
        <v>6495</v>
      </c>
    </row>
    <row r="2760" spans="1:7" x14ac:dyDescent="0.2">
      <c r="A2760" s="3" t="s">
        <v>6496</v>
      </c>
      <c r="B2760" s="3" t="s">
        <v>6497</v>
      </c>
      <c r="C2760" s="3" t="s">
        <v>102</v>
      </c>
      <c r="D2760" s="3" t="s">
        <v>11</v>
      </c>
      <c r="E2760" s="3" t="s">
        <v>207</v>
      </c>
      <c r="F2760" s="3">
        <v>20</v>
      </c>
      <c r="G2760" s="3" t="s">
        <v>6498</v>
      </c>
    </row>
    <row r="2761" spans="1:7" x14ac:dyDescent="0.2">
      <c r="A2761" s="3" t="s">
        <v>6499</v>
      </c>
      <c r="B2761" s="3" t="s">
        <v>6500</v>
      </c>
      <c r="C2761" s="3" t="s">
        <v>107</v>
      </c>
      <c r="D2761" s="3" t="s">
        <v>11</v>
      </c>
      <c r="E2761" s="3" t="s">
        <v>207</v>
      </c>
      <c r="F2761" s="3">
        <v>20</v>
      </c>
      <c r="G2761" s="3" t="s">
        <v>6498</v>
      </c>
    </row>
    <row r="2762" spans="1:7" x14ac:dyDescent="0.2">
      <c r="A2762" s="3" t="s">
        <v>6501</v>
      </c>
      <c r="B2762" s="3" t="s">
        <v>6502</v>
      </c>
      <c r="C2762" s="3" t="s">
        <v>102</v>
      </c>
      <c r="D2762" s="3" t="s">
        <v>11</v>
      </c>
      <c r="E2762" s="3" t="s">
        <v>159</v>
      </c>
      <c r="F2762" s="3">
        <v>40</v>
      </c>
      <c r="G2762" s="3" t="s">
        <v>6503</v>
      </c>
    </row>
    <row r="2763" spans="1:7" x14ac:dyDescent="0.2">
      <c r="A2763" s="3" t="s">
        <v>6504</v>
      </c>
      <c r="B2763" s="3" t="s">
        <v>6505</v>
      </c>
      <c r="C2763" s="3" t="s">
        <v>107</v>
      </c>
      <c r="D2763" s="3" t="s">
        <v>11</v>
      </c>
      <c r="E2763" s="3" t="s">
        <v>159</v>
      </c>
      <c r="F2763" s="3">
        <v>40</v>
      </c>
      <c r="G2763" s="3" t="s">
        <v>6503</v>
      </c>
    </row>
    <row r="2764" spans="1:7" x14ac:dyDescent="0.2">
      <c r="A2764" s="3" t="s">
        <v>6506</v>
      </c>
      <c r="B2764" s="3" t="s">
        <v>6507</v>
      </c>
      <c r="C2764" s="3" t="s">
        <v>102</v>
      </c>
      <c r="D2764" s="3" t="s">
        <v>11</v>
      </c>
      <c r="E2764" s="3" t="s">
        <v>110</v>
      </c>
      <c r="F2764" s="3">
        <v>10</v>
      </c>
      <c r="G2764" s="3" t="s">
        <v>6508</v>
      </c>
    </row>
    <row r="2765" spans="1:7" x14ac:dyDescent="0.2">
      <c r="A2765" s="3" t="s">
        <v>6509</v>
      </c>
      <c r="B2765" s="3" t="s">
        <v>6510</v>
      </c>
      <c r="C2765" s="3" t="s">
        <v>107</v>
      </c>
      <c r="D2765" s="3" t="s">
        <v>11</v>
      </c>
      <c r="E2765" s="3" t="s">
        <v>110</v>
      </c>
      <c r="F2765" s="3">
        <v>10</v>
      </c>
      <c r="G2765" s="3" t="s">
        <v>6508</v>
      </c>
    </row>
    <row r="2766" spans="1:7" x14ac:dyDescent="0.2">
      <c r="A2766" s="3" t="s">
        <v>6511</v>
      </c>
      <c r="B2766" s="3" t="s">
        <v>6512</v>
      </c>
      <c r="C2766" s="3" t="s">
        <v>102</v>
      </c>
      <c r="D2766" s="3" t="s">
        <v>11</v>
      </c>
      <c r="E2766" s="3" t="s">
        <v>110</v>
      </c>
      <c r="F2766" s="3">
        <v>40</v>
      </c>
      <c r="G2766" s="3" t="s">
        <v>6513</v>
      </c>
    </row>
    <row r="2767" spans="1:7" x14ac:dyDescent="0.2">
      <c r="A2767" s="3" t="s">
        <v>6514</v>
      </c>
      <c r="B2767" s="3" t="s">
        <v>6515</v>
      </c>
      <c r="C2767" s="3" t="s">
        <v>107</v>
      </c>
      <c r="D2767" s="3" t="s">
        <v>11</v>
      </c>
      <c r="E2767" s="3" t="s">
        <v>110</v>
      </c>
      <c r="F2767" s="3">
        <v>40</v>
      </c>
      <c r="G2767" s="3" t="s">
        <v>6513</v>
      </c>
    </row>
    <row r="2768" spans="1:7" x14ac:dyDescent="0.2">
      <c r="A2768" s="3" t="s">
        <v>6516</v>
      </c>
      <c r="B2768" s="3" t="s">
        <v>6517</v>
      </c>
      <c r="C2768" s="3" t="s">
        <v>102</v>
      </c>
      <c r="D2768" s="3" t="s">
        <v>11</v>
      </c>
      <c r="E2768" s="3" t="s">
        <v>357</v>
      </c>
      <c r="F2768" s="3">
        <v>80</v>
      </c>
      <c r="G2768" s="3" t="s">
        <v>6518</v>
      </c>
    </row>
    <row r="2769" spans="1:7" x14ac:dyDescent="0.2">
      <c r="A2769" s="3" t="s">
        <v>6519</v>
      </c>
      <c r="B2769" s="3" t="s">
        <v>6520</v>
      </c>
      <c r="C2769" s="3" t="s">
        <v>107</v>
      </c>
      <c r="D2769" s="3" t="s">
        <v>11</v>
      </c>
      <c r="E2769" s="3" t="s">
        <v>357</v>
      </c>
      <c r="F2769" s="3">
        <v>80</v>
      </c>
      <c r="G2769" s="3" t="s">
        <v>6518</v>
      </c>
    </row>
    <row r="2770" spans="1:7" x14ac:dyDescent="0.2">
      <c r="A2770" s="3" t="s">
        <v>6521</v>
      </c>
      <c r="B2770" s="3" t="s">
        <v>6522</v>
      </c>
      <c r="C2770" s="3" t="s">
        <v>102</v>
      </c>
      <c r="D2770" s="3" t="s">
        <v>11</v>
      </c>
      <c r="E2770" s="3" t="s">
        <v>465</v>
      </c>
      <c r="F2770" s="3">
        <v>40</v>
      </c>
      <c r="G2770" s="3" t="s">
        <v>6523</v>
      </c>
    </row>
    <row r="2771" spans="1:7" x14ac:dyDescent="0.2">
      <c r="A2771" s="3" t="s">
        <v>6524</v>
      </c>
      <c r="B2771" s="3" t="s">
        <v>6525</v>
      </c>
      <c r="C2771" s="3" t="s">
        <v>107</v>
      </c>
      <c r="D2771" s="3" t="s">
        <v>11</v>
      </c>
      <c r="E2771" s="3" t="s">
        <v>465</v>
      </c>
      <c r="F2771" s="3">
        <v>40</v>
      </c>
      <c r="G2771" s="3" t="s">
        <v>6523</v>
      </c>
    </row>
    <row r="2772" spans="1:7" x14ac:dyDescent="0.2">
      <c r="A2772" s="3" t="s">
        <v>6526</v>
      </c>
      <c r="B2772" s="3" t="s">
        <v>6527</v>
      </c>
      <c r="C2772" s="3" t="s">
        <v>102</v>
      </c>
      <c r="D2772" s="3" t="s">
        <v>11</v>
      </c>
      <c r="E2772" s="3" t="s">
        <v>151</v>
      </c>
      <c r="F2772" s="3">
        <v>30</v>
      </c>
      <c r="G2772" s="3" t="s">
        <v>6528</v>
      </c>
    </row>
    <row r="2773" spans="1:7" x14ac:dyDescent="0.2">
      <c r="A2773" s="3" t="s">
        <v>6529</v>
      </c>
      <c r="B2773" s="3" t="s">
        <v>6530</v>
      </c>
      <c r="C2773" s="3" t="s">
        <v>107</v>
      </c>
      <c r="D2773" s="3" t="s">
        <v>11</v>
      </c>
      <c r="E2773" s="3" t="s">
        <v>151</v>
      </c>
      <c r="F2773" s="3">
        <v>30</v>
      </c>
      <c r="G2773" s="3" t="s">
        <v>6528</v>
      </c>
    </row>
    <row r="2774" spans="1:7" x14ac:dyDescent="0.2">
      <c r="A2774" s="3" t="s">
        <v>6531</v>
      </c>
      <c r="B2774" s="3" t="s">
        <v>6532</v>
      </c>
      <c r="C2774" s="3" t="s">
        <v>107</v>
      </c>
      <c r="D2774" s="3" t="s">
        <v>11</v>
      </c>
      <c r="E2774" s="3" t="s">
        <v>138</v>
      </c>
      <c r="F2774" s="3">
        <v>10</v>
      </c>
      <c r="G2774" s="3" t="s">
        <v>6533</v>
      </c>
    </row>
    <row r="2775" spans="1:7" x14ac:dyDescent="0.2">
      <c r="A2775" s="3" t="s">
        <v>6534</v>
      </c>
      <c r="B2775" s="3" t="s">
        <v>6535</v>
      </c>
      <c r="C2775" s="3" t="s">
        <v>102</v>
      </c>
      <c r="D2775" s="3" t="s">
        <v>11</v>
      </c>
      <c r="E2775" s="3" t="s">
        <v>357</v>
      </c>
      <c r="F2775" s="3">
        <v>90</v>
      </c>
      <c r="G2775" s="3" t="s">
        <v>6536</v>
      </c>
    </row>
    <row r="2776" spans="1:7" x14ac:dyDescent="0.2">
      <c r="A2776" s="3" t="s">
        <v>6537</v>
      </c>
      <c r="B2776" s="3" t="s">
        <v>6538</v>
      </c>
      <c r="C2776" s="3" t="s">
        <v>107</v>
      </c>
      <c r="D2776" s="3" t="s">
        <v>11</v>
      </c>
      <c r="E2776" s="3" t="s">
        <v>357</v>
      </c>
      <c r="F2776" s="3">
        <v>90</v>
      </c>
      <c r="G2776" s="3" t="s">
        <v>6536</v>
      </c>
    </row>
    <row r="2777" spans="1:7" x14ac:dyDescent="0.2">
      <c r="A2777" s="3" t="s">
        <v>6539</v>
      </c>
      <c r="B2777" s="3" t="s">
        <v>6540</v>
      </c>
      <c r="C2777" s="3" t="s">
        <v>102</v>
      </c>
      <c r="D2777" s="3" t="s">
        <v>11</v>
      </c>
      <c r="E2777" s="3" t="s">
        <v>151</v>
      </c>
      <c r="F2777" s="3">
        <v>60</v>
      </c>
      <c r="G2777" s="3" t="s">
        <v>6541</v>
      </c>
    </row>
    <row r="2778" spans="1:7" x14ac:dyDescent="0.2">
      <c r="A2778" s="3" t="s">
        <v>6542</v>
      </c>
      <c r="B2778" s="3" t="s">
        <v>6543</v>
      </c>
      <c r="C2778" s="3" t="s">
        <v>107</v>
      </c>
      <c r="D2778" s="3" t="s">
        <v>11</v>
      </c>
      <c r="E2778" s="3" t="s">
        <v>151</v>
      </c>
      <c r="F2778" s="3">
        <v>60</v>
      </c>
      <c r="G2778" s="3" t="s">
        <v>6541</v>
      </c>
    </row>
    <row r="2779" spans="1:7" x14ac:dyDescent="0.2">
      <c r="A2779" s="3" t="s">
        <v>6544</v>
      </c>
      <c r="B2779" s="3" t="s">
        <v>6545</v>
      </c>
      <c r="C2779" s="3" t="s">
        <v>102</v>
      </c>
      <c r="D2779" s="3" t="s">
        <v>11</v>
      </c>
      <c r="E2779" s="3" t="s">
        <v>176</v>
      </c>
      <c r="F2779" s="3">
        <v>60</v>
      </c>
      <c r="G2779" s="3" t="s">
        <v>6546</v>
      </c>
    </row>
    <row r="2780" spans="1:7" x14ac:dyDescent="0.2">
      <c r="A2780" s="3" t="s">
        <v>6547</v>
      </c>
      <c r="B2780" s="3" t="s">
        <v>6548</v>
      </c>
      <c r="C2780" s="3" t="s">
        <v>107</v>
      </c>
      <c r="D2780" s="3" t="s">
        <v>11</v>
      </c>
      <c r="E2780" s="3" t="s">
        <v>176</v>
      </c>
      <c r="F2780" s="3">
        <v>60</v>
      </c>
      <c r="G2780" s="3" t="s">
        <v>6546</v>
      </c>
    </row>
    <row r="2781" spans="1:7" x14ac:dyDescent="0.2">
      <c r="A2781" s="3" t="s">
        <v>6549</v>
      </c>
      <c r="B2781" s="3" t="s">
        <v>6550</v>
      </c>
      <c r="C2781" s="3" t="s">
        <v>102</v>
      </c>
      <c r="D2781" s="3" t="s">
        <v>99</v>
      </c>
      <c r="E2781" s="3" t="s">
        <v>302</v>
      </c>
      <c r="F2781" s="3">
        <v>11</v>
      </c>
      <c r="G2781" s="3"/>
    </row>
    <row r="2782" spans="1:7" x14ac:dyDescent="0.2">
      <c r="A2782" s="3" t="s">
        <v>6551</v>
      </c>
      <c r="B2782" s="3" t="s">
        <v>6552</v>
      </c>
      <c r="C2782" s="3" t="s">
        <v>102</v>
      </c>
      <c r="D2782" s="3" t="s">
        <v>99</v>
      </c>
      <c r="E2782" s="3" t="s">
        <v>302</v>
      </c>
      <c r="F2782" s="3">
        <v>12</v>
      </c>
      <c r="G2782" s="3"/>
    </row>
    <row r="2783" spans="1:7" x14ac:dyDescent="0.2">
      <c r="A2783" s="3" t="s">
        <v>6553</v>
      </c>
      <c r="B2783" s="3" t="s">
        <v>6554</v>
      </c>
      <c r="C2783" s="3" t="s">
        <v>102</v>
      </c>
      <c r="D2783" s="3" t="s">
        <v>99</v>
      </c>
      <c r="E2783" s="3" t="s">
        <v>302</v>
      </c>
      <c r="F2783" s="3">
        <v>21</v>
      </c>
      <c r="G2783" s="3"/>
    </row>
    <row r="2784" spans="1:7" x14ac:dyDescent="0.2">
      <c r="A2784" s="3" t="s">
        <v>6555</v>
      </c>
      <c r="B2784" s="3" t="s">
        <v>6556</v>
      </c>
      <c r="C2784" s="3" t="s">
        <v>102</v>
      </c>
      <c r="D2784" s="3" t="s">
        <v>99</v>
      </c>
      <c r="E2784" s="3" t="s">
        <v>302</v>
      </c>
      <c r="F2784" s="3">
        <v>22</v>
      </c>
      <c r="G2784" s="3"/>
    </row>
    <row r="2785" spans="1:7" x14ac:dyDescent="0.2">
      <c r="A2785" s="3" t="s">
        <v>6557</v>
      </c>
      <c r="B2785" s="3" t="s">
        <v>6558</v>
      </c>
      <c r="C2785" s="3" t="s">
        <v>102</v>
      </c>
      <c r="D2785" s="3" t="s">
        <v>99</v>
      </c>
      <c r="E2785" s="3" t="s">
        <v>302</v>
      </c>
      <c r="F2785" s="3">
        <v>40</v>
      </c>
      <c r="G2785" s="3"/>
    </row>
    <row r="2786" spans="1:7" x14ac:dyDescent="0.2">
      <c r="A2786" s="3" t="s">
        <v>6559</v>
      </c>
      <c r="B2786" s="3" t="s">
        <v>6560</v>
      </c>
      <c r="C2786" s="3" t="s">
        <v>102</v>
      </c>
      <c r="D2786" s="3" t="s">
        <v>99</v>
      </c>
      <c r="E2786" s="3" t="s">
        <v>302</v>
      </c>
      <c r="F2786" s="3">
        <v>52</v>
      </c>
      <c r="G2786" s="3"/>
    </row>
    <row r="2787" spans="1:7" x14ac:dyDescent="0.2">
      <c r="A2787" s="3" t="s">
        <v>6561</v>
      </c>
      <c r="B2787" s="3" t="s">
        <v>6562</v>
      </c>
      <c r="C2787" s="3" t="s">
        <v>102</v>
      </c>
      <c r="D2787" s="3" t="s">
        <v>99</v>
      </c>
      <c r="E2787" s="3" t="s">
        <v>302</v>
      </c>
      <c r="F2787" s="3">
        <v>70</v>
      </c>
      <c r="G2787" s="3"/>
    </row>
    <row r="2788" spans="1:7" x14ac:dyDescent="0.2">
      <c r="A2788" s="3" t="s">
        <v>6563</v>
      </c>
      <c r="B2788" s="3" t="s">
        <v>6564</v>
      </c>
      <c r="C2788" s="3" t="s">
        <v>102</v>
      </c>
      <c r="D2788" s="3" t="s">
        <v>99</v>
      </c>
      <c r="E2788" s="3" t="s">
        <v>302</v>
      </c>
      <c r="F2788" s="3">
        <v>81</v>
      </c>
      <c r="G2788" s="3"/>
    </row>
    <row r="2789" spans="1:7" x14ac:dyDescent="0.2">
      <c r="A2789" s="3" t="s">
        <v>6565</v>
      </c>
      <c r="B2789" s="3" t="s">
        <v>6566</v>
      </c>
      <c r="C2789" s="3" t="s">
        <v>102</v>
      </c>
      <c r="D2789" s="3" t="s">
        <v>99</v>
      </c>
      <c r="E2789" s="3" t="s">
        <v>302</v>
      </c>
      <c r="F2789" s="3">
        <v>82</v>
      </c>
      <c r="G2789" s="3"/>
    </row>
    <row r="2790" spans="1:7" x14ac:dyDescent="0.2">
      <c r="A2790" s="3" t="s">
        <v>6567</v>
      </c>
      <c r="B2790" s="3" t="s">
        <v>6568</v>
      </c>
      <c r="C2790" s="3" t="s">
        <v>102</v>
      </c>
      <c r="D2790" s="3" t="s">
        <v>99</v>
      </c>
      <c r="E2790" s="3" t="s">
        <v>302</v>
      </c>
      <c r="F2790" s="3">
        <v>90</v>
      </c>
      <c r="G2790" s="3"/>
    </row>
    <row r="2791" spans="1:7" x14ac:dyDescent="0.2">
      <c r="A2791" s="3" t="s">
        <v>6569</v>
      </c>
      <c r="B2791" s="3" t="s">
        <v>6570</v>
      </c>
      <c r="C2791" s="3" t="s">
        <v>102</v>
      </c>
      <c r="D2791" s="3" t="s">
        <v>99</v>
      </c>
      <c r="E2791" s="3" t="s">
        <v>302</v>
      </c>
      <c r="F2791" s="3">
        <v>96</v>
      </c>
      <c r="G2791" s="3"/>
    </row>
    <row r="2792" spans="1:7" x14ac:dyDescent="0.2">
      <c r="A2792" s="3" t="s">
        <v>6571</v>
      </c>
      <c r="B2792" s="3" t="s">
        <v>6572</v>
      </c>
      <c r="C2792" s="3" t="s">
        <v>102</v>
      </c>
      <c r="D2792" s="3" t="s">
        <v>99</v>
      </c>
      <c r="E2792" s="3" t="s">
        <v>302</v>
      </c>
      <c r="F2792" s="3">
        <v>97</v>
      </c>
      <c r="G2792" s="3"/>
    </row>
    <row r="2793" spans="1:7" x14ac:dyDescent="0.2">
      <c r="A2793" s="3" t="s">
        <v>6573</v>
      </c>
      <c r="B2793" s="3" t="s">
        <v>6574</v>
      </c>
      <c r="C2793" s="3" t="s">
        <v>102</v>
      </c>
      <c r="D2793" s="3" t="s">
        <v>11</v>
      </c>
      <c r="E2793" s="3" t="s">
        <v>170</v>
      </c>
      <c r="F2793" s="3">
        <v>70</v>
      </c>
      <c r="G2793" s="3" t="s">
        <v>6575</v>
      </c>
    </row>
    <row r="2794" spans="1:7" x14ac:dyDescent="0.2">
      <c r="A2794" s="3" t="s">
        <v>6576</v>
      </c>
      <c r="B2794" s="3" t="s">
        <v>6577</v>
      </c>
      <c r="C2794" s="3" t="s">
        <v>107</v>
      </c>
      <c r="D2794" s="3" t="s">
        <v>11</v>
      </c>
      <c r="E2794" s="3" t="s">
        <v>170</v>
      </c>
      <c r="F2794" s="3">
        <v>70</v>
      </c>
      <c r="G2794" s="3" t="s">
        <v>6575</v>
      </c>
    </row>
    <row r="2795" spans="1:7" x14ac:dyDescent="0.2">
      <c r="A2795" s="3" t="s">
        <v>6578</v>
      </c>
      <c r="B2795" s="3" t="s">
        <v>6579</v>
      </c>
      <c r="C2795" s="3" t="s">
        <v>102</v>
      </c>
      <c r="D2795" s="3" t="s">
        <v>11</v>
      </c>
      <c r="E2795" s="3" t="s">
        <v>103</v>
      </c>
      <c r="F2795" s="3">
        <v>80</v>
      </c>
      <c r="G2795" s="3" t="s">
        <v>6580</v>
      </c>
    </row>
    <row r="2796" spans="1:7" x14ac:dyDescent="0.2">
      <c r="A2796" s="3" t="s">
        <v>6581</v>
      </c>
      <c r="B2796" s="3" t="s">
        <v>6582</v>
      </c>
      <c r="C2796" s="3" t="s">
        <v>107</v>
      </c>
      <c r="D2796" s="3" t="s">
        <v>11</v>
      </c>
      <c r="E2796" s="3" t="s">
        <v>103</v>
      </c>
      <c r="F2796" s="3">
        <v>80</v>
      </c>
      <c r="G2796" s="3" t="s">
        <v>6580</v>
      </c>
    </row>
    <row r="2797" spans="1:7" x14ac:dyDescent="0.2">
      <c r="A2797" s="3" t="s">
        <v>6583</v>
      </c>
      <c r="B2797" s="3" t="s">
        <v>6584</v>
      </c>
      <c r="C2797" s="3" t="s">
        <v>102</v>
      </c>
      <c r="D2797" s="3" t="s">
        <v>11</v>
      </c>
      <c r="E2797" s="3" t="s">
        <v>128</v>
      </c>
      <c r="F2797" s="3">
        <v>80</v>
      </c>
      <c r="G2797" s="3" t="s">
        <v>6580</v>
      </c>
    </row>
    <row r="2798" spans="1:7" x14ac:dyDescent="0.2">
      <c r="A2798" s="3" t="s">
        <v>6585</v>
      </c>
      <c r="B2798" s="3" t="s">
        <v>6586</v>
      </c>
      <c r="C2798" s="3" t="s">
        <v>107</v>
      </c>
      <c r="D2798" s="3" t="s">
        <v>11</v>
      </c>
      <c r="E2798" s="3" t="s">
        <v>128</v>
      </c>
      <c r="F2798" s="3">
        <v>80</v>
      </c>
      <c r="G2798" s="3" t="s">
        <v>6580</v>
      </c>
    </row>
    <row r="2799" spans="1:7" x14ac:dyDescent="0.2">
      <c r="A2799" s="3" t="s">
        <v>6587</v>
      </c>
      <c r="B2799" s="3" t="s">
        <v>6588</v>
      </c>
      <c r="C2799" s="3" t="s">
        <v>102</v>
      </c>
      <c r="D2799" s="3" t="s">
        <v>11</v>
      </c>
      <c r="E2799" s="3" t="s">
        <v>133</v>
      </c>
      <c r="F2799" s="3">
        <v>60</v>
      </c>
      <c r="G2799" s="3" t="s">
        <v>6580</v>
      </c>
    </row>
    <row r="2800" spans="1:7" x14ac:dyDescent="0.2">
      <c r="A2800" s="3" t="s">
        <v>6589</v>
      </c>
      <c r="B2800" s="3" t="s">
        <v>6590</v>
      </c>
      <c r="C2800" s="3" t="s">
        <v>107</v>
      </c>
      <c r="D2800" s="3" t="s">
        <v>11</v>
      </c>
      <c r="E2800" s="3" t="s">
        <v>133</v>
      </c>
      <c r="F2800" s="3">
        <v>60</v>
      </c>
      <c r="G2800" s="3" t="s">
        <v>6580</v>
      </c>
    </row>
    <row r="2801" spans="1:7" x14ac:dyDescent="0.2">
      <c r="A2801" s="3" t="s">
        <v>6591</v>
      </c>
      <c r="B2801" s="3" t="s">
        <v>6592</v>
      </c>
      <c r="C2801" s="3" t="s">
        <v>102</v>
      </c>
      <c r="D2801" s="3" t="s">
        <v>11</v>
      </c>
      <c r="E2801" s="3" t="s">
        <v>110</v>
      </c>
      <c r="F2801" s="3">
        <v>20</v>
      </c>
      <c r="G2801" s="3" t="s">
        <v>6580</v>
      </c>
    </row>
    <row r="2802" spans="1:7" x14ac:dyDescent="0.2">
      <c r="A2802" s="3" t="s">
        <v>6593</v>
      </c>
      <c r="B2802" s="3" t="s">
        <v>6594</v>
      </c>
      <c r="C2802" s="3" t="s">
        <v>107</v>
      </c>
      <c r="D2802" s="3" t="s">
        <v>11</v>
      </c>
      <c r="E2802" s="3" t="s">
        <v>110</v>
      </c>
      <c r="F2802" s="3">
        <v>20</v>
      </c>
      <c r="G2802" s="3" t="s">
        <v>6580</v>
      </c>
    </row>
    <row r="2803" spans="1:7" x14ac:dyDescent="0.2">
      <c r="A2803" s="3" t="s">
        <v>6595</v>
      </c>
      <c r="B2803" s="3" t="s">
        <v>6596</v>
      </c>
      <c r="C2803" s="3" t="s">
        <v>107</v>
      </c>
      <c r="D2803" s="3" t="s">
        <v>11</v>
      </c>
      <c r="E2803" s="3" t="s">
        <v>138</v>
      </c>
      <c r="F2803" s="3">
        <v>30</v>
      </c>
      <c r="G2803" s="3" t="s">
        <v>6580</v>
      </c>
    </row>
    <row r="2804" spans="1:7" x14ac:dyDescent="0.2">
      <c r="A2804" s="3" t="s">
        <v>6597</v>
      </c>
      <c r="B2804" s="3" t="s">
        <v>6598</v>
      </c>
      <c r="C2804" s="3" t="s">
        <v>102</v>
      </c>
      <c r="D2804" s="3" t="s">
        <v>11</v>
      </c>
      <c r="E2804" s="3" t="s">
        <v>170</v>
      </c>
      <c r="F2804" s="3">
        <v>60</v>
      </c>
      <c r="G2804" s="3" t="s">
        <v>6580</v>
      </c>
    </row>
    <row r="2805" spans="1:7" x14ac:dyDescent="0.2">
      <c r="A2805" s="3" t="s">
        <v>6599</v>
      </c>
      <c r="B2805" s="3" t="s">
        <v>6600</v>
      </c>
      <c r="C2805" s="3" t="s">
        <v>107</v>
      </c>
      <c r="D2805" s="3" t="s">
        <v>11</v>
      </c>
      <c r="E2805" s="3" t="s">
        <v>170</v>
      </c>
      <c r="F2805" s="3">
        <v>60</v>
      </c>
      <c r="G2805" s="3" t="s">
        <v>6580</v>
      </c>
    </row>
    <row r="2806" spans="1:7" x14ac:dyDescent="0.2">
      <c r="A2806" s="3" t="s">
        <v>6601</v>
      </c>
      <c r="B2806" s="3" t="s">
        <v>6602</v>
      </c>
      <c r="C2806" s="3" t="s">
        <v>102</v>
      </c>
      <c r="D2806" s="3" t="s">
        <v>11</v>
      </c>
      <c r="E2806" s="3" t="s">
        <v>151</v>
      </c>
      <c r="F2806" s="3">
        <v>50</v>
      </c>
      <c r="G2806" s="3" t="s">
        <v>6580</v>
      </c>
    </row>
    <row r="2807" spans="1:7" x14ac:dyDescent="0.2">
      <c r="A2807" s="3" t="s">
        <v>6603</v>
      </c>
      <c r="B2807" s="3" t="s">
        <v>6604</v>
      </c>
      <c r="C2807" s="3" t="s">
        <v>107</v>
      </c>
      <c r="D2807" s="3" t="s">
        <v>11</v>
      </c>
      <c r="E2807" s="3" t="s">
        <v>151</v>
      </c>
      <c r="F2807" s="3">
        <v>50</v>
      </c>
      <c r="G2807" s="3" t="s">
        <v>6580</v>
      </c>
    </row>
    <row r="2808" spans="1:7" x14ac:dyDescent="0.2">
      <c r="A2808" s="3" t="s">
        <v>6605</v>
      </c>
      <c r="B2808" s="3" t="s">
        <v>6606</v>
      </c>
      <c r="C2808" s="3" t="s">
        <v>102</v>
      </c>
      <c r="D2808" s="3" t="s">
        <v>11</v>
      </c>
      <c r="E2808" s="3" t="s">
        <v>156</v>
      </c>
      <c r="F2808" s="3">
        <v>50</v>
      </c>
      <c r="G2808" s="3" t="s">
        <v>6580</v>
      </c>
    </row>
    <row r="2809" spans="1:7" x14ac:dyDescent="0.2">
      <c r="A2809" s="3" t="s">
        <v>6607</v>
      </c>
      <c r="B2809" s="3" t="s">
        <v>6608</v>
      </c>
      <c r="C2809" s="3" t="s">
        <v>102</v>
      </c>
      <c r="D2809" s="3" t="s">
        <v>11</v>
      </c>
      <c r="E2809" s="3" t="s">
        <v>357</v>
      </c>
      <c r="F2809" s="3">
        <v>90</v>
      </c>
      <c r="G2809" s="3" t="s">
        <v>6580</v>
      </c>
    </row>
    <row r="2810" spans="1:7" x14ac:dyDescent="0.2">
      <c r="A2810" s="3" t="s">
        <v>6609</v>
      </c>
      <c r="B2810" s="3" t="s">
        <v>6610</v>
      </c>
      <c r="C2810" s="3" t="s">
        <v>107</v>
      </c>
      <c r="D2810" s="3" t="s">
        <v>11</v>
      </c>
      <c r="E2810" s="3" t="s">
        <v>357</v>
      </c>
      <c r="F2810" s="3">
        <v>90</v>
      </c>
      <c r="G2810" s="3" t="s">
        <v>6580</v>
      </c>
    </row>
    <row r="2811" spans="1:7" x14ac:dyDescent="0.2">
      <c r="A2811" s="3" t="s">
        <v>6611</v>
      </c>
      <c r="B2811" s="3" t="s">
        <v>6612</v>
      </c>
      <c r="C2811" s="3" t="s">
        <v>102</v>
      </c>
      <c r="D2811" s="3" t="s">
        <v>11</v>
      </c>
      <c r="E2811" s="3" t="s">
        <v>302</v>
      </c>
      <c r="F2811" s="3">
        <v>70</v>
      </c>
      <c r="G2811" s="3" t="s">
        <v>6613</v>
      </c>
    </row>
    <row r="2812" spans="1:7" x14ac:dyDescent="0.2">
      <c r="A2812" s="3" t="s">
        <v>6614</v>
      </c>
      <c r="B2812" s="3" t="s">
        <v>6615</v>
      </c>
      <c r="C2812" s="3" t="s">
        <v>102</v>
      </c>
      <c r="D2812" s="3" t="s">
        <v>11</v>
      </c>
      <c r="E2812" s="3" t="s">
        <v>146</v>
      </c>
      <c r="F2812" s="3">
        <v>50</v>
      </c>
      <c r="G2812" s="3" t="s">
        <v>6616</v>
      </c>
    </row>
    <row r="2813" spans="1:7" x14ac:dyDescent="0.2">
      <c r="A2813" s="3" t="s">
        <v>6617</v>
      </c>
      <c r="B2813" s="3" t="s">
        <v>6618</v>
      </c>
      <c r="C2813" s="3" t="s">
        <v>107</v>
      </c>
      <c r="D2813" s="3" t="s">
        <v>11</v>
      </c>
      <c r="E2813" s="3" t="s">
        <v>146</v>
      </c>
      <c r="F2813" s="3">
        <v>50</v>
      </c>
      <c r="G2813" s="3" t="s">
        <v>6616</v>
      </c>
    </row>
    <row r="2814" spans="1:7" x14ac:dyDescent="0.2">
      <c r="A2814" s="3" t="s">
        <v>6619</v>
      </c>
      <c r="B2814" s="3" t="s">
        <v>6620</v>
      </c>
      <c r="C2814" s="3" t="s">
        <v>102</v>
      </c>
      <c r="D2814" s="3" t="s">
        <v>11</v>
      </c>
      <c r="E2814" s="3" t="s">
        <v>103</v>
      </c>
      <c r="F2814" s="3">
        <v>90</v>
      </c>
      <c r="G2814" s="3" t="s">
        <v>6621</v>
      </c>
    </row>
    <row r="2815" spans="1:7" x14ac:dyDescent="0.2">
      <c r="A2815" s="3" t="s">
        <v>6622</v>
      </c>
      <c r="B2815" s="3" t="s">
        <v>6623</v>
      </c>
      <c r="C2815" s="3" t="s">
        <v>107</v>
      </c>
      <c r="D2815" s="3" t="s">
        <v>11</v>
      </c>
      <c r="E2815" s="3" t="s">
        <v>103</v>
      </c>
      <c r="F2815" s="3">
        <v>90</v>
      </c>
      <c r="G2815" s="3" t="s">
        <v>6621</v>
      </c>
    </row>
    <row r="2816" spans="1:7" x14ac:dyDescent="0.2">
      <c r="A2816" s="3" t="s">
        <v>6624</v>
      </c>
      <c r="B2816" s="3" t="s">
        <v>6625</v>
      </c>
      <c r="C2816" s="3" t="s">
        <v>102</v>
      </c>
      <c r="D2816" s="3" t="s">
        <v>11</v>
      </c>
      <c r="E2816" s="3" t="s">
        <v>176</v>
      </c>
      <c r="F2816" s="3">
        <v>70</v>
      </c>
      <c r="G2816" s="3" t="s">
        <v>6621</v>
      </c>
    </row>
    <row r="2817" spans="1:7" x14ac:dyDescent="0.2">
      <c r="A2817" s="3" t="s">
        <v>6626</v>
      </c>
      <c r="B2817" s="3" t="s">
        <v>6627</v>
      </c>
      <c r="C2817" s="3" t="s">
        <v>107</v>
      </c>
      <c r="D2817" s="3" t="s">
        <v>11</v>
      </c>
      <c r="E2817" s="3" t="s">
        <v>176</v>
      </c>
      <c r="F2817" s="3">
        <v>70</v>
      </c>
      <c r="G2817" s="3" t="s">
        <v>6621</v>
      </c>
    </row>
    <row r="2818" spans="1:7" x14ac:dyDescent="0.2">
      <c r="A2818" s="3" t="s">
        <v>6628</v>
      </c>
      <c r="B2818" s="3" t="s">
        <v>6629</v>
      </c>
      <c r="C2818" s="3" t="s">
        <v>102</v>
      </c>
      <c r="D2818" s="3" t="s">
        <v>11</v>
      </c>
      <c r="E2818" s="3" t="s">
        <v>465</v>
      </c>
      <c r="F2818" s="3">
        <v>50</v>
      </c>
      <c r="G2818" s="3" t="s">
        <v>6621</v>
      </c>
    </row>
    <row r="2819" spans="1:7" x14ac:dyDescent="0.2">
      <c r="A2819" s="3" t="s">
        <v>6630</v>
      </c>
      <c r="B2819" s="3" t="s">
        <v>6631</v>
      </c>
      <c r="C2819" s="3" t="s">
        <v>107</v>
      </c>
      <c r="D2819" s="3" t="s">
        <v>11</v>
      </c>
      <c r="E2819" s="3" t="s">
        <v>465</v>
      </c>
      <c r="F2819" s="3">
        <v>50</v>
      </c>
      <c r="G2819" s="3" t="s">
        <v>6621</v>
      </c>
    </row>
    <row r="2820" spans="1:7" x14ac:dyDescent="0.2">
      <c r="A2820" s="3" t="s">
        <v>6632</v>
      </c>
      <c r="B2820" s="3" t="s">
        <v>6633</v>
      </c>
      <c r="C2820" s="3" t="s">
        <v>107</v>
      </c>
      <c r="D2820" s="3" t="s">
        <v>11</v>
      </c>
      <c r="E2820" s="3" t="s">
        <v>170</v>
      </c>
      <c r="F2820" s="3">
        <v>40</v>
      </c>
      <c r="G2820" s="3" t="s">
        <v>6634</v>
      </c>
    </row>
    <row r="2821" spans="1:7" x14ac:dyDescent="0.2">
      <c r="A2821" s="3" t="s">
        <v>6635</v>
      </c>
      <c r="B2821" s="3" t="s">
        <v>6636</v>
      </c>
      <c r="C2821" s="3" t="s">
        <v>102</v>
      </c>
      <c r="D2821" s="3" t="s">
        <v>11</v>
      </c>
      <c r="E2821" s="3" t="s">
        <v>133</v>
      </c>
      <c r="F2821" s="3">
        <v>70</v>
      </c>
      <c r="G2821" s="3" t="s">
        <v>6637</v>
      </c>
    </row>
    <row r="2822" spans="1:7" x14ac:dyDescent="0.2">
      <c r="A2822" s="3" t="s">
        <v>6638</v>
      </c>
      <c r="B2822" s="3" t="s">
        <v>6639</v>
      </c>
      <c r="C2822" s="3" t="s">
        <v>107</v>
      </c>
      <c r="D2822" s="3" t="s">
        <v>11</v>
      </c>
      <c r="E2822" s="3" t="s">
        <v>133</v>
      </c>
      <c r="F2822" s="3">
        <v>70</v>
      </c>
      <c r="G2822" s="3" t="s">
        <v>6637</v>
      </c>
    </row>
    <row r="2823" spans="1:7" x14ac:dyDescent="0.2">
      <c r="A2823" s="3" t="s">
        <v>6640</v>
      </c>
      <c r="B2823" s="3" t="s">
        <v>6641</v>
      </c>
      <c r="C2823" s="3" t="s">
        <v>102</v>
      </c>
      <c r="D2823" s="3" t="s">
        <v>11</v>
      </c>
      <c r="E2823" s="3" t="s">
        <v>151</v>
      </c>
      <c r="F2823" s="3">
        <v>10</v>
      </c>
      <c r="G2823" s="3" t="s">
        <v>6642</v>
      </c>
    </row>
    <row r="2824" spans="1:7" x14ac:dyDescent="0.2">
      <c r="A2824" s="3" t="s">
        <v>6643</v>
      </c>
      <c r="B2824" s="3" t="s">
        <v>6644</v>
      </c>
      <c r="C2824" s="3" t="s">
        <v>107</v>
      </c>
      <c r="D2824" s="3" t="s">
        <v>11</v>
      </c>
      <c r="E2824" s="3" t="s">
        <v>151</v>
      </c>
      <c r="F2824" s="3">
        <v>10</v>
      </c>
      <c r="G2824" s="3" t="s">
        <v>6642</v>
      </c>
    </row>
    <row r="2825" spans="1:7" x14ac:dyDescent="0.2">
      <c r="A2825" s="3" t="s">
        <v>6645</v>
      </c>
      <c r="B2825" s="3" t="s">
        <v>6646</v>
      </c>
      <c r="C2825" s="3" t="s">
        <v>102</v>
      </c>
      <c r="D2825" s="3" t="s">
        <v>11</v>
      </c>
      <c r="E2825" s="3" t="s">
        <v>156</v>
      </c>
      <c r="F2825" s="3">
        <v>10</v>
      </c>
      <c r="G2825" s="3" t="s">
        <v>6647</v>
      </c>
    </row>
    <row r="2826" spans="1:7" x14ac:dyDescent="0.2">
      <c r="A2826" s="3" t="s">
        <v>6648</v>
      </c>
      <c r="B2826" s="3" t="s">
        <v>6649</v>
      </c>
      <c r="C2826" s="3" t="s">
        <v>102</v>
      </c>
      <c r="D2826" s="3" t="s">
        <v>11</v>
      </c>
      <c r="E2826" s="3" t="s">
        <v>128</v>
      </c>
      <c r="F2826" s="3">
        <v>50</v>
      </c>
      <c r="G2826" s="3" t="s">
        <v>6650</v>
      </c>
    </row>
    <row r="2827" spans="1:7" x14ac:dyDescent="0.2">
      <c r="A2827" s="3" t="s">
        <v>6651</v>
      </c>
      <c r="B2827" s="3" t="s">
        <v>6652</v>
      </c>
      <c r="C2827" s="3" t="s">
        <v>107</v>
      </c>
      <c r="D2827" s="3" t="s">
        <v>11</v>
      </c>
      <c r="E2827" s="3" t="s">
        <v>128</v>
      </c>
      <c r="F2827" s="3">
        <v>50</v>
      </c>
      <c r="G2827" s="3" t="s">
        <v>6650</v>
      </c>
    </row>
    <row r="2828" spans="1:7" x14ac:dyDescent="0.2">
      <c r="A2828" s="3" t="s">
        <v>6653</v>
      </c>
      <c r="B2828" s="3" t="s">
        <v>6654</v>
      </c>
      <c r="C2828" s="3" t="s">
        <v>102</v>
      </c>
      <c r="D2828" s="3" t="s">
        <v>11</v>
      </c>
      <c r="E2828" s="3" t="s">
        <v>133</v>
      </c>
      <c r="F2828" s="3">
        <v>40</v>
      </c>
      <c r="G2828" s="3" t="s">
        <v>6655</v>
      </c>
    </row>
    <row r="2829" spans="1:7" x14ac:dyDescent="0.2">
      <c r="A2829" s="3" t="s">
        <v>6656</v>
      </c>
      <c r="B2829" s="3" t="s">
        <v>6657</v>
      </c>
      <c r="C2829" s="3" t="s">
        <v>107</v>
      </c>
      <c r="D2829" s="3" t="s">
        <v>11</v>
      </c>
      <c r="E2829" s="3" t="s">
        <v>133</v>
      </c>
      <c r="F2829" s="3">
        <v>40</v>
      </c>
      <c r="G2829" s="3" t="s">
        <v>6655</v>
      </c>
    </row>
    <row r="2830" spans="1:7" x14ac:dyDescent="0.2">
      <c r="A2830" s="3" t="s">
        <v>6658</v>
      </c>
      <c r="B2830" s="3" t="s">
        <v>6659</v>
      </c>
      <c r="C2830" s="3" t="s">
        <v>102</v>
      </c>
      <c r="D2830" s="3" t="s">
        <v>11</v>
      </c>
      <c r="E2830" s="3" t="s">
        <v>115</v>
      </c>
      <c r="F2830" s="3">
        <v>40</v>
      </c>
      <c r="G2830" s="3" t="s">
        <v>6660</v>
      </c>
    </row>
    <row r="2831" spans="1:7" x14ac:dyDescent="0.2">
      <c r="A2831" s="3" t="s">
        <v>6661</v>
      </c>
      <c r="B2831" s="3" t="s">
        <v>6662</v>
      </c>
      <c r="C2831" s="3" t="s">
        <v>107</v>
      </c>
      <c r="D2831" s="3" t="s">
        <v>11</v>
      </c>
      <c r="E2831" s="3" t="s">
        <v>115</v>
      </c>
      <c r="F2831" s="3">
        <v>40</v>
      </c>
      <c r="G2831" s="3" t="s">
        <v>6660</v>
      </c>
    </row>
    <row r="2832" spans="1:7" x14ac:dyDescent="0.2">
      <c r="A2832" s="3" t="s">
        <v>6663</v>
      </c>
      <c r="B2832" s="3" t="s">
        <v>6664</v>
      </c>
      <c r="C2832" s="3" t="s">
        <v>102</v>
      </c>
      <c r="D2832" s="3" t="s">
        <v>11</v>
      </c>
      <c r="E2832" s="3" t="s">
        <v>159</v>
      </c>
      <c r="F2832" s="3">
        <v>70</v>
      </c>
      <c r="G2832" s="3" t="s">
        <v>6660</v>
      </c>
    </row>
    <row r="2833" spans="1:7" x14ac:dyDescent="0.2">
      <c r="A2833" s="3" t="s">
        <v>6665</v>
      </c>
      <c r="B2833" s="3" t="s">
        <v>6666</v>
      </c>
      <c r="C2833" s="3" t="s">
        <v>107</v>
      </c>
      <c r="D2833" s="3" t="s">
        <v>11</v>
      </c>
      <c r="E2833" s="3" t="s">
        <v>159</v>
      </c>
      <c r="F2833" s="3">
        <v>70</v>
      </c>
      <c r="G2833" s="3" t="s">
        <v>6660</v>
      </c>
    </row>
    <row r="2834" spans="1:7" x14ac:dyDescent="0.2">
      <c r="A2834" s="3" t="s">
        <v>6667</v>
      </c>
      <c r="B2834" s="3" t="s">
        <v>6668</v>
      </c>
      <c r="C2834" s="3" t="s">
        <v>102</v>
      </c>
      <c r="D2834" s="3" t="s">
        <v>11</v>
      </c>
      <c r="E2834" s="3" t="s">
        <v>302</v>
      </c>
      <c r="F2834" s="3">
        <v>90</v>
      </c>
      <c r="G2834" s="3" t="s">
        <v>6669</v>
      </c>
    </row>
    <row r="2835" spans="1:7" x14ac:dyDescent="0.2">
      <c r="A2835" s="3" t="s">
        <v>6670</v>
      </c>
      <c r="B2835" s="3" t="s">
        <v>6671</v>
      </c>
      <c r="C2835" s="3" t="s">
        <v>102</v>
      </c>
      <c r="D2835" s="3" t="s">
        <v>11</v>
      </c>
      <c r="E2835" s="3" t="s">
        <v>133</v>
      </c>
      <c r="F2835" s="3">
        <v>40</v>
      </c>
      <c r="G2835" s="3" t="s">
        <v>6672</v>
      </c>
    </row>
    <row r="2836" spans="1:7" x14ac:dyDescent="0.2">
      <c r="A2836" s="3" t="s">
        <v>6673</v>
      </c>
      <c r="B2836" s="3" t="s">
        <v>6674</v>
      </c>
      <c r="C2836" s="3" t="s">
        <v>107</v>
      </c>
      <c r="D2836" s="3" t="s">
        <v>11</v>
      </c>
      <c r="E2836" s="3" t="s">
        <v>133</v>
      </c>
      <c r="F2836" s="3">
        <v>40</v>
      </c>
      <c r="G2836" s="3" t="s">
        <v>6672</v>
      </c>
    </row>
    <row r="2837" spans="1:7" x14ac:dyDescent="0.2">
      <c r="A2837" s="3" t="s">
        <v>6675</v>
      </c>
      <c r="B2837" s="3" t="s">
        <v>6676</v>
      </c>
      <c r="C2837" s="3" t="s">
        <v>102</v>
      </c>
      <c r="D2837" s="3" t="s">
        <v>11</v>
      </c>
      <c r="E2837" s="3" t="s">
        <v>151</v>
      </c>
      <c r="F2837" s="3">
        <v>90</v>
      </c>
      <c r="G2837" s="3" t="s">
        <v>6677</v>
      </c>
    </row>
    <row r="2838" spans="1:7" x14ac:dyDescent="0.2">
      <c r="A2838" s="3" t="s">
        <v>6678</v>
      </c>
      <c r="B2838" s="3" t="s">
        <v>6679</v>
      </c>
      <c r="C2838" s="3" t="s">
        <v>107</v>
      </c>
      <c r="D2838" s="3" t="s">
        <v>11</v>
      </c>
      <c r="E2838" s="3" t="s">
        <v>151</v>
      </c>
      <c r="F2838" s="3">
        <v>90</v>
      </c>
      <c r="G2838" s="3" t="s">
        <v>6677</v>
      </c>
    </row>
    <row r="2839" spans="1:7" x14ac:dyDescent="0.2">
      <c r="A2839" s="3" t="s">
        <v>6680</v>
      </c>
      <c r="B2839" s="3" t="s">
        <v>6681</v>
      </c>
      <c r="C2839" s="3" t="s">
        <v>102</v>
      </c>
      <c r="D2839" s="3" t="s">
        <v>11</v>
      </c>
      <c r="E2839" s="3" t="s">
        <v>164</v>
      </c>
      <c r="F2839" s="3">
        <v>90</v>
      </c>
      <c r="G2839" s="3" t="s">
        <v>6682</v>
      </c>
    </row>
    <row r="2840" spans="1:7" x14ac:dyDescent="0.2">
      <c r="A2840" s="3" t="s">
        <v>6683</v>
      </c>
      <c r="B2840" s="3" t="s">
        <v>6684</v>
      </c>
      <c r="C2840" s="3" t="s">
        <v>107</v>
      </c>
      <c r="D2840" s="3" t="s">
        <v>11</v>
      </c>
      <c r="E2840" s="3" t="s">
        <v>164</v>
      </c>
      <c r="F2840" s="3">
        <v>90</v>
      </c>
      <c r="G2840" s="3" t="s">
        <v>6682</v>
      </c>
    </row>
    <row r="2841" spans="1:7" x14ac:dyDescent="0.2">
      <c r="A2841" s="3" t="s">
        <v>6685</v>
      </c>
      <c r="B2841" s="3" t="s">
        <v>6686</v>
      </c>
      <c r="C2841" s="3" t="s">
        <v>102</v>
      </c>
      <c r="D2841" s="3" t="s">
        <v>11</v>
      </c>
      <c r="E2841" s="3" t="s">
        <v>128</v>
      </c>
      <c r="F2841" s="3">
        <v>90</v>
      </c>
      <c r="G2841" s="3" t="s">
        <v>6687</v>
      </c>
    </row>
    <row r="2842" spans="1:7" x14ac:dyDescent="0.2">
      <c r="A2842" s="3" t="s">
        <v>6688</v>
      </c>
      <c r="B2842" s="3" t="s">
        <v>6689</v>
      </c>
      <c r="C2842" s="3" t="s">
        <v>107</v>
      </c>
      <c r="D2842" s="3" t="s">
        <v>11</v>
      </c>
      <c r="E2842" s="3" t="s">
        <v>128</v>
      </c>
      <c r="F2842" s="3">
        <v>90</v>
      </c>
      <c r="G2842" s="3" t="s">
        <v>6687</v>
      </c>
    </row>
    <row r="2843" spans="1:7" x14ac:dyDescent="0.2">
      <c r="A2843" s="3" t="s">
        <v>6690</v>
      </c>
      <c r="B2843" s="3" t="s">
        <v>6691</v>
      </c>
      <c r="C2843" s="3" t="s">
        <v>102</v>
      </c>
      <c r="D2843" s="3" t="s">
        <v>11</v>
      </c>
      <c r="E2843" s="3" t="s">
        <v>133</v>
      </c>
      <c r="F2843" s="3">
        <v>20</v>
      </c>
      <c r="G2843" s="3" t="s">
        <v>6687</v>
      </c>
    </row>
    <row r="2844" spans="1:7" x14ac:dyDescent="0.2">
      <c r="A2844" s="3" t="s">
        <v>6692</v>
      </c>
      <c r="B2844" s="3" t="s">
        <v>6693</v>
      </c>
      <c r="C2844" s="3" t="s">
        <v>107</v>
      </c>
      <c r="D2844" s="3" t="s">
        <v>11</v>
      </c>
      <c r="E2844" s="3" t="s">
        <v>133</v>
      </c>
      <c r="F2844" s="3">
        <v>20</v>
      </c>
      <c r="G2844" s="3" t="s">
        <v>6687</v>
      </c>
    </row>
    <row r="2845" spans="1:7" x14ac:dyDescent="0.2">
      <c r="A2845" s="3" t="s">
        <v>6694</v>
      </c>
      <c r="B2845" s="3" t="s">
        <v>6695</v>
      </c>
      <c r="C2845" s="3" t="s">
        <v>102</v>
      </c>
      <c r="D2845" s="3" t="s">
        <v>11</v>
      </c>
      <c r="E2845" s="3" t="s">
        <v>207</v>
      </c>
      <c r="F2845" s="3">
        <v>80</v>
      </c>
      <c r="G2845" s="3" t="s">
        <v>6696</v>
      </c>
    </row>
    <row r="2846" spans="1:7" x14ac:dyDescent="0.2">
      <c r="A2846" s="3" t="s">
        <v>6697</v>
      </c>
      <c r="B2846" s="3" t="s">
        <v>6698</v>
      </c>
      <c r="C2846" s="3" t="s">
        <v>107</v>
      </c>
      <c r="D2846" s="3" t="s">
        <v>11</v>
      </c>
      <c r="E2846" s="3" t="s">
        <v>207</v>
      </c>
      <c r="F2846" s="3">
        <v>80</v>
      </c>
      <c r="G2846" s="3" t="s">
        <v>6696</v>
      </c>
    </row>
    <row r="2847" spans="1:7" x14ac:dyDescent="0.2">
      <c r="A2847" s="3" t="s">
        <v>6699</v>
      </c>
      <c r="B2847" s="3" t="s">
        <v>6700</v>
      </c>
      <c r="C2847" s="3" t="s">
        <v>102</v>
      </c>
      <c r="D2847" s="3" t="s">
        <v>11</v>
      </c>
      <c r="E2847" s="3" t="s">
        <v>164</v>
      </c>
      <c r="F2847" s="3">
        <v>50</v>
      </c>
      <c r="G2847" s="3" t="s">
        <v>6701</v>
      </c>
    </row>
    <row r="2848" spans="1:7" x14ac:dyDescent="0.2">
      <c r="A2848" s="3" t="s">
        <v>6702</v>
      </c>
      <c r="B2848" s="3" t="s">
        <v>6703</v>
      </c>
      <c r="C2848" s="3" t="s">
        <v>107</v>
      </c>
      <c r="D2848" s="3" t="s">
        <v>11</v>
      </c>
      <c r="E2848" s="3" t="s">
        <v>164</v>
      </c>
      <c r="F2848" s="3">
        <v>50</v>
      </c>
      <c r="G2848" s="3" t="s">
        <v>6701</v>
      </c>
    </row>
    <row r="2849" spans="1:7" x14ac:dyDescent="0.2">
      <c r="A2849" s="3" t="s">
        <v>6704</v>
      </c>
      <c r="B2849" s="3" t="s">
        <v>6705</v>
      </c>
      <c r="C2849" s="3" t="s">
        <v>102</v>
      </c>
      <c r="D2849" s="3" t="s">
        <v>11</v>
      </c>
      <c r="E2849" s="3" t="s">
        <v>170</v>
      </c>
      <c r="F2849" s="3">
        <v>50</v>
      </c>
      <c r="G2849" s="3" t="s">
        <v>6706</v>
      </c>
    </row>
    <row r="2850" spans="1:7" x14ac:dyDescent="0.2">
      <c r="A2850" s="3" t="s">
        <v>6707</v>
      </c>
      <c r="B2850" s="3" t="s">
        <v>6708</v>
      </c>
      <c r="C2850" s="3" t="s">
        <v>107</v>
      </c>
      <c r="D2850" s="3" t="s">
        <v>11</v>
      </c>
      <c r="E2850" s="3" t="s">
        <v>170</v>
      </c>
      <c r="F2850" s="3">
        <v>50</v>
      </c>
      <c r="G2850" s="3" t="s">
        <v>6706</v>
      </c>
    </row>
    <row r="2851" spans="1:7" x14ac:dyDescent="0.2">
      <c r="A2851" s="3" t="s">
        <v>6709</v>
      </c>
      <c r="B2851" s="3" t="s">
        <v>6710</v>
      </c>
      <c r="C2851" s="3" t="s">
        <v>102</v>
      </c>
      <c r="D2851" s="3" t="s">
        <v>11</v>
      </c>
      <c r="E2851" s="3" t="s">
        <v>207</v>
      </c>
      <c r="F2851" s="3">
        <v>20</v>
      </c>
      <c r="G2851" s="3" t="s">
        <v>6711</v>
      </c>
    </row>
    <row r="2852" spans="1:7" x14ac:dyDescent="0.2">
      <c r="A2852" s="3" t="s">
        <v>6712</v>
      </c>
      <c r="B2852" s="3" t="s">
        <v>6713</v>
      </c>
      <c r="C2852" s="3" t="s">
        <v>102</v>
      </c>
      <c r="D2852" s="3" t="s">
        <v>11</v>
      </c>
      <c r="E2852" s="3" t="s">
        <v>302</v>
      </c>
      <c r="F2852" s="3">
        <v>52</v>
      </c>
      <c r="G2852" s="3" t="s">
        <v>6714</v>
      </c>
    </row>
    <row r="2853" spans="1:7" x14ac:dyDescent="0.2">
      <c r="A2853" s="3" t="s">
        <v>6715</v>
      </c>
      <c r="B2853" s="3" t="s">
        <v>6716</v>
      </c>
      <c r="C2853" s="3" t="s">
        <v>102</v>
      </c>
      <c r="D2853" s="3" t="s">
        <v>11</v>
      </c>
      <c r="E2853" s="3" t="s">
        <v>141</v>
      </c>
      <c r="F2853" s="3">
        <v>30</v>
      </c>
      <c r="G2853" s="3" t="s">
        <v>6717</v>
      </c>
    </row>
    <row r="2854" spans="1:7" x14ac:dyDescent="0.2">
      <c r="A2854" s="3" t="s">
        <v>6718</v>
      </c>
      <c r="B2854" s="3" t="s">
        <v>6719</v>
      </c>
      <c r="C2854" s="3" t="s">
        <v>107</v>
      </c>
      <c r="D2854" s="3" t="s">
        <v>11</v>
      </c>
      <c r="E2854" s="3" t="s">
        <v>141</v>
      </c>
      <c r="F2854" s="3">
        <v>30</v>
      </c>
      <c r="G2854" s="3" t="s">
        <v>6717</v>
      </c>
    </row>
    <row r="2855" spans="1:7" x14ac:dyDescent="0.2">
      <c r="A2855" s="3" t="s">
        <v>6720</v>
      </c>
      <c r="B2855" s="3" t="s">
        <v>6721</v>
      </c>
      <c r="C2855" s="3" t="s">
        <v>107</v>
      </c>
      <c r="D2855" s="3" t="s">
        <v>11</v>
      </c>
      <c r="E2855" s="3" t="s">
        <v>138</v>
      </c>
      <c r="F2855" s="3">
        <v>80</v>
      </c>
      <c r="G2855" s="3" t="s">
        <v>6722</v>
      </c>
    </row>
    <row r="2856" spans="1:7" x14ac:dyDescent="0.2">
      <c r="A2856" s="3" t="s">
        <v>6723</v>
      </c>
      <c r="B2856" s="3" t="s">
        <v>6724</v>
      </c>
      <c r="C2856" s="3" t="s">
        <v>102</v>
      </c>
      <c r="D2856" s="3" t="s">
        <v>11</v>
      </c>
      <c r="E2856" s="3" t="s">
        <v>357</v>
      </c>
      <c r="F2856" s="3">
        <v>20</v>
      </c>
      <c r="G2856" s="3" t="s">
        <v>6725</v>
      </c>
    </row>
    <row r="2857" spans="1:7" x14ac:dyDescent="0.2">
      <c r="A2857" s="3" t="s">
        <v>6726</v>
      </c>
      <c r="B2857" s="3" t="s">
        <v>6727</v>
      </c>
      <c r="C2857" s="3" t="s">
        <v>107</v>
      </c>
      <c r="D2857" s="3" t="s">
        <v>11</v>
      </c>
      <c r="E2857" s="3" t="s">
        <v>357</v>
      </c>
      <c r="F2857" s="3">
        <v>20</v>
      </c>
      <c r="G2857" s="3" t="s">
        <v>6725</v>
      </c>
    </row>
    <row r="2858" spans="1:7" x14ac:dyDescent="0.2">
      <c r="A2858" s="3" t="s">
        <v>6728</v>
      </c>
      <c r="B2858" s="3" t="s">
        <v>6729</v>
      </c>
      <c r="C2858" s="3" t="s">
        <v>102</v>
      </c>
      <c r="D2858" s="3" t="s">
        <v>11</v>
      </c>
      <c r="E2858" s="3" t="s">
        <v>159</v>
      </c>
      <c r="F2858" s="3">
        <v>90</v>
      </c>
      <c r="G2858" s="3" t="s">
        <v>6725</v>
      </c>
    </row>
    <row r="2859" spans="1:7" x14ac:dyDescent="0.2">
      <c r="A2859" s="3" t="s">
        <v>6730</v>
      </c>
      <c r="B2859" s="3" t="s">
        <v>6731</v>
      </c>
      <c r="C2859" s="3" t="s">
        <v>107</v>
      </c>
      <c r="D2859" s="3" t="s">
        <v>11</v>
      </c>
      <c r="E2859" s="3" t="s">
        <v>159</v>
      </c>
      <c r="F2859" s="3">
        <v>90</v>
      </c>
      <c r="G2859" s="3" t="s">
        <v>6725</v>
      </c>
    </row>
    <row r="2860" spans="1:7" x14ac:dyDescent="0.2">
      <c r="A2860" s="3" t="s">
        <v>6732</v>
      </c>
      <c r="B2860" s="3" t="s">
        <v>6733</v>
      </c>
      <c r="C2860" s="3" t="s">
        <v>102</v>
      </c>
      <c r="D2860" s="3" t="s">
        <v>11</v>
      </c>
      <c r="E2860" s="3" t="s">
        <v>103</v>
      </c>
      <c r="F2860" s="3">
        <v>90</v>
      </c>
      <c r="G2860" s="3" t="s">
        <v>6734</v>
      </c>
    </row>
    <row r="2861" spans="1:7" x14ac:dyDescent="0.2">
      <c r="A2861" s="3" t="s">
        <v>6735</v>
      </c>
      <c r="B2861" s="3" t="s">
        <v>6736</v>
      </c>
      <c r="C2861" s="3" t="s">
        <v>107</v>
      </c>
      <c r="D2861" s="3" t="s">
        <v>11</v>
      </c>
      <c r="E2861" s="3" t="s">
        <v>103</v>
      </c>
      <c r="F2861" s="3">
        <v>90</v>
      </c>
      <c r="G2861" s="3" t="s">
        <v>6734</v>
      </c>
    </row>
    <row r="2862" spans="1:7" x14ac:dyDescent="0.2">
      <c r="A2862" s="3" t="s">
        <v>6737</v>
      </c>
      <c r="B2862" s="3" t="s">
        <v>6738</v>
      </c>
      <c r="C2862" s="3" t="s">
        <v>102</v>
      </c>
      <c r="D2862" s="3" t="s">
        <v>11</v>
      </c>
      <c r="E2862" s="3" t="s">
        <v>141</v>
      </c>
      <c r="F2862" s="3">
        <v>10</v>
      </c>
      <c r="G2862" s="3" t="s">
        <v>6739</v>
      </c>
    </row>
    <row r="2863" spans="1:7" x14ac:dyDescent="0.2">
      <c r="A2863" s="3" t="s">
        <v>6740</v>
      </c>
      <c r="B2863" s="3" t="s">
        <v>6741</v>
      </c>
      <c r="C2863" s="3" t="s">
        <v>107</v>
      </c>
      <c r="D2863" s="3" t="s">
        <v>11</v>
      </c>
      <c r="E2863" s="3" t="s">
        <v>141</v>
      </c>
      <c r="F2863" s="3">
        <v>10</v>
      </c>
      <c r="G2863" s="3" t="s">
        <v>6739</v>
      </c>
    </row>
    <row r="2864" spans="1:7" x14ac:dyDescent="0.2">
      <c r="A2864" s="3" t="s">
        <v>6742</v>
      </c>
      <c r="B2864" s="3" t="s">
        <v>6743</v>
      </c>
      <c r="C2864" s="3" t="s">
        <v>102</v>
      </c>
      <c r="D2864" s="3" t="s">
        <v>11</v>
      </c>
      <c r="E2864" s="3" t="s">
        <v>103</v>
      </c>
      <c r="F2864" s="3">
        <v>80</v>
      </c>
      <c r="G2864" s="3" t="s">
        <v>6744</v>
      </c>
    </row>
    <row r="2865" spans="1:7" x14ac:dyDescent="0.2">
      <c r="A2865" s="3" t="s">
        <v>6745</v>
      </c>
      <c r="B2865" s="3" t="s">
        <v>6746</v>
      </c>
      <c r="C2865" s="3" t="s">
        <v>107</v>
      </c>
      <c r="D2865" s="3" t="s">
        <v>11</v>
      </c>
      <c r="E2865" s="3" t="s">
        <v>103</v>
      </c>
      <c r="F2865" s="3">
        <v>80</v>
      </c>
      <c r="G2865" s="3" t="s">
        <v>6744</v>
      </c>
    </row>
    <row r="2866" spans="1:7" x14ac:dyDescent="0.2">
      <c r="A2866" s="3" t="s">
        <v>6747</v>
      </c>
      <c r="B2866" s="3" t="s">
        <v>6748</v>
      </c>
      <c r="C2866" s="3" t="s">
        <v>102</v>
      </c>
      <c r="D2866" s="3" t="s">
        <v>11</v>
      </c>
      <c r="E2866" s="3" t="s">
        <v>128</v>
      </c>
      <c r="F2866" s="3">
        <v>30</v>
      </c>
      <c r="G2866" s="3" t="s">
        <v>6744</v>
      </c>
    </row>
    <row r="2867" spans="1:7" x14ac:dyDescent="0.2">
      <c r="A2867" s="3" t="s">
        <v>6749</v>
      </c>
      <c r="B2867" s="3" t="s">
        <v>6750</v>
      </c>
      <c r="C2867" s="3" t="s">
        <v>107</v>
      </c>
      <c r="D2867" s="3" t="s">
        <v>11</v>
      </c>
      <c r="E2867" s="3" t="s">
        <v>128</v>
      </c>
      <c r="F2867" s="3">
        <v>30</v>
      </c>
      <c r="G2867" s="3" t="s">
        <v>6744</v>
      </c>
    </row>
    <row r="2868" spans="1:7" x14ac:dyDescent="0.2">
      <c r="A2868" s="3" t="s">
        <v>6751</v>
      </c>
      <c r="B2868" s="3" t="s">
        <v>6752</v>
      </c>
      <c r="C2868" s="3" t="s">
        <v>102</v>
      </c>
      <c r="D2868" s="3" t="s">
        <v>11</v>
      </c>
      <c r="E2868" s="3" t="s">
        <v>133</v>
      </c>
      <c r="F2868" s="3">
        <v>40</v>
      </c>
      <c r="G2868" s="3" t="s">
        <v>6744</v>
      </c>
    </row>
    <row r="2869" spans="1:7" x14ac:dyDescent="0.2">
      <c r="A2869" s="3" t="s">
        <v>6753</v>
      </c>
      <c r="B2869" s="3" t="s">
        <v>6754</v>
      </c>
      <c r="C2869" s="3" t="s">
        <v>107</v>
      </c>
      <c r="D2869" s="3" t="s">
        <v>11</v>
      </c>
      <c r="E2869" s="3" t="s">
        <v>133</v>
      </c>
      <c r="F2869" s="3">
        <v>40</v>
      </c>
      <c r="G2869" s="3" t="s">
        <v>6744</v>
      </c>
    </row>
    <row r="2870" spans="1:7" x14ac:dyDescent="0.2">
      <c r="A2870" s="3" t="s">
        <v>6755</v>
      </c>
      <c r="B2870" s="3" t="s">
        <v>6756</v>
      </c>
      <c r="C2870" s="3" t="s">
        <v>102</v>
      </c>
      <c r="D2870" s="3" t="s">
        <v>11</v>
      </c>
      <c r="E2870" s="3" t="s">
        <v>110</v>
      </c>
      <c r="F2870" s="3">
        <v>30</v>
      </c>
      <c r="G2870" s="3" t="s">
        <v>6744</v>
      </c>
    </row>
    <row r="2871" spans="1:7" x14ac:dyDescent="0.2">
      <c r="A2871" s="3" t="s">
        <v>6757</v>
      </c>
      <c r="B2871" s="3" t="s">
        <v>6758</v>
      </c>
      <c r="C2871" s="3" t="s">
        <v>107</v>
      </c>
      <c r="D2871" s="3" t="s">
        <v>11</v>
      </c>
      <c r="E2871" s="3" t="s">
        <v>110</v>
      </c>
      <c r="F2871" s="3">
        <v>30</v>
      </c>
      <c r="G2871" s="3" t="s">
        <v>6744</v>
      </c>
    </row>
    <row r="2872" spans="1:7" x14ac:dyDescent="0.2">
      <c r="A2872" s="3" t="s">
        <v>6759</v>
      </c>
      <c r="B2872" s="3" t="s">
        <v>6760</v>
      </c>
      <c r="C2872" s="3" t="s">
        <v>102</v>
      </c>
      <c r="D2872" s="3" t="s">
        <v>11</v>
      </c>
      <c r="E2872" s="3" t="s">
        <v>115</v>
      </c>
      <c r="F2872" s="3">
        <v>60</v>
      </c>
      <c r="G2872" s="3" t="s">
        <v>6744</v>
      </c>
    </row>
    <row r="2873" spans="1:7" x14ac:dyDescent="0.2">
      <c r="A2873" s="3" t="s">
        <v>6761</v>
      </c>
      <c r="B2873" s="3" t="s">
        <v>6762</v>
      </c>
      <c r="C2873" s="3" t="s">
        <v>107</v>
      </c>
      <c r="D2873" s="3" t="s">
        <v>11</v>
      </c>
      <c r="E2873" s="3" t="s">
        <v>115</v>
      </c>
      <c r="F2873" s="3">
        <v>60</v>
      </c>
      <c r="G2873" s="3" t="s">
        <v>6744</v>
      </c>
    </row>
    <row r="2874" spans="1:7" x14ac:dyDescent="0.2">
      <c r="A2874" s="3" t="s">
        <v>6763</v>
      </c>
      <c r="B2874" s="3" t="s">
        <v>6764</v>
      </c>
      <c r="C2874" s="3" t="s">
        <v>107</v>
      </c>
      <c r="D2874" s="3" t="s">
        <v>11</v>
      </c>
      <c r="E2874" s="3" t="s">
        <v>138</v>
      </c>
      <c r="F2874" s="3">
        <v>70</v>
      </c>
      <c r="G2874" s="3" t="s">
        <v>6744</v>
      </c>
    </row>
    <row r="2875" spans="1:7" x14ac:dyDescent="0.2">
      <c r="A2875" s="3" t="s">
        <v>6765</v>
      </c>
      <c r="B2875" s="3" t="s">
        <v>6766</v>
      </c>
      <c r="C2875" s="3" t="s">
        <v>102</v>
      </c>
      <c r="D2875" s="3" t="s">
        <v>11</v>
      </c>
      <c r="E2875" s="3" t="s">
        <v>170</v>
      </c>
      <c r="F2875" s="3">
        <v>40</v>
      </c>
      <c r="G2875" s="3" t="s">
        <v>6744</v>
      </c>
    </row>
    <row r="2876" spans="1:7" x14ac:dyDescent="0.2">
      <c r="A2876" s="3" t="s">
        <v>6767</v>
      </c>
      <c r="B2876" s="3" t="s">
        <v>6768</v>
      </c>
      <c r="C2876" s="3" t="s">
        <v>107</v>
      </c>
      <c r="D2876" s="3" t="s">
        <v>11</v>
      </c>
      <c r="E2876" s="3" t="s">
        <v>170</v>
      </c>
      <c r="F2876" s="3">
        <v>40</v>
      </c>
      <c r="G2876" s="3" t="s">
        <v>6744</v>
      </c>
    </row>
    <row r="2877" spans="1:7" x14ac:dyDescent="0.2">
      <c r="A2877" s="3" t="s">
        <v>6769</v>
      </c>
      <c r="B2877" s="3" t="s">
        <v>6770</v>
      </c>
      <c r="C2877" s="3" t="s">
        <v>102</v>
      </c>
      <c r="D2877" s="3" t="s">
        <v>11</v>
      </c>
      <c r="E2877" s="3" t="s">
        <v>151</v>
      </c>
      <c r="F2877" s="3">
        <v>70</v>
      </c>
      <c r="G2877" s="3" t="s">
        <v>6744</v>
      </c>
    </row>
    <row r="2878" spans="1:7" x14ac:dyDescent="0.2">
      <c r="A2878" s="3" t="s">
        <v>6771</v>
      </c>
      <c r="B2878" s="3" t="s">
        <v>6772</v>
      </c>
      <c r="C2878" s="3" t="s">
        <v>107</v>
      </c>
      <c r="D2878" s="3" t="s">
        <v>11</v>
      </c>
      <c r="E2878" s="3" t="s">
        <v>151</v>
      </c>
      <c r="F2878" s="3">
        <v>70</v>
      </c>
      <c r="G2878" s="3" t="s">
        <v>6744</v>
      </c>
    </row>
    <row r="2879" spans="1:7" x14ac:dyDescent="0.2">
      <c r="A2879" s="3" t="s">
        <v>6773</v>
      </c>
      <c r="B2879" s="3" t="s">
        <v>6774</v>
      </c>
      <c r="C2879" s="3" t="s">
        <v>102</v>
      </c>
      <c r="D2879" s="3" t="s">
        <v>11</v>
      </c>
      <c r="E2879" s="3" t="s">
        <v>156</v>
      </c>
      <c r="F2879" s="3">
        <v>10</v>
      </c>
      <c r="G2879" s="3" t="s">
        <v>6744</v>
      </c>
    </row>
    <row r="2880" spans="1:7" x14ac:dyDescent="0.2">
      <c r="A2880" s="3" t="s">
        <v>6775</v>
      </c>
      <c r="B2880" s="3" t="s">
        <v>6776</v>
      </c>
      <c r="C2880" s="3" t="s">
        <v>102</v>
      </c>
      <c r="D2880" s="3" t="s">
        <v>11</v>
      </c>
      <c r="E2880" s="3" t="s">
        <v>465</v>
      </c>
      <c r="F2880" s="3">
        <v>50</v>
      </c>
      <c r="G2880" s="3" t="s">
        <v>6744</v>
      </c>
    </row>
    <row r="2881" spans="1:7" x14ac:dyDescent="0.2">
      <c r="A2881" s="3" t="s">
        <v>6777</v>
      </c>
      <c r="B2881" s="3" t="s">
        <v>6778</v>
      </c>
      <c r="C2881" s="3" t="s">
        <v>107</v>
      </c>
      <c r="D2881" s="3" t="s">
        <v>11</v>
      </c>
      <c r="E2881" s="3" t="s">
        <v>465</v>
      </c>
      <c r="F2881" s="3">
        <v>50</v>
      </c>
      <c r="G2881" s="3" t="s">
        <v>6744</v>
      </c>
    </row>
    <row r="2882" spans="1:7" x14ac:dyDescent="0.2">
      <c r="A2882" s="3" t="s">
        <v>6779</v>
      </c>
      <c r="B2882" s="3" t="s">
        <v>6780</v>
      </c>
      <c r="C2882" s="3" t="s">
        <v>102</v>
      </c>
      <c r="D2882" s="3" t="s">
        <v>11</v>
      </c>
      <c r="E2882" s="3" t="s">
        <v>133</v>
      </c>
      <c r="F2882" s="3">
        <v>70</v>
      </c>
      <c r="G2882" s="3" t="s">
        <v>6781</v>
      </c>
    </row>
    <row r="2883" spans="1:7" x14ac:dyDescent="0.2">
      <c r="A2883" s="3" t="s">
        <v>6782</v>
      </c>
      <c r="B2883" s="3" t="s">
        <v>6783</v>
      </c>
      <c r="C2883" s="3" t="s">
        <v>107</v>
      </c>
      <c r="D2883" s="3" t="s">
        <v>11</v>
      </c>
      <c r="E2883" s="3" t="s">
        <v>133</v>
      </c>
      <c r="F2883" s="3">
        <v>70</v>
      </c>
      <c r="G2883" s="3" t="s">
        <v>6781</v>
      </c>
    </row>
    <row r="2884" spans="1:7" x14ac:dyDescent="0.2">
      <c r="A2884" s="3" t="s">
        <v>6784</v>
      </c>
      <c r="B2884" s="3" t="s">
        <v>6785</v>
      </c>
      <c r="C2884" s="3" t="s">
        <v>102</v>
      </c>
      <c r="D2884" s="3" t="s">
        <v>11</v>
      </c>
      <c r="E2884" s="3" t="s">
        <v>164</v>
      </c>
      <c r="F2884" s="3">
        <v>80</v>
      </c>
      <c r="G2884" s="3" t="s">
        <v>6786</v>
      </c>
    </row>
    <row r="2885" spans="1:7" x14ac:dyDescent="0.2">
      <c r="A2885" s="3" t="s">
        <v>6787</v>
      </c>
      <c r="B2885" s="3" t="s">
        <v>6788</v>
      </c>
      <c r="C2885" s="3" t="s">
        <v>107</v>
      </c>
      <c r="D2885" s="3" t="s">
        <v>11</v>
      </c>
      <c r="E2885" s="3" t="s">
        <v>164</v>
      </c>
      <c r="F2885" s="3">
        <v>80</v>
      </c>
      <c r="G2885" s="3" t="s">
        <v>6786</v>
      </c>
    </row>
    <row r="2886" spans="1:7" x14ac:dyDescent="0.2">
      <c r="A2886" s="3" t="s">
        <v>6789</v>
      </c>
      <c r="B2886" s="3" t="s">
        <v>6790</v>
      </c>
      <c r="C2886" s="3" t="s">
        <v>102</v>
      </c>
      <c r="D2886" s="3" t="s">
        <v>11</v>
      </c>
      <c r="E2886" s="3" t="s">
        <v>159</v>
      </c>
      <c r="F2886" s="3">
        <v>10</v>
      </c>
      <c r="G2886" s="3" t="s">
        <v>6791</v>
      </c>
    </row>
    <row r="2887" spans="1:7" x14ac:dyDescent="0.2">
      <c r="A2887" s="3" t="s">
        <v>6792</v>
      </c>
      <c r="B2887" s="3" t="s">
        <v>6793</v>
      </c>
      <c r="C2887" s="3" t="s">
        <v>107</v>
      </c>
      <c r="D2887" s="3" t="s">
        <v>11</v>
      </c>
      <c r="E2887" s="3" t="s">
        <v>159</v>
      </c>
      <c r="F2887" s="3">
        <v>10</v>
      </c>
      <c r="G2887" s="3" t="s">
        <v>6791</v>
      </c>
    </row>
    <row r="2888" spans="1:7" x14ac:dyDescent="0.2">
      <c r="A2888" s="3" t="s">
        <v>6794</v>
      </c>
      <c r="B2888" s="3" t="s">
        <v>6795</v>
      </c>
      <c r="C2888" s="3" t="s">
        <v>102</v>
      </c>
      <c r="D2888" s="3" t="s">
        <v>11</v>
      </c>
      <c r="E2888" s="3" t="s">
        <v>120</v>
      </c>
      <c r="F2888" s="3">
        <v>60</v>
      </c>
      <c r="G2888" s="3" t="s">
        <v>6796</v>
      </c>
    </row>
    <row r="2889" spans="1:7" x14ac:dyDescent="0.2">
      <c r="A2889" s="3" t="s">
        <v>6797</v>
      </c>
      <c r="B2889" s="3" t="s">
        <v>6798</v>
      </c>
      <c r="C2889" s="3" t="s">
        <v>102</v>
      </c>
      <c r="D2889" s="3" t="s">
        <v>11</v>
      </c>
      <c r="E2889" s="3" t="s">
        <v>103</v>
      </c>
      <c r="F2889" s="3">
        <v>90</v>
      </c>
      <c r="G2889" s="3" t="s">
        <v>6796</v>
      </c>
    </row>
    <row r="2890" spans="1:7" x14ac:dyDescent="0.2">
      <c r="A2890" s="3" t="s">
        <v>6799</v>
      </c>
      <c r="B2890" s="3" t="s">
        <v>6800</v>
      </c>
      <c r="C2890" s="3" t="s">
        <v>107</v>
      </c>
      <c r="D2890" s="3" t="s">
        <v>11</v>
      </c>
      <c r="E2890" s="3" t="s">
        <v>103</v>
      </c>
      <c r="F2890" s="3">
        <v>90</v>
      </c>
      <c r="G2890" s="3" t="s">
        <v>6796</v>
      </c>
    </row>
    <row r="2891" spans="1:7" x14ac:dyDescent="0.2">
      <c r="A2891" s="3" t="s">
        <v>6801</v>
      </c>
      <c r="B2891" s="3" t="s">
        <v>6802</v>
      </c>
      <c r="C2891" s="3" t="s">
        <v>102</v>
      </c>
      <c r="D2891" s="3" t="s">
        <v>11</v>
      </c>
      <c r="E2891" s="3" t="s">
        <v>128</v>
      </c>
      <c r="F2891" s="3">
        <v>80</v>
      </c>
      <c r="G2891" s="3" t="s">
        <v>6796</v>
      </c>
    </row>
    <row r="2892" spans="1:7" x14ac:dyDescent="0.2">
      <c r="A2892" s="3" t="s">
        <v>6803</v>
      </c>
      <c r="B2892" s="3" t="s">
        <v>6804</v>
      </c>
      <c r="C2892" s="3" t="s">
        <v>107</v>
      </c>
      <c r="D2892" s="3" t="s">
        <v>11</v>
      </c>
      <c r="E2892" s="3" t="s">
        <v>128</v>
      </c>
      <c r="F2892" s="3">
        <v>80</v>
      </c>
      <c r="G2892" s="3" t="s">
        <v>6796</v>
      </c>
    </row>
    <row r="2893" spans="1:7" x14ac:dyDescent="0.2">
      <c r="A2893" s="3" t="s">
        <v>6805</v>
      </c>
      <c r="B2893" s="3" t="s">
        <v>6806</v>
      </c>
      <c r="C2893" s="3" t="s">
        <v>102</v>
      </c>
      <c r="D2893" s="3" t="s">
        <v>11</v>
      </c>
      <c r="E2893" s="3" t="s">
        <v>133</v>
      </c>
      <c r="F2893" s="3">
        <v>80</v>
      </c>
      <c r="G2893" s="3" t="s">
        <v>6796</v>
      </c>
    </row>
    <row r="2894" spans="1:7" x14ac:dyDescent="0.2">
      <c r="A2894" s="3" t="s">
        <v>6807</v>
      </c>
      <c r="B2894" s="3" t="s">
        <v>6808</v>
      </c>
      <c r="C2894" s="3" t="s">
        <v>107</v>
      </c>
      <c r="D2894" s="3" t="s">
        <v>11</v>
      </c>
      <c r="E2894" s="3" t="s">
        <v>133</v>
      </c>
      <c r="F2894" s="3">
        <v>80</v>
      </c>
      <c r="G2894" s="3" t="s">
        <v>6796</v>
      </c>
    </row>
    <row r="2895" spans="1:7" x14ac:dyDescent="0.2">
      <c r="A2895" s="3" t="s">
        <v>6809</v>
      </c>
      <c r="B2895" s="3" t="s">
        <v>6810</v>
      </c>
      <c r="C2895" s="3" t="s">
        <v>102</v>
      </c>
      <c r="D2895" s="3" t="s">
        <v>11</v>
      </c>
      <c r="E2895" s="3" t="s">
        <v>207</v>
      </c>
      <c r="F2895" s="3">
        <v>40</v>
      </c>
      <c r="G2895" s="3" t="s">
        <v>6796</v>
      </c>
    </row>
    <row r="2896" spans="1:7" x14ac:dyDescent="0.2">
      <c r="A2896" s="3" t="s">
        <v>6811</v>
      </c>
      <c r="B2896" s="3" t="s">
        <v>6812</v>
      </c>
      <c r="C2896" s="3" t="s">
        <v>107</v>
      </c>
      <c r="D2896" s="3" t="s">
        <v>11</v>
      </c>
      <c r="E2896" s="3" t="s">
        <v>207</v>
      </c>
      <c r="F2896" s="3">
        <v>40</v>
      </c>
      <c r="G2896" s="3" t="s">
        <v>6796</v>
      </c>
    </row>
    <row r="2897" spans="1:7" x14ac:dyDescent="0.2">
      <c r="A2897" s="3" t="s">
        <v>6813</v>
      </c>
      <c r="B2897" s="3" t="s">
        <v>6814</v>
      </c>
      <c r="C2897" s="3" t="s">
        <v>102</v>
      </c>
      <c r="D2897" s="3" t="s">
        <v>11</v>
      </c>
      <c r="E2897" s="3" t="s">
        <v>110</v>
      </c>
      <c r="F2897" s="3">
        <v>50</v>
      </c>
      <c r="G2897" s="3" t="s">
        <v>6796</v>
      </c>
    </row>
    <row r="2898" spans="1:7" x14ac:dyDescent="0.2">
      <c r="A2898" s="3" t="s">
        <v>6815</v>
      </c>
      <c r="B2898" s="3" t="s">
        <v>6816</v>
      </c>
      <c r="C2898" s="3" t="s">
        <v>107</v>
      </c>
      <c r="D2898" s="3" t="s">
        <v>11</v>
      </c>
      <c r="E2898" s="3" t="s">
        <v>110</v>
      </c>
      <c r="F2898" s="3">
        <v>50</v>
      </c>
      <c r="G2898" s="3" t="s">
        <v>6796</v>
      </c>
    </row>
    <row r="2899" spans="1:7" x14ac:dyDescent="0.2">
      <c r="A2899" s="3" t="s">
        <v>6817</v>
      </c>
      <c r="B2899" s="3" t="s">
        <v>6818</v>
      </c>
      <c r="C2899" s="3" t="s">
        <v>102</v>
      </c>
      <c r="D2899" s="3" t="s">
        <v>11</v>
      </c>
      <c r="E2899" s="3" t="s">
        <v>164</v>
      </c>
      <c r="F2899" s="3">
        <v>60</v>
      </c>
      <c r="G2899" s="3" t="s">
        <v>6796</v>
      </c>
    </row>
    <row r="2900" spans="1:7" x14ac:dyDescent="0.2">
      <c r="A2900" s="3" t="s">
        <v>6819</v>
      </c>
      <c r="B2900" s="3" t="s">
        <v>6820</v>
      </c>
      <c r="C2900" s="3" t="s">
        <v>107</v>
      </c>
      <c r="D2900" s="3" t="s">
        <v>11</v>
      </c>
      <c r="E2900" s="3" t="s">
        <v>164</v>
      </c>
      <c r="F2900" s="3">
        <v>60</v>
      </c>
      <c r="G2900" s="3" t="s">
        <v>6796</v>
      </c>
    </row>
    <row r="2901" spans="1:7" x14ac:dyDescent="0.2">
      <c r="A2901" s="3" t="s">
        <v>6821</v>
      </c>
      <c r="B2901" s="3" t="s">
        <v>6822</v>
      </c>
      <c r="C2901" s="3" t="s">
        <v>107</v>
      </c>
      <c r="D2901" s="3" t="s">
        <v>11</v>
      </c>
      <c r="E2901" s="3" t="s">
        <v>138</v>
      </c>
      <c r="F2901" s="3">
        <v>40</v>
      </c>
      <c r="G2901" s="3" t="s">
        <v>6796</v>
      </c>
    </row>
    <row r="2902" spans="1:7" x14ac:dyDescent="0.2">
      <c r="A2902" s="3" t="s">
        <v>6823</v>
      </c>
      <c r="B2902" s="3" t="s">
        <v>6824</v>
      </c>
      <c r="C2902" s="3" t="s">
        <v>102</v>
      </c>
      <c r="D2902" s="3" t="s">
        <v>11</v>
      </c>
      <c r="E2902" s="3" t="s">
        <v>170</v>
      </c>
      <c r="F2902" s="3">
        <v>70</v>
      </c>
      <c r="G2902" s="3" t="s">
        <v>6796</v>
      </c>
    </row>
    <row r="2903" spans="1:7" x14ac:dyDescent="0.2">
      <c r="A2903" s="3" t="s">
        <v>6825</v>
      </c>
      <c r="B2903" s="3" t="s">
        <v>6826</v>
      </c>
      <c r="C2903" s="3" t="s">
        <v>107</v>
      </c>
      <c r="D2903" s="3" t="s">
        <v>11</v>
      </c>
      <c r="E2903" s="3" t="s">
        <v>170</v>
      </c>
      <c r="F2903" s="3">
        <v>70</v>
      </c>
      <c r="G2903" s="3" t="s">
        <v>6796</v>
      </c>
    </row>
    <row r="2904" spans="1:7" x14ac:dyDescent="0.2">
      <c r="A2904" s="3" t="s">
        <v>6827</v>
      </c>
      <c r="B2904" s="3" t="s">
        <v>6828</v>
      </c>
      <c r="C2904" s="3" t="s">
        <v>102</v>
      </c>
      <c r="D2904" s="3" t="s">
        <v>11</v>
      </c>
      <c r="E2904" s="3" t="s">
        <v>146</v>
      </c>
      <c r="F2904" s="3">
        <v>60</v>
      </c>
      <c r="G2904" s="3" t="s">
        <v>6796</v>
      </c>
    </row>
    <row r="2905" spans="1:7" x14ac:dyDescent="0.2">
      <c r="A2905" s="3" t="s">
        <v>6829</v>
      </c>
      <c r="B2905" s="3" t="s">
        <v>6830</v>
      </c>
      <c r="C2905" s="3" t="s">
        <v>107</v>
      </c>
      <c r="D2905" s="3" t="s">
        <v>11</v>
      </c>
      <c r="E2905" s="3" t="s">
        <v>146</v>
      </c>
      <c r="F2905" s="3">
        <v>60</v>
      </c>
      <c r="G2905" s="3" t="s">
        <v>6796</v>
      </c>
    </row>
    <row r="2906" spans="1:7" x14ac:dyDescent="0.2">
      <c r="A2906" s="3" t="s">
        <v>6831</v>
      </c>
      <c r="B2906" s="3" t="s">
        <v>6832</v>
      </c>
      <c r="C2906" s="3" t="s">
        <v>102</v>
      </c>
      <c r="D2906" s="3" t="s">
        <v>11</v>
      </c>
      <c r="E2906" s="3" t="s">
        <v>151</v>
      </c>
      <c r="F2906" s="3">
        <v>90</v>
      </c>
      <c r="G2906" s="3" t="s">
        <v>6796</v>
      </c>
    </row>
    <row r="2907" spans="1:7" x14ac:dyDescent="0.2">
      <c r="A2907" s="3" t="s">
        <v>6833</v>
      </c>
      <c r="B2907" s="3" t="s">
        <v>6834</v>
      </c>
      <c r="C2907" s="3" t="s">
        <v>107</v>
      </c>
      <c r="D2907" s="3" t="s">
        <v>11</v>
      </c>
      <c r="E2907" s="3" t="s">
        <v>151</v>
      </c>
      <c r="F2907" s="3">
        <v>90</v>
      </c>
      <c r="G2907" s="3" t="s">
        <v>6796</v>
      </c>
    </row>
    <row r="2908" spans="1:7" x14ac:dyDescent="0.2">
      <c r="A2908" s="3" t="s">
        <v>6835</v>
      </c>
      <c r="B2908" s="3" t="s">
        <v>6836</v>
      </c>
      <c r="C2908" s="3" t="s">
        <v>102</v>
      </c>
      <c r="D2908" s="3" t="s">
        <v>11</v>
      </c>
      <c r="E2908" s="3" t="s">
        <v>156</v>
      </c>
      <c r="F2908" s="3">
        <v>70</v>
      </c>
      <c r="G2908" s="3" t="s">
        <v>6796</v>
      </c>
    </row>
    <row r="2909" spans="1:7" x14ac:dyDescent="0.2">
      <c r="A2909" s="3" t="s">
        <v>6837</v>
      </c>
      <c r="B2909" s="3" t="s">
        <v>6838</v>
      </c>
      <c r="C2909" s="3" t="s">
        <v>102</v>
      </c>
      <c r="D2909" s="3" t="s">
        <v>11</v>
      </c>
      <c r="E2909" s="3" t="s">
        <v>465</v>
      </c>
      <c r="F2909" s="3">
        <v>60</v>
      </c>
      <c r="G2909" s="3" t="s">
        <v>6796</v>
      </c>
    </row>
    <row r="2910" spans="1:7" x14ac:dyDescent="0.2">
      <c r="A2910" s="3" t="s">
        <v>6839</v>
      </c>
      <c r="B2910" s="3" t="s">
        <v>6840</v>
      </c>
      <c r="C2910" s="3" t="s">
        <v>107</v>
      </c>
      <c r="D2910" s="3" t="s">
        <v>11</v>
      </c>
      <c r="E2910" s="3" t="s">
        <v>465</v>
      </c>
      <c r="F2910" s="3">
        <v>60</v>
      </c>
      <c r="G2910" s="3" t="s">
        <v>6796</v>
      </c>
    </row>
    <row r="2911" spans="1:7" x14ac:dyDescent="0.2">
      <c r="A2911" s="3" t="s">
        <v>6841</v>
      </c>
      <c r="B2911" s="3" t="s">
        <v>6842</v>
      </c>
      <c r="C2911" s="3" t="s">
        <v>102</v>
      </c>
      <c r="D2911" s="3" t="s">
        <v>11</v>
      </c>
      <c r="E2911" s="3" t="s">
        <v>159</v>
      </c>
      <c r="F2911" s="3">
        <v>90</v>
      </c>
      <c r="G2911" s="3" t="s">
        <v>6796</v>
      </c>
    </row>
    <row r="2912" spans="1:7" x14ac:dyDescent="0.2">
      <c r="A2912" s="3" t="s">
        <v>6843</v>
      </c>
      <c r="B2912" s="3" t="s">
        <v>6844</v>
      </c>
      <c r="C2912" s="3" t="s">
        <v>107</v>
      </c>
      <c r="D2912" s="3" t="s">
        <v>11</v>
      </c>
      <c r="E2912" s="3" t="s">
        <v>159</v>
      </c>
      <c r="F2912" s="3">
        <v>90</v>
      </c>
      <c r="G2912" s="3" t="s">
        <v>6796</v>
      </c>
    </row>
    <row r="2913" spans="1:7" x14ac:dyDescent="0.2">
      <c r="A2913" s="3" t="s">
        <v>6845</v>
      </c>
      <c r="B2913" s="3" t="s">
        <v>6846</v>
      </c>
      <c r="C2913" s="3" t="s">
        <v>102</v>
      </c>
      <c r="D2913" s="3" t="s">
        <v>11</v>
      </c>
      <c r="E2913" s="3" t="s">
        <v>176</v>
      </c>
      <c r="F2913" s="3">
        <v>90</v>
      </c>
      <c r="G2913" s="3" t="s">
        <v>6847</v>
      </c>
    </row>
    <row r="2914" spans="1:7" x14ac:dyDescent="0.2">
      <c r="A2914" s="3" t="s">
        <v>6848</v>
      </c>
      <c r="B2914" s="3" t="s">
        <v>6849</v>
      </c>
      <c r="C2914" s="3" t="s">
        <v>107</v>
      </c>
      <c r="D2914" s="3" t="s">
        <v>11</v>
      </c>
      <c r="E2914" s="3" t="s">
        <v>176</v>
      </c>
      <c r="F2914" s="3">
        <v>90</v>
      </c>
      <c r="G2914" s="3" t="s">
        <v>6847</v>
      </c>
    </row>
    <row r="2915" spans="1:7" x14ac:dyDescent="0.2">
      <c r="A2915" s="3" t="s">
        <v>6850</v>
      </c>
      <c r="B2915" s="3" t="s">
        <v>6851</v>
      </c>
      <c r="C2915" s="3" t="s">
        <v>102</v>
      </c>
      <c r="D2915" s="3" t="s">
        <v>11</v>
      </c>
      <c r="E2915" s="3" t="s">
        <v>164</v>
      </c>
      <c r="F2915" s="3">
        <v>80</v>
      </c>
      <c r="G2915" s="3" t="s">
        <v>6852</v>
      </c>
    </row>
    <row r="2916" spans="1:7" x14ac:dyDescent="0.2">
      <c r="A2916" s="3" t="s">
        <v>6853</v>
      </c>
      <c r="B2916" s="3" t="s">
        <v>6854</v>
      </c>
      <c r="C2916" s="3" t="s">
        <v>107</v>
      </c>
      <c r="D2916" s="3" t="s">
        <v>11</v>
      </c>
      <c r="E2916" s="3" t="s">
        <v>164</v>
      </c>
      <c r="F2916" s="3">
        <v>80</v>
      </c>
      <c r="G2916" s="3" t="s">
        <v>6852</v>
      </c>
    </row>
    <row r="2917" spans="1:7" x14ac:dyDescent="0.2">
      <c r="A2917" s="3" t="s">
        <v>6855</v>
      </c>
      <c r="B2917" s="3" t="s">
        <v>6856</v>
      </c>
      <c r="C2917" s="3" t="s">
        <v>102</v>
      </c>
      <c r="D2917" s="3" t="s">
        <v>11</v>
      </c>
      <c r="E2917" s="3" t="s">
        <v>159</v>
      </c>
      <c r="F2917" s="3">
        <v>90</v>
      </c>
      <c r="G2917" s="3" t="s">
        <v>6857</v>
      </c>
    </row>
    <row r="2918" spans="1:7" x14ac:dyDescent="0.2">
      <c r="A2918" s="3" t="s">
        <v>6858</v>
      </c>
      <c r="B2918" s="3" t="s">
        <v>6859</v>
      </c>
      <c r="C2918" s="3" t="s">
        <v>107</v>
      </c>
      <c r="D2918" s="3" t="s">
        <v>11</v>
      </c>
      <c r="E2918" s="3" t="s">
        <v>159</v>
      </c>
      <c r="F2918" s="3">
        <v>90</v>
      </c>
      <c r="G2918" s="3" t="s">
        <v>6857</v>
      </c>
    </row>
    <row r="2919" spans="1:7" x14ac:dyDescent="0.2">
      <c r="A2919" s="3" t="s">
        <v>6860</v>
      </c>
      <c r="B2919" s="3" t="s">
        <v>6861</v>
      </c>
      <c r="C2919" s="3" t="s">
        <v>102</v>
      </c>
      <c r="D2919" s="3" t="s">
        <v>11</v>
      </c>
      <c r="E2919" s="3" t="s">
        <v>159</v>
      </c>
      <c r="F2919" s="3">
        <v>50</v>
      </c>
      <c r="G2919" s="3" t="s">
        <v>6862</v>
      </c>
    </row>
    <row r="2920" spans="1:7" x14ac:dyDescent="0.2">
      <c r="A2920" s="3" t="s">
        <v>6863</v>
      </c>
      <c r="B2920" s="3" t="s">
        <v>6864</v>
      </c>
      <c r="C2920" s="3" t="s">
        <v>107</v>
      </c>
      <c r="D2920" s="3" t="s">
        <v>11</v>
      </c>
      <c r="E2920" s="3" t="s">
        <v>159</v>
      </c>
      <c r="F2920" s="3">
        <v>50</v>
      </c>
      <c r="G2920" s="3" t="s">
        <v>6862</v>
      </c>
    </row>
    <row r="2921" spans="1:7" x14ac:dyDescent="0.2">
      <c r="A2921" s="3" t="s">
        <v>6865</v>
      </c>
      <c r="B2921" s="3" t="s">
        <v>6866</v>
      </c>
      <c r="C2921" s="3" t="s">
        <v>102</v>
      </c>
      <c r="D2921" s="3" t="s">
        <v>11</v>
      </c>
      <c r="E2921" s="3" t="s">
        <v>159</v>
      </c>
      <c r="F2921" s="3">
        <v>50</v>
      </c>
      <c r="G2921" s="3" t="s">
        <v>6867</v>
      </c>
    </row>
    <row r="2922" spans="1:7" x14ac:dyDescent="0.2">
      <c r="A2922" s="3" t="s">
        <v>6868</v>
      </c>
      <c r="B2922" s="3" t="s">
        <v>6869</v>
      </c>
      <c r="C2922" s="3" t="s">
        <v>107</v>
      </c>
      <c r="D2922" s="3" t="s">
        <v>11</v>
      </c>
      <c r="E2922" s="3" t="s">
        <v>159</v>
      </c>
      <c r="F2922" s="3">
        <v>50</v>
      </c>
      <c r="G2922" s="3" t="s">
        <v>6867</v>
      </c>
    </row>
    <row r="2923" spans="1:7" x14ac:dyDescent="0.2">
      <c r="A2923" s="3" t="s">
        <v>6870</v>
      </c>
      <c r="B2923" s="3" t="s">
        <v>6871</v>
      </c>
      <c r="C2923" s="3" t="s">
        <v>102</v>
      </c>
      <c r="D2923" s="3" t="s">
        <v>11</v>
      </c>
      <c r="E2923" s="3" t="s">
        <v>103</v>
      </c>
      <c r="F2923" s="3">
        <v>80</v>
      </c>
      <c r="G2923" s="3" t="s">
        <v>6872</v>
      </c>
    </row>
    <row r="2924" spans="1:7" x14ac:dyDescent="0.2">
      <c r="A2924" s="3" t="s">
        <v>6873</v>
      </c>
      <c r="B2924" s="3" t="s">
        <v>6874</v>
      </c>
      <c r="C2924" s="3" t="s">
        <v>107</v>
      </c>
      <c r="D2924" s="3" t="s">
        <v>11</v>
      </c>
      <c r="E2924" s="3" t="s">
        <v>103</v>
      </c>
      <c r="F2924" s="3">
        <v>80</v>
      </c>
      <c r="G2924" s="3" t="s">
        <v>6872</v>
      </c>
    </row>
    <row r="2925" spans="1:7" x14ac:dyDescent="0.2">
      <c r="A2925" s="3" t="s">
        <v>6875</v>
      </c>
      <c r="B2925" s="3" t="s">
        <v>6876</v>
      </c>
      <c r="C2925" s="3" t="s">
        <v>102</v>
      </c>
      <c r="D2925" s="3" t="s">
        <v>11</v>
      </c>
      <c r="E2925" s="3" t="s">
        <v>128</v>
      </c>
      <c r="F2925" s="3">
        <v>90</v>
      </c>
      <c r="G2925" s="3" t="s">
        <v>6872</v>
      </c>
    </row>
    <row r="2926" spans="1:7" x14ac:dyDescent="0.2">
      <c r="A2926" s="3" t="s">
        <v>6877</v>
      </c>
      <c r="B2926" s="3" t="s">
        <v>6878</v>
      </c>
      <c r="C2926" s="3" t="s">
        <v>107</v>
      </c>
      <c r="D2926" s="3" t="s">
        <v>11</v>
      </c>
      <c r="E2926" s="3" t="s">
        <v>128</v>
      </c>
      <c r="F2926" s="3">
        <v>90</v>
      </c>
      <c r="G2926" s="3" t="s">
        <v>6872</v>
      </c>
    </row>
    <row r="2927" spans="1:7" x14ac:dyDescent="0.2">
      <c r="A2927" s="3" t="s">
        <v>6879</v>
      </c>
      <c r="B2927" s="3" t="s">
        <v>6880</v>
      </c>
      <c r="C2927" s="3" t="s">
        <v>102</v>
      </c>
      <c r="D2927" s="3" t="s">
        <v>11</v>
      </c>
      <c r="E2927" s="3" t="s">
        <v>133</v>
      </c>
      <c r="F2927" s="3">
        <v>60</v>
      </c>
      <c r="G2927" s="3" t="s">
        <v>6872</v>
      </c>
    </row>
    <row r="2928" spans="1:7" x14ac:dyDescent="0.2">
      <c r="A2928" s="3" t="s">
        <v>6881</v>
      </c>
      <c r="B2928" s="3" t="s">
        <v>6882</v>
      </c>
      <c r="C2928" s="3" t="s">
        <v>107</v>
      </c>
      <c r="D2928" s="3" t="s">
        <v>11</v>
      </c>
      <c r="E2928" s="3" t="s">
        <v>133</v>
      </c>
      <c r="F2928" s="3">
        <v>60</v>
      </c>
      <c r="G2928" s="3" t="s">
        <v>6872</v>
      </c>
    </row>
    <row r="2929" spans="1:7" x14ac:dyDescent="0.2">
      <c r="A2929" s="3" t="s">
        <v>6883</v>
      </c>
      <c r="B2929" s="3" t="s">
        <v>6884</v>
      </c>
      <c r="C2929" s="3" t="s">
        <v>102</v>
      </c>
      <c r="D2929" s="3" t="s">
        <v>11</v>
      </c>
      <c r="E2929" s="3" t="s">
        <v>110</v>
      </c>
      <c r="F2929" s="3">
        <v>60</v>
      </c>
      <c r="G2929" s="3" t="s">
        <v>6872</v>
      </c>
    </row>
    <row r="2930" spans="1:7" x14ac:dyDescent="0.2">
      <c r="A2930" s="3" t="s">
        <v>6885</v>
      </c>
      <c r="B2930" s="3" t="s">
        <v>6886</v>
      </c>
      <c r="C2930" s="3" t="s">
        <v>107</v>
      </c>
      <c r="D2930" s="3" t="s">
        <v>11</v>
      </c>
      <c r="E2930" s="3" t="s">
        <v>110</v>
      </c>
      <c r="F2930" s="3">
        <v>60</v>
      </c>
      <c r="G2930" s="3" t="s">
        <v>6872</v>
      </c>
    </row>
    <row r="2931" spans="1:7" x14ac:dyDescent="0.2">
      <c r="A2931" s="3" t="s">
        <v>6887</v>
      </c>
      <c r="B2931" s="3" t="s">
        <v>6888</v>
      </c>
      <c r="C2931" s="3" t="s">
        <v>102</v>
      </c>
      <c r="D2931" s="3" t="s">
        <v>11</v>
      </c>
      <c r="E2931" s="3" t="s">
        <v>176</v>
      </c>
      <c r="F2931" s="3">
        <v>90</v>
      </c>
      <c r="G2931" s="3" t="s">
        <v>6872</v>
      </c>
    </row>
    <row r="2932" spans="1:7" x14ac:dyDescent="0.2">
      <c r="A2932" s="3" t="s">
        <v>6889</v>
      </c>
      <c r="B2932" s="3" t="s">
        <v>6890</v>
      </c>
      <c r="C2932" s="3" t="s">
        <v>107</v>
      </c>
      <c r="D2932" s="3" t="s">
        <v>11</v>
      </c>
      <c r="E2932" s="3" t="s">
        <v>176</v>
      </c>
      <c r="F2932" s="3">
        <v>90</v>
      </c>
      <c r="G2932" s="3" t="s">
        <v>6872</v>
      </c>
    </row>
    <row r="2933" spans="1:7" x14ac:dyDescent="0.2">
      <c r="A2933" s="3" t="s">
        <v>6891</v>
      </c>
      <c r="B2933" s="3" t="s">
        <v>6892</v>
      </c>
      <c r="C2933" s="3" t="s">
        <v>102</v>
      </c>
      <c r="D2933" s="3" t="s">
        <v>11</v>
      </c>
      <c r="E2933" s="3" t="s">
        <v>115</v>
      </c>
      <c r="F2933" s="3">
        <v>80</v>
      </c>
      <c r="G2933" s="3" t="s">
        <v>6872</v>
      </c>
    </row>
    <row r="2934" spans="1:7" x14ac:dyDescent="0.2">
      <c r="A2934" s="3" t="s">
        <v>6893</v>
      </c>
      <c r="B2934" s="3" t="s">
        <v>6894</v>
      </c>
      <c r="C2934" s="3" t="s">
        <v>107</v>
      </c>
      <c r="D2934" s="3" t="s">
        <v>11</v>
      </c>
      <c r="E2934" s="3" t="s">
        <v>115</v>
      </c>
      <c r="F2934" s="3">
        <v>80</v>
      </c>
      <c r="G2934" s="3" t="s">
        <v>6872</v>
      </c>
    </row>
    <row r="2935" spans="1:7" x14ac:dyDescent="0.2">
      <c r="A2935" s="3" t="s">
        <v>6895</v>
      </c>
      <c r="B2935" s="3" t="s">
        <v>6896</v>
      </c>
      <c r="C2935" s="3" t="s">
        <v>102</v>
      </c>
      <c r="D2935" s="3" t="s">
        <v>11</v>
      </c>
      <c r="E2935" s="3" t="s">
        <v>170</v>
      </c>
      <c r="F2935" s="3">
        <v>80</v>
      </c>
      <c r="G2935" s="3" t="s">
        <v>6872</v>
      </c>
    </row>
    <row r="2936" spans="1:7" x14ac:dyDescent="0.2">
      <c r="A2936" s="3" t="s">
        <v>6897</v>
      </c>
      <c r="B2936" s="3" t="s">
        <v>6898</v>
      </c>
      <c r="C2936" s="3" t="s">
        <v>107</v>
      </c>
      <c r="D2936" s="3" t="s">
        <v>11</v>
      </c>
      <c r="E2936" s="3" t="s">
        <v>170</v>
      </c>
      <c r="F2936" s="3">
        <v>80</v>
      </c>
      <c r="G2936" s="3" t="s">
        <v>6872</v>
      </c>
    </row>
    <row r="2937" spans="1:7" x14ac:dyDescent="0.2">
      <c r="A2937" s="3" t="s">
        <v>6899</v>
      </c>
      <c r="B2937" s="3" t="s">
        <v>6900</v>
      </c>
      <c r="C2937" s="3" t="s">
        <v>102</v>
      </c>
      <c r="D2937" s="3" t="s">
        <v>11</v>
      </c>
      <c r="E2937" s="3" t="s">
        <v>146</v>
      </c>
      <c r="F2937" s="3">
        <v>30</v>
      </c>
      <c r="G2937" s="3" t="s">
        <v>6872</v>
      </c>
    </row>
    <row r="2938" spans="1:7" x14ac:dyDescent="0.2">
      <c r="A2938" s="3" t="s">
        <v>6901</v>
      </c>
      <c r="B2938" s="3" t="s">
        <v>6902</v>
      </c>
      <c r="C2938" s="3" t="s">
        <v>107</v>
      </c>
      <c r="D2938" s="3" t="s">
        <v>11</v>
      </c>
      <c r="E2938" s="3" t="s">
        <v>146</v>
      </c>
      <c r="F2938" s="3">
        <v>30</v>
      </c>
      <c r="G2938" s="3" t="s">
        <v>6872</v>
      </c>
    </row>
    <row r="2939" spans="1:7" x14ac:dyDescent="0.2">
      <c r="A2939" s="3" t="s">
        <v>6903</v>
      </c>
      <c r="B2939" s="3" t="s">
        <v>6904</v>
      </c>
      <c r="C2939" s="3" t="s">
        <v>102</v>
      </c>
      <c r="D2939" s="3" t="s">
        <v>11</v>
      </c>
      <c r="E2939" s="3" t="s">
        <v>151</v>
      </c>
      <c r="F2939" s="3">
        <v>30</v>
      </c>
      <c r="G2939" s="3" t="s">
        <v>6872</v>
      </c>
    </row>
    <row r="2940" spans="1:7" x14ac:dyDescent="0.2">
      <c r="A2940" s="3" t="s">
        <v>6905</v>
      </c>
      <c r="B2940" s="3" t="s">
        <v>6906</v>
      </c>
      <c r="C2940" s="3" t="s">
        <v>107</v>
      </c>
      <c r="D2940" s="3" t="s">
        <v>11</v>
      </c>
      <c r="E2940" s="3" t="s">
        <v>151</v>
      </c>
      <c r="F2940" s="3">
        <v>30</v>
      </c>
      <c r="G2940" s="3" t="s">
        <v>6872</v>
      </c>
    </row>
    <row r="2941" spans="1:7" x14ac:dyDescent="0.2">
      <c r="A2941" s="3" t="s">
        <v>6907</v>
      </c>
      <c r="B2941" s="3" t="s">
        <v>6908</v>
      </c>
      <c r="C2941" s="3" t="s">
        <v>102</v>
      </c>
      <c r="D2941" s="3" t="s">
        <v>11</v>
      </c>
      <c r="E2941" s="3" t="s">
        <v>465</v>
      </c>
      <c r="F2941" s="3">
        <v>30</v>
      </c>
      <c r="G2941" s="3" t="s">
        <v>6872</v>
      </c>
    </row>
    <row r="2942" spans="1:7" x14ac:dyDescent="0.2">
      <c r="A2942" s="3" t="s">
        <v>6909</v>
      </c>
      <c r="B2942" s="3" t="s">
        <v>6910</v>
      </c>
      <c r="C2942" s="3" t="s">
        <v>107</v>
      </c>
      <c r="D2942" s="3" t="s">
        <v>11</v>
      </c>
      <c r="E2942" s="3" t="s">
        <v>465</v>
      </c>
      <c r="F2942" s="3">
        <v>30</v>
      </c>
      <c r="G2942" s="3" t="s">
        <v>6872</v>
      </c>
    </row>
    <row r="2943" spans="1:7" x14ac:dyDescent="0.2">
      <c r="A2943" s="3" t="s">
        <v>6911</v>
      </c>
      <c r="B2943" s="3" t="s">
        <v>6912</v>
      </c>
      <c r="C2943" s="3" t="s">
        <v>102</v>
      </c>
      <c r="D2943" s="3" t="s">
        <v>11</v>
      </c>
      <c r="E2943" s="3" t="s">
        <v>465</v>
      </c>
      <c r="F2943" s="3">
        <v>20</v>
      </c>
      <c r="G2943" s="3" t="s">
        <v>6913</v>
      </c>
    </row>
    <row r="2944" spans="1:7" x14ac:dyDescent="0.2">
      <c r="A2944" s="3" t="s">
        <v>6914</v>
      </c>
      <c r="B2944" s="3" t="s">
        <v>6915</v>
      </c>
      <c r="C2944" s="3" t="s">
        <v>107</v>
      </c>
      <c r="D2944" s="3" t="s">
        <v>11</v>
      </c>
      <c r="E2944" s="3" t="s">
        <v>465</v>
      </c>
      <c r="F2944" s="3">
        <v>20</v>
      </c>
      <c r="G2944" s="3" t="s">
        <v>6913</v>
      </c>
    </row>
    <row r="2945" spans="1:7" x14ac:dyDescent="0.2">
      <c r="A2945" s="3" t="s">
        <v>6916</v>
      </c>
      <c r="B2945" s="3" t="s">
        <v>6917</v>
      </c>
      <c r="C2945" s="3" t="s">
        <v>102</v>
      </c>
      <c r="D2945" s="3" t="s">
        <v>11</v>
      </c>
      <c r="E2945" s="3" t="s">
        <v>103</v>
      </c>
      <c r="F2945" s="3">
        <v>50</v>
      </c>
      <c r="G2945" s="3" t="s">
        <v>6918</v>
      </c>
    </row>
    <row r="2946" spans="1:7" x14ac:dyDescent="0.2">
      <c r="A2946" s="3" t="s">
        <v>6919</v>
      </c>
      <c r="B2946" s="3" t="s">
        <v>6920</v>
      </c>
      <c r="C2946" s="3" t="s">
        <v>107</v>
      </c>
      <c r="D2946" s="3" t="s">
        <v>11</v>
      </c>
      <c r="E2946" s="3" t="s">
        <v>103</v>
      </c>
      <c r="F2946" s="3">
        <v>50</v>
      </c>
      <c r="G2946" s="3" t="s">
        <v>6918</v>
      </c>
    </row>
    <row r="2947" spans="1:7" x14ac:dyDescent="0.2">
      <c r="A2947" s="3" t="s">
        <v>6921</v>
      </c>
      <c r="B2947" s="3" t="s">
        <v>6922</v>
      </c>
      <c r="C2947" s="3" t="s">
        <v>102</v>
      </c>
      <c r="D2947" s="3" t="s">
        <v>11</v>
      </c>
      <c r="E2947" s="3" t="s">
        <v>110</v>
      </c>
      <c r="F2947" s="3">
        <v>20</v>
      </c>
      <c r="G2947" s="3" t="s">
        <v>6918</v>
      </c>
    </row>
    <row r="2948" spans="1:7" x14ac:dyDescent="0.2">
      <c r="A2948" s="3" t="s">
        <v>6923</v>
      </c>
      <c r="B2948" s="3" t="s">
        <v>6924</v>
      </c>
      <c r="C2948" s="3" t="s">
        <v>107</v>
      </c>
      <c r="D2948" s="3" t="s">
        <v>11</v>
      </c>
      <c r="E2948" s="3" t="s">
        <v>110</v>
      </c>
      <c r="F2948" s="3">
        <v>20</v>
      </c>
      <c r="G2948" s="3" t="s">
        <v>6918</v>
      </c>
    </row>
    <row r="2949" spans="1:7" x14ac:dyDescent="0.2">
      <c r="A2949" s="3" t="s">
        <v>6925</v>
      </c>
      <c r="B2949" s="3" t="s">
        <v>6926</v>
      </c>
      <c r="C2949" s="3" t="s">
        <v>102</v>
      </c>
      <c r="D2949" s="3" t="s">
        <v>11</v>
      </c>
      <c r="E2949" s="3" t="s">
        <v>115</v>
      </c>
      <c r="F2949" s="3">
        <v>80</v>
      </c>
      <c r="G2949" s="3" t="s">
        <v>6918</v>
      </c>
    </row>
    <row r="2950" spans="1:7" x14ac:dyDescent="0.2">
      <c r="A2950" s="3" t="s">
        <v>6927</v>
      </c>
      <c r="B2950" s="3" t="s">
        <v>6928</v>
      </c>
      <c r="C2950" s="3" t="s">
        <v>107</v>
      </c>
      <c r="D2950" s="3" t="s">
        <v>11</v>
      </c>
      <c r="E2950" s="3" t="s">
        <v>115</v>
      </c>
      <c r="F2950" s="3">
        <v>80</v>
      </c>
      <c r="G2950" s="3" t="s">
        <v>6918</v>
      </c>
    </row>
    <row r="2951" spans="1:7" x14ac:dyDescent="0.2">
      <c r="A2951" s="3" t="s">
        <v>6929</v>
      </c>
      <c r="B2951" s="3" t="s">
        <v>6930</v>
      </c>
      <c r="C2951" s="3" t="s">
        <v>107</v>
      </c>
      <c r="D2951" s="3" t="s">
        <v>11</v>
      </c>
      <c r="E2951" s="3" t="s">
        <v>138</v>
      </c>
      <c r="F2951" s="3">
        <v>50</v>
      </c>
      <c r="G2951" s="3" t="s">
        <v>6918</v>
      </c>
    </row>
    <row r="2952" spans="1:7" x14ac:dyDescent="0.2">
      <c r="A2952" s="3" t="s">
        <v>6931</v>
      </c>
      <c r="B2952" s="3" t="s">
        <v>6932</v>
      </c>
      <c r="C2952" s="3" t="s">
        <v>102</v>
      </c>
      <c r="D2952" s="3" t="s">
        <v>11</v>
      </c>
      <c r="E2952" s="3" t="s">
        <v>146</v>
      </c>
      <c r="F2952" s="3">
        <v>80</v>
      </c>
      <c r="G2952" s="3" t="s">
        <v>6918</v>
      </c>
    </row>
    <row r="2953" spans="1:7" x14ac:dyDescent="0.2">
      <c r="A2953" s="3" t="s">
        <v>6933</v>
      </c>
      <c r="B2953" s="3" t="s">
        <v>6934</v>
      </c>
      <c r="C2953" s="3" t="s">
        <v>107</v>
      </c>
      <c r="D2953" s="3" t="s">
        <v>11</v>
      </c>
      <c r="E2953" s="3" t="s">
        <v>146</v>
      </c>
      <c r="F2953" s="3">
        <v>80</v>
      </c>
      <c r="G2953" s="3" t="s">
        <v>6918</v>
      </c>
    </row>
    <row r="2954" spans="1:7" x14ac:dyDescent="0.2">
      <c r="A2954" s="3" t="s">
        <v>6935</v>
      </c>
      <c r="B2954" s="3" t="s">
        <v>6936</v>
      </c>
      <c r="C2954" s="3" t="s">
        <v>102</v>
      </c>
      <c r="D2954" s="3" t="s">
        <v>11</v>
      </c>
      <c r="E2954" s="3" t="s">
        <v>120</v>
      </c>
      <c r="F2954" s="3">
        <v>20</v>
      </c>
      <c r="G2954" s="3" t="s">
        <v>6937</v>
      </c>
    </row>
    <row r="2955" spans="1:7" x14ac:dyDescent="0.2">
      <c r="A2955" s="3" t="s">
        <v>6938</v>
      </c>
      <c r="B2955" s="3" t="s">
        <v>6939</v>
      </c>
      <c r="C2955" s="3" t="s">
        <v>102</v>
      </c>
      <c r="D2955" s="3" t="s">
        <v>11</v>
      </c>
      <c r="E2955" s="3" t="s">
        <v>133</v>
      </c>
      <c r="F2955" s="3">
        <v>30</v>
      </c>
      <c r="G2955" s="3" t="s">
        <v>6940</v>
      </c>
    </row>
    <row r="2956" spans="1:7" x14ac:dyDescent="0.2">
      <c r="A2956" s="3" t="s">
        <v>6941</v>
      </c>
      <c r="B2956" s="3" t="s">
        <v>6942</v>
      </c>
      <c r="C2956" s="3" t="s">
        <v>107</v>
      </c>
      <c r="D2956" s="3" t="s">
        <v>11</v>
      </c>
      <c r="E2956" s="3" t="s">
        <v>133</v>
      </c>
      <c r="F2956" s="3">
        <v>30</v>
      </c>
      <c r="G2956" s="3" t="s">
        <v>6940</v>
      </c>
    </row>
    <row r="2957" spans="1:7" x14ac:dyDescent="0.2">
      <c r="A2957" s="3" t="s">
        <v>6943</v>
      </c>
      <c r="B2957" s="3" t="s">
        <v>6944</v>
      </c>
      <c r="C2957" s="3" t="s">
        <v>102</v>
      </c>
      <c r="D2957" s="3" t="s">
        <v>11</v>
      </c>
      <c r="E2957" s="3" t="s">
        <v>141</v>
      </c>
      <c r="F2957" s="3">
        <v>50</v>
      </c>
      <c r="G2957" s="3" t="s">
        <v>6940</v>
      </c>
    </row>
    <row r="2958" spans="1:7" x14ac:dyDescent="0.2">
      <c r="A2958" s="3" t="s">
        <v>6945</v>
      </c>
      <c r="B2958" s="3" t="s">
        <v>6946</v>
      </c>
      <c r="C2958" s="3" t="s">
        <v>107</v>
      </c>
      <c r="D2958" s="3" t="s">
        <v>11</v>
      </c>
      <c r="E2958" s="3" t="s">
        <v>141</v>
      </c>
      <c r="F2958" s="3">
        <v>50</v>
      </c>
      <c r="G2958" s="3" t="s">
        <v>6940</v>
      </c>
    </row>
    <row r="2959" spans="1:7" x14ac:dyDescent="0.2">
      <c r="A2959" s="3" t="s">
        <v>6947</v>
      </c>
      <c r="B2959" s="3" t="s">
        <v>6948</v>
      </c>
      <c r="C2959" s="3" t="s">
        <v>102</v>
      </c>
      <c r="D2959" s="3" t="s">
        <v>11</v>
      </c>
      <c r="E2959" s="3" t="s">
        <v>156</v>
      </c>
      <c r="F2959" s="3">
        <v>70</v>
      </c>
      <c r="G2959" s="3" t="s">
        <v>6949</v>
      </c>
    </row>
    <row r="2960" spans="1:7" x14ac:dyDescent="0.2">
      <c r="A2960" s="3" t="s">
        <v>6950</v>
      </c>
      <c r="B2960" s="3" t="s">
        <v>6951</v>
      </c>
      <c r="C2960" s="3" t="s">
        <v>102</v>
      </c>
      <c r="D2960" s="3" t="s">
        <v>11</v>
      </c>
      <c r="E2960" s="3" t="s">
        <v>176</v>
      </c>
      <c r="F2960" s="3">
        <v>20</v>
      </c>
      <c r="G2960" s="3" t="s">
        <v>6952</v>
      </c>
    </row>
    <row r="2961" spans="1:7" x14ac:dyDescent="0.2">
      <c r="A2961" s="3" t="s">
        <v>6953</v>
      </c>
      <c r="B2961" s="3" t="s">
        <v>6954</v>
      </c>
      <c r="C2961" s="3" t="s">
        <v>102</v>
      </c>
      <c r="D2961" s="3" t="s">
        <v>11</v>
      </c>
      <c r="E2961" s="3" t="s">
        <v>302</v>
      </c>
      <c r="F2961" s="3">
        <v>90</v>
      </c>
      <c r="G2961" s="3" t="s">
        <v>6955</v>
      </c>
    </row>
    <row r="2962" spans="1:7" x14ac:dyDescent="0.2">
      <c r="A2962" s="3" t="s">
        <v>6956</v>
      </c>
      <c r="B2962" s="3" t="s">
        <v>6957</v>
      </c>
      <c r="C2962" s="3" t="s">
        <v>102</v>
      </c>
      <c r="D2962" s="3" t="s">
        <v>11</v>
      </c>
      <c r="E2962" s="3" t="s">
        <v>146</v>
      </c>
      <c r="F2962" s="3">
        <v>20</v>
      </c>
      <c r="G2962" s="3" t="s">
        <v>6958</v>
      </c>
    </row>
    <row r="2963" spans="1:7" x14ac:dyDescent="0.2">
      <c r="A2963" s="3" t="s">
        <v>6959</v>
      </c>
      <c r="B2963" s="3" t="s">
        <v>6960</v>
      </c>
      <c r="C2963" s="3" t="s">
        <v>107</v>
      </c>
      <c r="D2963" s="3" t="s">
        <v>11</v>
      </c>
      <c r="E2963" s="3" t="s">
        <v>146</v>
      </c>
      <c r="F2963" s="3">
        <v>20</v>
      </c>
      <c r="G2963" s="3" t="s">
        <v>6958</v>
      </c>
    </row>
    <row r="2964" spans="1:7" x14ac:dyDescent="0.2">
      <c r="A2964" s="3" t="s">
        <v>6961</v>
      </c>
      <c r="B2964" s="3" t="s">
        <v>6962</v>
      </c>
      <c r="C2964" s="3" t="s">
        <v>102</v>
      </c>
      <c r="D2964" s="3" t="s">
        <v>11</v>
      </c>
      <c r="E2964" s="3" t="s">
        <v>260</v>
      </c>
      <c r="F2964" s="3">
        <v>30</v>
      </c>
      <c r="G2964" s="3" t="s">
        <v>6963</v>
      </c>
    </row>
    <row r="2965" spans="1:7" x14ac:dyDescent="0.2">
      <c r="A2965" s="3" t="s">
        <v>6964</v>
      </c>
      <c r="B2965" s="3" t="s">
        <v>6965</v>
      </c>
      <c r="C2965" s="3" t="s">
        <v>107</v>
      </c>
      <c r="D2965" s="3" t="s">
        <v>11</v>
      </c>
      <c r="E2965" s="3" t="s">
        <v>260</v>
      </c>
      <c r="F2965" s="3">
        <v>30</v>
      </c>
      <c r="G2965" s="3" t="s">
        <v>6963</v>
      </c>
    </row>
    <row r="2966" spans="1:7" x14ac:dyDescent="0.2">
      <c r="A2966" s="3" t="s">
        <v>6966</v>
      </c>
      <c r="B2966" s="3" t="s">
        <v>6967</v>
      </c>
      <c r="C2966" s="3" t="s">
        <v>102</v>
      </c>
      <c r="D2966" s="3" t="s">
        <v>11</v>
      </c>
      <c r="E2966" s="3" t="s">
        <v>128</v>
      </c>
      <c r="F2966" s="3">
        <v>90</v>
      </c>
      <c r="G2966" s="3" t="s">
        <v>6963</v>
      </c>
    </row>
    <row r="2967" spans="1:7" x14ac:dyDescent="0.2">
      <c r="A2967" s="3" t="s">
        <v>6968</v>
      </c>
      <c r="B2967" s="3" t="s">
        <v>6969</v>
      </c>
      <c r="C2967" s="3" t="s">
        <v>107</v>
      </c>
      <c r="D2967" s="3" t="s">
        <v>11</v>
      </c>
      <c r="E2967" s="3" t="s">
        <v>128</v>
      </c>
      <c r="F2967" s="3">
        <v>90</v>
      </c>
      <c r="G2967" s="3" t="s">
        <v>6963</v>
      </c>
    </row>
    <row r="2968" spans="1:7" x14ac:dyDescent="0.2">
      <c r="A2968" s="3" t="s">
        <v>6970</v>
      </c>
      <c r="B2968" s="3" t="s">
        <v>6971</v>
      </c>
      <c r="C2968" s="3" t="s">
        <v>102</v>
      </c>
      <c r="D2968" s="3" t="s">
        <v>11</v>
      </c>
      <c r="E2968" s="3" t="s">
        <v>133</v>
      </c>
      <c r="F2968" s="3">
        <v>10</v>
      </c>
      <c r="G2968" s="3" t="s">
        <v>6963</v>
      </c>
    </row>
    <row r="2969" spans="1:7" x14ac:dyDescent="0.2">
      <c r="A2969" s="3" t="s">
        <v>6972</v>
      </c>
      <c r="B2969" s="3" t="s">
        <v>6973</v>
      </c>
      <c r="C2969" s="3" t="s">
        <v>107</v>
      </c>
      <c r="D2969" s="3" t="s">
        <v>11</v>
      </c>
      <c r="E2969" s="3" t="s">
        <v>133</v>
      </c>
      <c r="F2969" s="3">
        <v>10</v>
      </c>
      <c r="G2969" s="3" t="s">
        <v>6963</v>
      </c>
    </row>
    <row r="2970" spans="1:7" x14ac:dyDescent="0.2">
      <c r="A2970" s="3" t="s">
        <v>6974</v>
      </c>
      <c r="B2970" s="3" t="s">
        <v>6975</v>
      </c>
      <c r="C2970" s="3" t="s">
        <v>102</v>
      </c>
      <c r="D2970" s="3" t="s">
        <v>11</v>
      </c>
      <c r="E2970" s="3" t="s">
        <v>465</v>
      </c>
      <c r="F2970" s="3">
        <v>50</v>
      </c>
      <c r="G2970" s="3" t="s">
        <v>6963</v>
      </c>
    </row>
    <row r="2971" spans="1:7" x14ac:dyDescent="0.2">
      <c r="A2971" s="3" t="s">
        <v>6976</v>
      </c>
      <c r="B2971" s="3" t="s">
        <v>6977</v>
      </c>
      <c r="C2971" s="3" t="s">
        <v>107</v>
      </c>
      <c r="D2971" s="3" t="s">
        <v>11</v>
      </c>
      <c r="E2971" s="3" t="s">
        <v>465</v>
      </c>
      <c r="F2971" s="3">
        <v>50</v>
      </c>
      <c r="G2971" s="3" t="s">
        <v>6963</v>
      </c>
    </row>
    <row r="2972" spans="1:7" x14ac:dyDescent="0.2">
      <c r="A2972" s="3" t="s">
        <v>6978</v>
      </c>
      <c r="B2972" s="3" t="s">
        <v>6979</v>
      </c>
      <c r="C2972" s="3" t="s">
        <v>102</v>
      </c>
      <c r="D2972" s="3" t="s">
        <v>11</v>
      </c>
      <c r="E2972" s="3" t="s">
        <v>128</v>
      </c>
      <c r="F2972" s="3">
        <v>10</v>
      </c>
      <c r="G2972" s="3" t="s">
        <v>6980</v>
      </c>
    </row>
    <row r="2973" spans="1:7" x14ac:dyDescent="0.2">
      <c r="A2973" s="3" t="s">
        <v>6981</v>
      </c>
      <c r="B2973" s="3" t="s">
        <v>6982</v>
      </c>
      <c r="C2973" s="3" t="s">
        <v>107</v>
      </c>
      <c r="D2973" s="3" t="s">
        <v>11</v>
      </c>
      <c r="E2973" s="3" t="s">
        <v>128</v>
      </c>
      <c r="F2973" s="3">
        <v>10</v>
      </c>
      <c r="G2973" s="3" t="s">
        <v>6980</v>
      </c>
    </row>
    <row r="2974" spans="1:7" x14ac:dyDescent="0.2">
      <c r="A2974" s="3" t="s">
        <v>6983</v>
      </c>
      <c r="B2974" s="3" t="s">
        <v>6984</v>
      </c>
      <c r="C2974" s="3" t="s">
        <v>102</v>
      </c>
      <c r="D2974" s="3" t="s">
        <v>11</v>
      </c>
      <c r="E2974" s="3" t="s">
        <v>133</v>
      </c>
      <c r="F2974" s="3">
        <v>30</v>
      </c>
      <c r="G2974" s="3" t="s">
        <v>6985</v>
      </c>
    </row>
    <row r="2975" spans="1:7" x14ac:dyDescent="0.2">
      <c r="A2975" s="3" t="s">
        <v>6986</v>
      </c>
      <c r="B2975" s="3" t="s">
        <v>6987</v>
      </c>
      <c r="C2975" s="3" t="s">
        <v>107</v>
      </c>
      <c r="D2975" s="3" t="s">
        <v>11</v>
      </c>
      <c r="E2975" s="3" t="s">
        <v>133</v>
      </c>
      <c r="F2975" s="3">
        <v>30</v>
      </c>
      <c r="G2975" s="3" t="s">
        <v>6985</v>
      </c>
    </row>
    <row r="2976" spans="1:7" x14ac:dyDescent="0.2">
      <c r="A2976" s="3" t="s">
        <v>6988</v>
      </c>
      <c r="B2976" s="3" t="s">
        <v>6989</v>
      </c>
      <c r="C2976" s="3" t="s">
        <v>102</v>
      </c>
      <c r="D2976" s="3" t="s">
        <v>11</v>
      </c>
      <c r="E2976" s="3" t="s">
        <v>110</v>
      </c>
      <c r="F2976" s="3">
        <v>60</v>
      </c>
      <c r="G2976" s="3" t="s">
        <v>6985</v>
      </c>
    </row>
    <row r="2977" spans="1:7" x14ac:dyDescent="0.2">
      <c r="A2977" s="3" t="s">
        <v>6990</v>
      </c>
      <c r="B2977" s="3" t="s">
        <v>6991</v>
      </c>
      <c r="C2977" s="3" t="s">
        <v>102</v>
      </c>
      <c r="D2977" s="3" t="s">
        <v>11</v>
      </c>
      <c r="E2977" s="3" t="s">
        <v>207</v>
      </c>
      <c r="F2977" s="3">
        <v>20</v>
      </c>
      <c r="G2977" s="3" t="s">
        <v>6992</v>
      </c>
    </row>
    <row r="2978" spans="1:7" x14ac:dyDescent="0.2">
      <c r="A2978" s="3" t="s">
        <v>6993</v>
      </c>
      <c r="B2978" s="3" t="s">
        <v>6994</v>
      </c>
      <c r="C2978" s="3" t="s">
        <v>107</v>
      </c>
      <c r="D2978" s="3" t="s">
        <v>11</v>
      </c>
      <c r="E2978" s="3" t="s">
        <v>207</v>
      </c>
      <c r="F2978" s="3">
        <v>20</v>
      </c>
      <c r="G2978" s="3" t="s">
        <v>6992</v>
      </c>
    </row>
    <row r="2979" spans="1:7" x14ac:dyDescent="0.2">
      <c r="A2979" s="3" t="s">
        <v>6995</v>
      </c>
      <c r="B2979" s="3" t="s">
        <v>6996</v>
      </c>
      <c r="C2979" s="3" t="s">
        <v>102</v>
      </c>
      <c r="D2979" s="3" t="s">
        <v>99</v>
      </c>
      <c r="E2979" s="3" t="s">
        <v>159</v>
      </c>
      <c r="F2979" s="3">
        <v>10</v>
      </c>
      <c r="G2979" s="3"/>
    </row>
    <row r="2980" spans="1:7" x14ac:dyDescent="0.2">
      <c r="A2980" s="3" t="s">
        <v>6997</v>
      </c>
      <c r="B2980" s="3" t="s">
        <v>6998</v>
      </c>
      <c r="C2980" s="3" t="s">
        <v>107</v>
      </c>
      <c r="D2980" s="3" t="s">
        <v>99</v>
      </c>
      <c r="E2980" s="3" t="s">
        <v>159</v>
      </c>
      <c r="F2980" s="3">
        <v>10</v>
      </c>
      <c r="G2980" s="3"/>
    </row>
    <row r="2981" spans="1:7" x14ac:dyDescent="0.2">
      <c r="A2981" s="3" t="s">
        <v>6999</v>
      </c>
      <c r="B2981" s="3" t="s">
        <v>7000</v>
      </c>
      <c r="C2981" s="3" t="s">
        <v>102</v>
      </c>
      <c r="D2981" s="3" t="s">
        <v>99</v>
      </c>
      <c r="E2981" s="3" t="s">
        <v>159</v>
      </c>
      <c r="F2981" s="3">
        <v>20</v>
      </c>
      <c r="G2981" s="3"/>
    </row>
    <row r="2982" spans="1:7" x14ac:dyDescent="0.2">
      <c r="A2982" s="3" t="s">
        <v>7001</v>
      </c>
      <c r="B2982" s="3" t="s">
        <v>7002</v>
      </c>
      <c r="C2982" s="3" t="s">
        <v>107</v>
      </c>
      <c r="D2982" s="3" t="s">
        <v>99</v>
      </c>
      <c r="E2982" s="3" t="s">
        <v>159</v>
      </c>
      <c r="F2982" s="3">
        <v>20</v>
      </c>
      <c r="G2982" s="3"/>
    </row>
    <row r="2983" spans="1:7" x14ac:dyDescent="0.2">
      <c r="A2983" s="3" t="s">
        <v>7003</v>
      </c>
      <c r="B2983" s="3" t="s">
        <v>7004</v>
      </c>
      <c r="C2983" s="3" t="s">
        <v>102</v>
      </c>
      <c r="D2983" s="3" t="s">
        <v>99</v>
      </c>
      <c r="E2983" s="3" t="s">
        <v>159</v>
      </c>
      <c r="F2983" s="3">
        <v>30</v>
      </c>
      <c r="G2983" s="3"/>
    </row>
    <row r="2984" spans="1:7" x14ac:dyDescent="0.2">
      <c r="A2984" s="3" t="s">
        <v>7005</v>
      </c>
      <c r="B2984" s="3" t="s">
        <v>7006</v>
      </c>
      <c r="C2984" s="3" t="s">
        <v>107</v>
      </c>
      <c r="D2984" s="3" t="s">
        <v>99</v>
      </c>
      <c r="E2984" s="3" t="s">
        <v>159</v>
      </c>
      <c r="F2984" s="3">
        <v>30</v>
      </c>
      <c r="G2984" s="3"/>
    </row>
    <row r="2985" spans="1:7" x14ac:dyDescent="0.2">
      <c r="A2985" s="3" t="s">
        <v>7007</v>
      </c>
      <c r="B2985" s="3" t="s">
        <v>7008</v>
      </c>
      <c r="C2985" s="3" t="s">
        <v>102</v>
      </c>
      <c r="D2985" s="3" t="s">
        <v>99</v>
      </c>
      <c r="E2985" s="3" t="s">
        <v>159</v>
      </c>
      <c r="F2985" s="3">
        <v>40</v>
      </c>
      <c r="G2985" s="3"/>
    </row>
    <row r="2986" spans="1:7" x14ac:dyDescent="0.2">
      <c r="A2986" s="3" t="s">
        <v>7009</v>
      </c>
      <c r="B2986" s="3" t="s">
        <v>7010</v>
      </c>
      <c r="C2986" s="3" t="s">
        <v>107</v>
      </c>
      <c r="D2986" s="3" t="s">
        <v>99</v>
      </c>
      <c r="E2986" s="3" t="s">
        <v>159</v>
      </c>
      <c r="F2986" s="3">
        <v>40</v>
      </c>
      <c r="G2986" s="3"/>
    </row>
    <row r="2987" spans="1:7" x14ac:dyDescent="0.2">
      <c r="A2987" s="3" t="s">
        <v>7011</v>
      </c>
      <c r="B2987" s="3" t="s">
        <v>7012</v>
      </c>
      <c r="C2987" s="3" t="s">
        <v>102</v>
      </c>
      <c r="D2987" s="3" t="s">
        <v>99</v>
      </c>
      <c r="E2987" s="3" t="s">
        <v>159</v>
      </c>
      <c r="F2987" s="3">
        <v>50</v>
      </c>
      <c r="G2987" s="3"/>
    </row>
    <row r="2988" spans="1:7" x14ac:dyDescent="0.2">
      <c r="A2988" s="3" t="s">
        <v>7013</v>
      </c>
      <c r="B2988" s="3" t="s">
        <v>7014</v>
      </c>
      <c r="C2988" s="3" t="s">
        <v>107</v>
      </c>
      <c r="D2988" s="3" t="s">
        <v>99</v>
      </c>
      <c r="E2988" s="3" t="s">
        <v>159</v>
      </c>
      <c r="F2988" s="3">
        <v>50</v>
      </c>
      <c r="G2988" s="3"/>
    </row>
    <row r="2989" spans="1:7" x14ac:dyDescent="0.2">
      <c r="A2989" s="3" t="s">
        <v>7015</v>
      </c>
      <c r="B2989" s="3" t="s">
        <v>7016</v>
      </c>
      <c r="C2989" s="3" t="s">
        <v>102</v>
      </c>
      <c r="D2989" s="3" t="s">
        <v>99</v>
      </c>
      <c r="E2989" s="3" t="s">
        <v>159</v>
      </c>
      <c r="F2989" s="3">
        <v>60</v>
      </c>
      <c r="G2989" s="3"/>
    </row>
    <row r="2990" spans="1:7" x14ac:dyDescent="0.2">
      <c r="A2990" s="3" t="s">
        <v>7017</v>
      </c>
      <c r="B2990" s="3" t="s">
        <v>7018</v>
      </c>
      <c r="C2990" s="3" t="s">
        <v>107</v>
      </c>
      <c r="D2990" s="3" t="s">
        <v>99</v>
      </c>
      <c r="E2990" s="3" t="s">
        <v>159</v>
      </c>
      <c r="F2990" s="3">
        <v>60</v>
      </c>
      <c r="G2990" s="3"/>
    </row>
    <row r="2991" spans="1:7" x14ac:dyDescent="0.2">
      <c r="A2991" s="3" t="s">
        <v>7019</v>
      </c>
      <c r="B2991" s="3" t="s">
        <v>7020</v>
      </c>
      <c r="C2991" s="3" t="s">
        <v>102</v>
      </c>
      <c r="D2991" s="3" t="s">
        <v>99</v>
      </c>
      <c r="E2991" s="3" t="s">
        <v>159</v>
      </c>
      <c r="F2991" s="3">
        <v>70</v>
      </c>
      <c r="G2991" s="3"/>
    </row>
    <row r="2992" spans="1:7" x14ac:dyDescent="0.2">
      <c r="A2992" s="3" t="s">
        <v>7021</v>
      </c>
      <c r="B2992" s="3" t="s">
        <v>7022</v>
      </c>
      <c r="C2992" s="3" t="s">
        <v>107</v>
      </c>
      <c r="D2992" s="3" t="s">
        <v>99</v>
      </c>
      <c r="E2992" s="3" t="s">
        <v>159</v>
      </c>
      <c r="F2992" s="3">
        <v>70</v>
      </c>
      <c r="G2992" s="3"/>
    </row>
    <row r="2993" spans="1:7" x14ac:dyDescent="0.2">
      <c r="A2993" s="3" t="s">
        <v>7023</v>
      </c>
      <c r="B2993" s="3" t="s">
        <v>7024</v>
      </c>
      <c r="C2993" s="3" t="s">
        <v>102</v>
      </c>
      <c r="D2993" s="3" t="s">
        <v>99</v>
      </c>
      <c r="E2993" s="3" t="s">
        <v>159</v>
      </c>
      <c r="F2993" s="3">
        <v>80</v>
      </c>
      <c r="G2993" s="3"/>
    </row>
    <row r="2994" spans="1:7" x14ac:dyDescent="0.2">
      <c r="A2994" s="3" t="s">
        <v>7025</v>
      </c>
      <c r="B2994" s="3" t="s">
        <v>7026</v>
      </c>
      <c r="C2994" s="3" t="s">
        <v>107</v>
      </c>
      <c r="D2994" s="3" t="s">
        <v>99</v>
      </c>
      <c r="E2994" s="3" t="s">
        <v>159</v>
      </c>
      <c r="F2994" s="3">
        <v>80</v>
      </c>
      <c r="G2994" s="3"/>
    </row>
    <row r="2995" spans="1:7" x14ac:dyDescent="0.2">
      <c r="A2995" s="3" t="s">
        <v>7027</v>
      </c>
      <c r="B2995" s="3" t="s">
        <v>7028</v>
      </c>
      <c r="C2995" s="3" t="s">
        <v>102</v>
      </c>
      <c r="D2995" s="3" t="s">
        <v>99</v>
      </c>
      <c r="E2995" s="3" t="s">
        <v>159</v>
      </c>
      <c r="F2995" s="3">
        <v>90</v>
      </c>
      <c r="G2995" s="3"/>
    </row>
    <row r="2996" spans="1:7" x14ac:dyDescent="0.2">
      <c r="A2996" s="3" t="s">
        <v>7029</v>
      </c>
      <c r="B2996" s="3" t="s">
        <v>7030</v>
      </c>
      <c r="C2996" s="3" t="s">
        <v>107</v>
      </c>
      <c r="D2996" s="3" t="s">
        <v>99</v>
      </c>
      <c r="E2996" s="3" t="s">
        <v>159</v>
      </c>
      <c r="F2996" s="3">
        <v>90</v>
      </c>
      <c r="G2996" s="3"/>
    </row>
    <row r="2997" spans="1:7" x14ac:dyDescent="0.2">
      <c r="A2997" s="3" t="s">
        <v>7031</v>
      </c>
      <c r="B2997" s="3" t="s">
        <v>7032</v>
      </c>
      <c r="C2997" s="3" t="s">
        <v>102</v>
      </c>
      <c r="D2997" s="3" t="s">
        <v>11</v>
      </c>
      <c r="E2997" s="3" t="s">
        <v>170</v>
      </c>
      <c r="F2997" s="3">
        <v>10</v>
      </c>
      <c r="G2997" s="3" t="s">
        <v>7033</v>
      </c>
    </row>
    <row r="2998" spans="1:7" x14ac:dyDescent="0.2">
      <c r="A2998" s="3" t="s">
        <v>7034</v>
      </c>
      <c r="B2998" s="3" t="s">
        <v>7035</v>
      </c>
      <c r="C2998" s="3" t="s">
        <v>107</v>
      </c>
      <c r="D2998" s="3" t="s">
        <v>11</v>
      </c>
      <c r="E2998" s="3" t="s">
        <v>170</v>
      </c>
      <c r="F2998" s="3">
        <v>10</v>
      </c>
      <c r="G2998" s="3" t="s">
        <v>7033</v>
      </c>
    </row>
    <row r="2999" spans="1:7" x14ac:dyDescent="0.2">
      <c r="A2999" s="3" t="s">
        <v>7036</v>
      </c>
      <c r="B2999" s="3" t="s">
        <v>7037</v>
      </c>
      <c r="C2999" s="3" t="s">
        <v>102</v>
      </c>
      <c r="D2999" s="3" t="s">
        <v>11</v>
      </c>
      <c r="E2999" s="3" t="s">
        <v>164</v>
      </c>
      <c r="F2999" s="3">
        <v>40</v>
      </c>
      <c r="G2999" s="3" t="s">
        <v>7038</v>
      </c>
    </row>
    <row r="3000" spans="1:7" x14ac:dyDescent="0.2">
      <c r="A3000" s="3" t="s">
        <v>7039</v>
      </c>
      <c r="B3000" s="3" t="s">
        <v>7040</v>
      </c>
      <c r="C3000" s="3" t="s">
        <v>107</v>
      </c>
      <c r="D3000" s="3" t="s">
        <v>11</v>
      </c>
      <c r="E3000" s="3" t="s">
        <v>164</v>
      </c>
      <c r="F3000" s="3">
        <v>40</v>
      </c>
      <c r="G3000" s="3" t="s">
        <v>7038</v>
      </c>
    </row>
    <row r="3001" spans="1:7" x14ac:dyDescent="0.2">
      <c r="A3001" s="3" t="s">
        <v>7041</v>
      </c>
      <c r="B3001" s="3" t="s">
        <v>7042</v>
      </c>
      <c r="C3001" s="3" t="s">
        <v>102</v>
      </c>
      <c r="D3001" s="3" t="s">
        <v>11</v>
      </c>
      <c r="E3001" s="3" t="s">
        <v>302</v>
      </c>
      <c r="F3001" s="3">
        <v>97</v>
      </c>
      <c r="G3001" s="3" t="s">
        <v>7043</v>
      </c>
    </row>
    <row r="3002" spans="1:7" x14ac:dyDescent="0.2">
      <c r="A3002" s="3" t="s">
        <v>7044</v>
      </c>
      <c r="B3002" s="3" t="s">
        <v>7045</v>
      </c>
      <c r="C3002" s="3" t="s">
        <v>102</v>
      </c>
      <c r="D3002" s="3" t="s">
        <v>11</v>
      </c>
      <c r="E3002" s="3" t="s">
        <v>128</v>
      </c>
      <c r="F3002" s="3">
        <v>20</v>
      </c>
      <c r="G3002" s="3" t="s">
        <v>7046</v>
      </c>
    </row>
    <row r="3003" spans="1:7" x14ac:dyDescent="0.2">
      <c r="A3003" s="3" t="s">
        <v>7047</v>
      </c>
      <c r="B3003" s="3" t="s">
        <v>7048</v>
      </c>
      <c r="C3003" s="3" t="s">
        <v>107</v>
      </c>
      <c r="D3003" s="3" t="s">
        <v>11</v>
      </c>
      <c r="E3003" s="3" t="s">
        <v>128</v>
      </c>
      <c r="F3003" s="3">
        <v>20</v>
      </c>
      <c r="G3003" s="3" t="s">
        <v>7046</v>
      </c>
    </row>
    <row r="3004" spans="1:7" x14ac:dyDescent="0.2">
      <c r="A3004" s="3" t="s">
        <v>7049</v>
      </c>
      <c r="B3004" s="3" t="s">
        <v>7050</v>
      </c>
      <c r="C3004" s="3" t="s">
        <v>102</v>
      </c>
      <c r="D3004" s="3" t="s">
        <v>11</v>
      </c>
      <c r="E3004" s="3" t="s">
        <v>141</v>
      </c>
      <c r="F3004" s="3">
        <v>10</v>
      </c>
      <c r="G3004" s="3" t="s">
        <v>7051</v>
      </c>
    </row>
    <row r="3005" spans="1:7" x14ac:dyDescent="0.2">
      <c r="A3005" s="3" t="s">
        <v>7052</v>
      </c>
      <c r="B3005" s="3" t="s">
        <v>7053</v>
      </c>
      <c r="C3005" s="3" t="s">
        <v>107</v>
      </c>
      <c r="D3005" s="3" t="s">
        <v>11</v>
      </c>
      <c r="E3005" s="3" t="s">
        <v>141</v>
      </c>
      <c r="F3005" s="3">
        <v>10</v>
      </c>
      <c r="G3005" s="3" t="s">
        <v>7051</v>
      </c>
    </row>
    <row r="3006" spans="1:7" x14ac:dyDescent="0.2">
      <c r="A3006" s="3" t="s">
        <v>7054</v>
      </c>
      <c r="B3006" s="3" t="s">
        <v>7055</v>
      </c>
      <c r="C3006" s="3" t="s">
        <v>102</v>
      </c>
      <c r="D3006" s="3" t="s">
        <v>11</v>
      </c>
      <c r="E3006" s="3" t="s">
        <v>151</v>
      </c>
      <c r="F3006" s="3">
        <v>10</v>
      </c>
      <c r="G3006" s="3" t="s">
        <v>7051</v>
      </c>
    </row>
    <row r="3007" spans="1:7" x14ac:dyDescent="0.2">
      <c r="A3007" s="3" t="s">
        <v>7056</v>
      </c>
      <c r="B3007" s="3" t="s">
        <v>7057</v>
      </c>
      <c r="C3007" s="3" t="s">
        <v>107</v>
      </c>
      <c r="D3007" s="3" t="s">
        <v>11</v>
      </c>
      <c r="E3007" s="3" t="s">
        <v>151</v>
      </c>
      <c r="F3007" s="3">
        <v>10</v>
      </c>
      <c r="G3007" s="3" t="s">
        <v>7051</v>
      </c>
    </row>
    <row r="3008" spans="1:7" x14ac:dyDescent="0.2">
      <c r="A3008" s="3" t="s">
        <v>7058</v>
      </c>
      <c r="B3008" s="3" t="s">
        <v>7059</v>
      </c>
      <c r="C3008" s="3" t="s">
        <v>102</v>
      </c>
      <c r="D3008" s="3" t="s">
        <v>11</v>
      </c>
      <c r="E3008" s="3" t="s">
        <v>128</v>
      </c>
      <c r="F3008" s="3">
        <v>80</v>
      </c>
      <c r="G3008" s="3" t="s">
        <v>7060</v>
      </c>
    </row>
    <row r="3009" spans="1:7" x14ac:dyDescent="0.2">
      <c r="A3009" s="3" t="s">
        <v>7061</v>
      </c>
      <c r="B3009" s="3" t="s">
        <v>7062</v>
      </c>
      <c r="C3009" s="3" t="s">
        <v>107</v>
      </c>
      <c r="D3009" s="3" t="s">
        <v>11</v>
      </c>
      <c r="E3009" s="3" t="s">
        <v>128</v>
      </c>
      <c r="F3009" s="3">
        <v>80</v>
      </c>
      <c r="G3009" s="3" t="s">
        <v>7060</v>
      </c>
    </row>
    <row r="3010" spans="1:7" x14ac:dyDescent="0.2">
      <c r="A3010" s="3" t="s">
        <v>7063</v>
      </c>
      <c r="B3010" s="3" t="s">
        <v>7064</v>
      </c>
      <c r="C3010" s="3" t="s">
        <v>102</v>
      </c>
      <c r="D3010" s="3" t="s">
        <v>11</v>
      </c>
      <c r="E3010" s="3" t="s">
        <v>465</v>
      </c>
      <c r="F3010" s="3">
        <v>40</v>
      </c>
      <c r="G3010" s="3" t="s">
        <v>7060</v>
      </c>
    </row>
    <row r="3011" spans="1:7" x14ac:dyDescent="0.2">
      <c r="A3011" s="3" t="s">
        <v>7065</v>
      </c>
      <c r="B3011" s="3" t="s">
        <v>7066</v>
      </c>
      <c r="C3011" s="3" t="s">
        <v>107</v>
      </c>
      <c r="D3011" s="3" t="s">
        <v>11</v>
      </c>
      <c r="E3011" s="3" t="s">
        <v>465</v>
      </c>
      <c r="F3011" s="3">
        <v>40</v>
      </c>
      <c r="G3011" s="3" t="s">
        <v>7060</v>
      </c>
    </row>
    <row r="3012" spans="1:7" x14ac:dyDescent="0.2">
      <c r="A3012" s="3" t="s">
        <v>7067</v>
      </c>
      <c r="B3012" s="3" t="s">
        <v>7068</v>
      </c>
      <c r="C3012" s="3" t="s">
        <v>102</v>
      </c>
      <c r="D3012" s="3" t="s">
        <v>11</v>
      </c>
      <c r="E3012" s="3" t="s">
        <v>302</v>
      </c>
      <c r="F3012" s="3">
        <v>40</v>
      </c>
      <c r="G3012" s="3" t="s">
        <v>7060</v>
      </c>
    </row>
    <row r="3013" spans="1:7" x14ac:dyDescent="0.2">
      <c r="A3013" s="3" t="s">
        <v>7069</v>
      </c>
      <c r="B3013" s="3" t="s">
        <v>7070</v>
      </c>
      <c r="C3013" s="3" t="s">
        <v>102</v>
      </c>
      <c r="D3013" s="3" t="s">
        <v>11</v>
      </c>
      <c r="E3013" s="3" t="s">
        <v>207</v>
      </c>
      <c r="F3013" s="3">
        <v>90</v>
      </c>
      <c r="G3013" s="3" t="s">
        <v>7071</v>
      </c>
    </row>
    <row r="3014" spans="1:7" x14ac:dyDescent="0.2">
      <c r="A3014" s="3" t="s">
        <v>7072</v>
      </c>
      <c r="B3014" s="3" t="s">
        <v>7073</v>
      </c>
      <c r="C3014" s="3" t="s">
        <v>107</v>
      </c>
      <c r="D3014" s="3" t="s">
        <v>11</v>
      </c>
      <c r="E3014" s="3" t="s">
        <v>207</v>
      </c>
      <c r="F3014" s="3">
        <v>90</v>
      </c>
      <c r="G3014" s="3" t="s">
        <v>7071</v>
      </c>
    </row>
    <row r="3015" spans="1:7" x14ac:dyDescent="0.2">
      <c r="A3015" s="3" t="s">
        <v>7074</v>
      </c>
      <c r="B3015" s="3" t="s">
        <v>7075</v>
      </c>
      <c r="C3015" s="3" t="s">
        <v>102</v>
      </c>
      <c r="D3015" s="3" t="s">
        <v>11</v>
      </c>
      <c r="E3015" s="3" t="s">
        <v>170</v>
      </c>
      <c r="F3015" s="3">
        <v>80</v>
      </c>
      <c r="G3015" s="3" t="s">
        <v>7071</v>
      </c>
    </row>
    <row r="3016" spans="1:7" x14ac:dyDescent="0.2">
      <c r="A3016" s="3" t="s">
        <v>7076</v>
      </c>
      <c r="B3016" s="3" t="s">
        <v>7077</v>
      </c>
      <c r="C3016" s="3" t="s">
        <v>107</v>
      </c>
      <c r="D3016" s="3" t="s">
        <v>11</v>
      </c>
      <c r="E3016" s="3" t="s">
        <v>170</v>
      </c>
      <c r="F3016" s="3">
        <v>80</v>
      </c>
      <c r="G3016" s="3" t="s">
        <v>7071</v>
      </c>
    </row>
    <row r="3017" spans="1:7" x14ac:dyDescent="0.2">
      <c r="A3017" s="3" t="s">
        <v>7078</v>
      </c>
      <c r="B3017" s="3" t="s">
        <v>7079</v>
      </c>
      <c r="C3017" s="3" t="s">
        <v>102</v>
      </c>
      <c r="D3017" s="3" t="s">
        <v>11</v>
      </c>
      <c r="E3017" s="3" t="s">
        <v>465</v>
      </c>
      <c r="F3017" s="3">
        <v>40</v>
      </c>
      <c r="G3017" s="3" t="s">
        <v>7071</v>
      </c>
    </row>
    <row r="3018" spans="1:7" x14ac:dyDescent="0.2">
      <c r="A3018" s="3" t="s">
        <v>7080</v>
      </c>
      <c r="B3018" s="3" t="s">
        <v>7081</v>
      </c>
      <c r="C3018" s="3" t="s">
        <v>107</v>
      </c>
      <c r="D3018" s="3" t="s">
        <v>11</v>
      </c>
      <c r="E3018" s="3" t="s">
        <v>465</v>
      </c>
      <c r="F3018" s="3">
        <v>40</v>
      </c>
      <c r="G3018" s="3" t="s">
        <v>7071</v>
      </c>
    </row>
    <row r="3019" spans="1:7" x14ac:dyDescent="0.2">
      <c r="A3019" s="3" t="s">
        <v>7082</v>
      </c>
      <c r="B3019" s="3" t="s">
        <v>7083</v>
      </c>
      <c r="C3019" s="3" t="s">
        <v>102</v>
      </c>
      <c r="D3019" s="3" t="s">
        <v>11</v>
      </c>
      <c r="E3019" s="3" t="s">
        <v>302</v>
      </c>
      <c r="F3019" s="3">
        <v>81</v>
      </c>
      <c r="G3019" s="3" t="s">
        <v>7071</v>
      </c>
    </row>
    <row r="3020" spans="1:7" x14ac:dyDescent="0.2">
      <c r="A3020" s="3" t="s">
        <v>7084</v>
      </c>
      <c r="B3020" s="3" t="s">
        <v>7085</v>
      </c>
      <c r="C3020" s="3" t="s">
        <v>102</v>
      </c>
      <c r="D3020" s="3" t="s">
        <v>11</v>
      </c>
      <c r="E3020" s="3" t="s">
        <v>103</v>
      </c>
      <c r="F3020" s="3">
        <v>20</v>
      </c>
      <c r="G3020" s="3" t="s">
        <v>7086</v>
      </c>
    </row>
    <row r="3021" spans="1:7" x14ac:dyDescent="0.2">
      <c r="A3021" s="3" t="s">
        <v>7087</v>
      </c>
      <c r="B3021" s="3" t="s">
        <v>7088</v>
      </c>
      <c r="C3021" s="3" t="s">
        <v>107</v>
      </c>
      <c r="D3021" s="3" t="s">
        <v>11</v>
      </c>
      <c r="E3021" s="3" t="s">
        <v>103</v>
      </c>
      <c r="F3021" s="3">
        <v>20</v>
      </c>
      <c r="G3021" s="3" t="s">
        <v>7086</v>
      </c>
    </row>
    <row r="3022" spans="1:7" x14ac:dyDescent="0.2">
      <c r="A3022" s="3" t="s">
        <v>7089</v>
      </c>
      <c r="B3022" s="3" t="s">
        <v>7090</v>
      </c>
      <c r="C3022" s="3" t="s">
        <v>102</v>
      </c>
      <c r="D3022" s="3" t="s">
        <v>11</v>
      </c>
      <c r="E3022" s="3" t="s">
        <v>128</v>
      </c>
      <c r="F3022" s="3">
        <v>10</v>
      </c>
      <c r="G3022" s="3" t="s">
        <v>7086</v>
      </c>
    </row>
    <row r="3023" spans="1:7" x14ac:dyDescent="0.2">
      <c r="A3023" s="3" t="s">
        <v>7091</v>
      </c>
      <c r="B3023" s="3" t="s">
        <v>7092</v>
      </c>
      <c r="C3023" s="3" t="s">
        <v>107</v>
      </c>
      <c r="D3023" s="3" t="s">
        <v>11</v>
      </c>
      <c r="E3023" s="3" t="s">
        <v>128</v>
      </c>
      <c r="F3023" s="3">
        <v>10</v>
      </c>
      <c r="G3023" s="3" t="s">
        <v>7086</v>
      </c>
    </row>
    <row r="3024" spans="1:7" x14ac:dyDescent="0.2">
      <c r="A3024" s="3" t="s">
        <v>7093</v>
      </c>
      <c r="B3024" s="3" t="s">
        <v>7094</v>
      </c>
      <c r="C3024" s="3" t="s">
        <v>102</v>
      </c>
      <c r="D3024" s="3" t="s">
        <v>11</v>
      </c>
      <c r="E3024" s="3" t="s">
        <v>159</v>
      </c>
      <c r="F3024" s="3">
        <v>60</v>
      </c>
      <c r="G3024" s="3" t="s">
        <v>7086</v>
      </c>
    </row>
    <row r="3025" spans="1:7" x14ac:dyDescent="0.2">
      <c r="A3025" s="3" t="s">
        <v>7095</v>
      </c>
      <c r="B3025" s="3" t="s">
        <v>7096</v>
      </c>
      <c r="C3025" s="3" t="s">
        <v>107</v>
      </c>
      <c r="D3025" s="3" t="s">
        <v>11</v>
      </c>
      <c r="E3025" s="3" t="s">
        <v>159</v>
      </c>
      <c r="F3025" s="3">
        <v>60</v>
      </c>
      <c r="G3025" s="3" t="s">
        <v>7086</v>
      </c>
    </row>
    <row r="3026" spans="1:7" x14ac:dyDescent="0.2">
      <c r="A3026" s="3" t="s">
        <v>7097</v>
      </c>
      <c r="B3026" s="3" t="s">
        <v>7098</v>
      </c>
      <c r="C3026" s="3" t="s">
        <v>102</v>
      </c>
      <c r="D3026" s="3" t="s">
        <v>11</v>
      </c>
      <c r="E3026" s="3" t="s">
        <v>103</v>
      </c>
      <c r="F3026" s="3">
        <v>30</v>
      </c>
      <c r="G3026" s="3" t="s">
        <v>7099</v>
      </c>
    </row>
    <row r="3027" spans="1:7" x14ac:dyDescent="0.2">
      <c r="A3027" s="3" t="s">
        <v>7100</v>
      </c>
      <c r="B3027" s="3" t="s">
        <v>7101</v>
      </c>
      <c r="C3027" s="3" t="s">
        <v>107</v>
      </c>
      <c r="D3027" s="3" t="s">
        <v>11</v>
      </c>
      <c r="E3027" s="3" t="s">
        <v>103</v>
      </c>
      <c r="F3027" s="3">
        <v>30</v>
      </c>
      <c r="G3027" s="3" t="s">
        <v>7099</v>
      </c>
    </row>
    <row r="3028" spans="1:7" x14ac:dyDescent="0.2">
      <c r="A3028" s="3" t="s">
        <v>7102</v>
      </c>
      <c r="B3028" s="3" t="s">
        <v>7103</v>
      </c>
      <c r="C3028" s="3" t="s">
        <v>102</v>
      </c>
      <c r="D3028" s="3" t="s">
        <v>11</v>
      </c>
      <c r="E3028" s="3" t="s">
        <v>164</v>
      </c>
      <c r="F3028" s="3">
        <v>90</v>
      </c>
      <c r="G3028" s="3" t="s">
        <v>7104</v>
      </c>
    </row>
    <row r="3029" spans="1:7" x14ac:dyDescent="0.2">
      <c r="A3029" s="3" t="s">
        <v>7105</v>
      </c>
      <c r="B3029" s="3" t="s">
        <v>7106</v>
      </c>
      <c r="C3029" s="3" t="s">
        <v>107</v>
      </c>
      <c r="D3029" s="3" t="s">
        <v>11</v>
      </c>
      <c r="E3029" s="3" t="s">
        <v>164</v>
      </c>
      <c r="F3029" s="3">
        <v>90</v>
      </c>
      <c r="G3029" s="3" t="s">
        <v>7104</v>
      </c>
    </row>
    <row r="3030" spans="1:7" x14ac:dyDescent="0.2">
      <c r="A3030" s="3" t="s">
        <v>7107</v>
      </c>
      <c r="B3030" s="3" t="s">
        <v>7108</v>
      </c>
      <c r="C3030" s="3" t="s">
        <v>102</v>
      </c>
      <c r="D3030" s="3" t="s">
        <v>9</v>
      </c>
      <c r="E3030" s="3" t="s">
        <v>159</v>
      </c>
      <c r="F3030" s="3"/>
      <c r="G3030" s="3"/>
    </row>
    <row r="3031" spans="1:7" x14ac:dyDescent="0.2">
      <c r="A3031" s="3" t="s">
        <v>7109</v>
      </c>
      <c r="B3031" s="3" t="s">
        <v>7110</v>
      </c>
      <c r="C3031" s="3" t="s">
        <v>107</v>
      </c>
      <c r="D3031" s="3" t="s">
        <v>9</v>
      </c>
      <c r="E3031" s="3" t="s">
        <v>159</v>
      </c>
      <c r="F3031" s="3"/>
      <c r="G3031" s="3"/>
    </row>
    <row r="3032" spans="1:7" x14ac:dyDescent="0.2">
      <c r="A3032" s="3" t="s">
        <v>7111</v>
      </c>
      <c r="B3032" s="3" t="s">
        <v>7112</v>
      </c>
      <c r="C3032" s="3" t="s">
        <v>102</v>
      </c>
      <c r="D3032" s="3" t="s">
        <v>11</v>
      </c>
      <c r="E3032" s="3" t="s">
        <v>103</v>
      </c>
      <c r="F3032" s="3">
        <v>40</v>
      </c>
      <c r="G3032" s="3" t="s">
        <v>7113</v>
      </c>
    </row>
    <row r="3033" spans="1:7" x14ac:dyDescent="0.2">
      <c r="A3033" s="3" t="s">
        <v>7114</v>
      </c>
      <c r="B3033" s="3" t="s">
        <v>7115</v>
      </c>
      <c r="C3033" s="3" t="s">
        <v>107</v>
      </c>
      <c r="D3033" s="3" t="s">
        <v>11</v>
      </c>
      <c r="E3033" s="3" t="s">
        <v>103</v>
      </c>
      <c r="F3033" s="3">
        <v>40</v>
      </c>
      <c r="G3033" s="3" t="s">
        <v>7113</v>
      </c>
    </row>
    <row r="3034" spans="1:7" x14ac:dyDescent="0.2">
      <c r="A3034" s="3" t="s">
        <v>7116</v>
      </c>
      <c r="B3034" s="3" t="s">
        <v>7117</v>
      </c>
      <c r="C3034" s="3" t="s">
        <v>102</v>
      </c>
      <c r="D3034" s="3" t="s">
        <v>11</v>
      </c>
      <c r="E3034" s="3" t="s">
        <v>151</v>
      </c>
      <c r="F3034" s="3">
        <v>10</v>
      </c>
      <c r="G3034" s="3" t="s">
        <v>7118</v>
      </c>
    </row>
    <row r="3035" spans="1:7" x14ac:dyDescent="0.2">
      <c r="A3035" s="3" t="s">
        <v>7119</v>
      </c>
      <c r="B3035" s="3" t="s">
        <v>7120</v>
      </c>
      <c r="C3035" s="3" t="s">
        <v>107</v>
      </c>
      <c r="D3035" s="3" t="s">
        <v>11</v>
      </c>
      <c r="E3035" s="3" t="s">
        <v>151</v>
      </c>
      <c r="F3035" s="3">
        <v>10</v>
      </c>
      <c r="G3035" s="3" t="s">
        <v>7118</v>
      </c>
    </row>
    <row r="3036" spans="1:7" x14ac:dyDescent="0.2">
      <c r="A3036" s="3" t="s">
        <v>7121</v>
      </c>
      <c r="B3036" s="3" t="s">
        <v>7122</v>
      </c>
      <c r="C3036" s="3" t="s">
        <v>102</v>
      </c>
      <c r="D3036" s="3" t="s">
        <v>11</v>
      </c>
      <c r="E3036" s="3" t="s">
        <v>159</v>
      </c>
      <c r="F3036" s="3">
        <v>50</v>
      </c>
      <c r="G3036" s="3" t="s">
        <v>7118</v>
      </c>
    </row>
    <row r="3037" spans="1:7" x14ac:dyDescent="0.2">
      <c r="A3037" s="3" t="s">
        <v>7123</v>
      </c>
      <c r="B3037" s="3" t="s">
        <v>7124</v>
      </c>
      <c r="C3037" s="3" t="s">
        <v>107</v>
      </c>
      <c r="D3037" s="3" t="s">
        <v>11</v>
      </c>
      <c r="E3037" s="3" t="s">
        <v>159</v>
      </c>
      <c r="F3037" s="3">
        <v>50</v>
      </c>
      <c r="G3037" s="3" t="s">
        <v>7118</v>
      </c>
    </row>
    <row r="3038" spans="1:7" x14ac:dyDescent="0.2">
      <c r="A3038" s="3" t="s">
        <v>7125</v>
      </c>
      <c r="B3038" s="3" t="s">
        <v>7126</v>
      </c>
      <c r="C3038" s="3" t="s">
        <v>102</v>
      </c>
      <c r="D3038" s="3" t="s">
        <v>11</v>
      </c>
      <c r="E3038" s="3" t="s">
        <v>128</v>
      </c>
      <c r="F3038" s="3">
        <v>40</v>
      </c>
      <c r="G3038" s="3" t="s">
        <v>7127</v>
      </c>
    </row>
    <row r="3039" spans="1:7" x14ac:dyDescent="0.2">
      <c r="A3039" s="3" t="s">
        <v>7128</v>
      </c>
      <c r="B3039" s="3" t="s">
        <v>7129</v>
      </c>
      <c r="C3039" s="3" t="s">
        <v>107</v>
      </c>
      <c r="D3039" s="3" t="s">
        <v>11</v>
      </c>
      <c r="E3039" s="3" t="s">
        <v>128</v>
      </c>
      <c r="F3039" s="3">
        <v>40</v>
      </c>
      <c r="G3039" s="3" t="s">
        <v>7127</v>
      </c>
    </row>
    <row r="3040" spans="1:7" x14ac:dyDescent="0.2">
      <c r="A3040" s="3" t="s">
        <v>7130</v>
      </c>
      <c r="B3040" s="3" t="s">
        <v>7131</v>
      </c>
      <c r="C3040" s="3" t="s">
        <v>102</v>
      </c>
      <c r="D3040" s="3" t="s">
        <v>11</v>
      </c>
      <c r="E3040" s="3" t="s">
        <v>110</v>
      </c>
      <c r="F3040" s="3">
        <v>50</v>
      </c>
      <c r="G3040" s="3" t="s">
        <v>7127</v>
      </c>
    </row>
    <row r="3041" spans="1:7" x14ac:dyDescent="0.2">
      <c r="A3041" s="3" t="s">
        <v>7132</v>
      </c>
      <c r="B3041" s="3" t="s">
        <v>7133</v>
      </c>
      <c r="C3041" s="3" t="s">
        <v>107</v>
      </c>
      <c r="D3041" s="3" t="s">
        <v>11</v>
      </c>
      <c r="E3041" s="3" t="s">
        <v>110</v>
      </c>
      <c r="F3041" s="3">
        <v>50</v>
      </c>
      <c r="G3041" s="3" t="s">
        <v>7127</v>
      </c>
    </row>
    <row r="3042" spans="1:7" x14ac:dyDescent="0.2">
      <c r="A3042" s="3" t="s">
        <v>7134</v>
      </c>
      <c r="B3042" s="3" t="s">
        <v>7135</v>
      </c>
      <c r="C3042" s="3" t="s">
        <v>102</v>
      </c>
      <c r="D3042" s="3" t="s">
        <v>11</v>
      </c>
      <c r="E3042" s="3" t="s">
        <v>260</v>
      </c>
      <c r="F3042" s="3">
        <v>60</v>
      </c>
      <c r="G3042" s="3" t="s">
        <v>7136</v>
      </c>
    </row>
    <row r="3043" spans="1:7" x14ac:dyDescent="0.2">
      <c r="A3043" s="3" t="s">
        <v>7137</v>
      </c>
      <c r="B3043" s="3" t="s">
        <v>7138</v>
      </c>
      <c r="C3043" s="3" t="s">
        <v>107</v>
      </c>
      <c r="D3043" s="3" t="s">
        <v>11</v>
      </c>
      <c r="E3043" s="3" t="s">
        <v>260</v>
      </c>
      <c r="F3043" s="3">
        <v>60</v>
      </c>
      <c r="G3043" s="3" t="s">
        <v>7136</v>
      </c>
    </row>
    <row r="3044" spans="1:7" x14ac:dyDescent="0.2">
      <c r="A3044" s="3" t="s">
        <v>7139</v>
      </c>
      <c r="B3044" s="3" t="s">
        <v>7140</v>
      </c>
      <c r="C3044" s="3" t="s">
        <v>102</v>
      </c>
      <c r="D3044" s="3" t="s">
        <v>11</v>
      </c>
      <c r="E3044" s="3" t="s">
        <v>207</v>
      </c>
      <c r="F3044" s="3">
        <v>90</v>
      </c>
      <c r="G3044" s="3" t="s">
        <v>7141</v>
      </c>
    </row>
    <row r="3045" spans="1:7" x14ac:dyDescent="0.2">
      <c r="A3045" s="3" t="s">
        <v>7142</v>
      </c>
      <c r="B3045" s="3" t="s">
        <v>7143</v>
      </c>
      <c r="C3045" s="3" t="s">
        <v>107</v>
      </c>
      <c r="D3045" s="3" t="s">
        <v>11</v>
      </c>
      <c r="E3045" s="3" t="s">
        <v>207</v>
      </c>
      <c r="F3045" s="3">
        <v>90</v>
      </c>
      <c r="G3045" s="3" t="s">
        <v>7141</v>
      </c>
    </row>
    <row r="3046" spans="1:7" x14ac:dyDescent="0.2">
      <c r="A3046" s="3" t="s">
        <v>7144</v>
      </c>
      <c r="B3046" s="3" t="s">
        <v>7145</v>
      </c>
      <c r="C3046" s="3" t="s">
        <v>102</v>
      </c>
      <c r="D3046" s="3" t="s">
        <v>11</v>
      </c>
      <c r="E3046" s="3" t="s">
        <v>103</v>
      </c>
      <c r="F3046" s="3">
        <v>20</v>
      </c>
      <c r="G3046" s="3" t="s">
        <v>7146</v>
      </c>
    </row>
    <row r="3047" spans="1:7" x14ac:dyDescent="0.2">
      <c r="A3047" s="3" t="s">
        <v>7147</v>
      </c>
      <c r="B3047" s="3" t="s">
        <v>7148</v>
      </c>
      <c r="C3047" s="3" t="s">
        <v>107</v>
      </c>
      <c r="D3047" s="3" t="s">
        <v>11</v>
      </c>
      <c r="E3047" s="3" t="s">
        <v>103</v>
      </c>
      <c r="F3047" s="3">
        <v>20</v>
      </c>
      <c r="G3047" s="3" t="s">
        <v>7146</v>
      </c>
    </row>
    <row r="3048" spans="1:7" x14ac:dyDescent="0.2">
      <c r="A3048" s="3" t="s">
        <v>7149</v>
      </c>
      <c r="B3048" s="3" t="s">
        <v>7150</v>
      </c>
      <c r="C3048" s="3" t="s">
        <v>102</v>
      </c>
      <c r="D3048" s="3" t="s">
        <v>11</v>
      </c>
      <c r="E3048" s="3" t="s">
        <v>115</v>
      </c>
      <c r="F3048" s="3">
        <v>10</v>
      </c>
      <c r="G3048" s="3" t="s">
        <v>7146</v>
      </c>
    </row>
    <row r="3049" spans="1:7" x14ac:dyDescent="0.2">
      <c r="A3049" s="3" t="s">
        <v>7151</v>
      </c>
      <c r="B3049" s="3" t="s">
        <v>7152</v>
      </c>
      <c r="C3049" s="3" t="s">
        <v>107</v>
      </c>
      <c r="D3049" s="3" t="s">
        <v>11</v>
      </c>
      <c r="E3049" s="3" t="s">
        <v>115</v>
      </c>
      <c r="F3049" s="3">
        <v>10</v>
      </c>
      <c r="G3049" s="3" t="s">
        <v>7146</v>
      </c>
    </row>
    <row r="3050" spans="1:7" x14ac:dyDescent="0.2">
      <c r="A3050" s="3" t="s">
        <v>7153</v>
      </c>
      <c r="B3050" s="3" t="s">
        <v>7154</v>
      </c>
      <c r="C3050" s="3" t="s">
        <v>102</v>
      </c>
      <c r="D3050" s="3" t="s">
        <v>11</v>
      </c>
      <c r="E3050" s="3" t="s">
        <v>103</v>
      </c>
      <c r="F3050" s="3">
        <v>20</v>
      </c>
      <c r="G3050" s="3" t="s">
        <v>7155</v>
      </c>
    </row>
    <row r="3051" spans="1:7" x14ac:dyDescent="0.2">
      <c r="A3051" s="3" t="s">
        <v>7156</v>
      </c>
      <c r="B3051" s="3" t="s">
        <v>7157</v>
      </c>
      <c r="C3051" s="3" t="s">
        <v>107</v>
      </c>
      <c r="D3051" s="3" t="s">
        <v>11</v>
      </c>
      <c r="E3051" s="3" t="s">
        <v>103</v>
      </c>
      <c r="F3051" s="3">
        <v>20</v>
      </c>
      <c r="G3051" s="3" t="s">
        <v>7155</v>
      </c>
    </row>
    <row r="3052" spans="1:7" x14ac:dyDescent="0.2">
      <c r="A3052" s="3" t="s">
        <v>7158</v>
      </c>
      <c r="B3052" s="3" t="s">
        <v>7159</v>
      </c>
      <c r="C3052" s="3" t="s">
        <v>102</v>
      </c>
      <c r="D3052" s="3" t="s">
        <v>11</v>
      </c>
      <c r="E3052" s="3" t="s">
        <v>164</v>
      </c>
      <c r="F3052" s="3">
        <v>50</v>
      </c>
      <c r="G3052" s="3" t="s">
        <v>7155</v>
      </c>
    </row>
    <row r="3053" spans="1:7" x14ac:dyDescent="0.2">
      <c r="A3053" s="3" t="s">
        <v>7160</v>
      </c>
      <c r="B3053" s="3" t="s">
        <v>7161</v>
      </c>
      <c r="C3053" s="3" t="s">
        <v>107</v>
      </c>
      <c r="D3053" s="3" t="s">
        <v>11</v>
      </c>
      <c r="E3053" s="3" t="s">
        <v>164</v>
      </c>
      <c r="F3053" s="3">
        <v>50</v>
      </c>
      <c r="G3053" s="3" t="s">
        <v>7155</v>
      </c>
    </row>
    <row r="3054" spans="1:7" x14ac:dyDescent="0.2">
      <c r="A3054" s="3" t="s">
        <v>7162</v>
      </c>
      <c r="B3054" s="3" t="s">
        <v>7163</v>
      </c>
      <c r="C3054" s="3" t="s">
        <v>102</v>
      </c>
      <c r="D3054" s="3" t="s">
        <v>11</v>
      </c>
      <c r="E3054" s="3" t="s">
        <v>151</v>
      </c>
      <c r="F3054" s="3">
        <v>20</v>
      </c>
      <c r="G3054" s="3" t="s">
        <v>7164</v>
      </c>
    </row>
    <row r="3055" spans="1:7" x14ac:dyDescent="0.2">
      <c r="A3055" s="3" t="s">
        <v>7165</v>
      </c>
      <c r="B3055" s="3" t="s">
        <v>7166</v>
      </c>
      <c r="C3055" s="3" t="s">
        <v>107</v>
      </c>
      <c r="D3055" s="3" t="s">
        <v>11</v>
      </c>
      <c r="E3055" s="3" t="s">
        <v>151</v>
      </c>
      <c r="F3055" s="3">
        <v>20</v>
      </c>
      <c r="G3055" s="3" t="s">
        <v>7164</v>
      </c>
    </row>
    <row r="3056" spans="1:7" x14ac:dyDescent="0.2">
      <c r="A3056" s="3" t="s">
        <v>7167</v>
      </c>
      <c r="B3056" s="3" t="s">
        <v>7168</v>
      </c>
      <c r="C3056" s="3" t="s">
        <v>107</v>
      </c>
      <c r="D3056" s="3" t="s">
        <v>11</v>
      </c>
      <c r="E3056" s="3" t="s">
        <v>207</v>
      </c>
      <c r="F3056" s="3">
        <v>70</v>
      </c>
      <c r="G3056" s="3" t="s">
        <v>7169</v>
      </c>
    </row>
    <row r="3057" spans="1:7" x14ac:dyDescent="0.2">
      <c r="A3057" s="3" t="s">
        <v>7170</v>
      </c>
      <c r="B3057" s="3" t="s">
        <v>7171</v>
      </c>
      <c r="C3057" s="3" t="s">
        <v>102</v>
      </c>
      <c r="D3057" s="3" t="s">
        <v>11</v>
      </c>
      <c r="E3057" s="3" t="s">
        <v>156</v>
      </c>
      <c r="F3057" s="3">
        <v>30</v>
      </c>
      <c r="G3057" s="3" t="s">
        <v>7172</v>
      </c>
    </row>
    <row r="3058" spans="1:7" x14ac:dyDescent="0.2">
      <c r="A3058" s="3" t="s">
        <v>7173</v>
      </c>
      <c r="B3058" s="3" t="s">
        <v>7174</v>
      </c>
      <c r="C3058" s="3" t="s">
        <v>102</v>
      </c>
      <c r="D3058" s="3" t="s">
        <v>11</v>
      </c>
      <c r="E3058" s="3" t="s">
        <v>170</v>
      </c>
      <c r="F3058" s="3">
        <v>10</v>
      </c>
      <c r="G3058" s="3" t="s">
        <v>7175</v>
      </c>
    </row>
    <row r="3059" spans="1:7" x14ac:dyDescent="0.2">
      <c r="A3059" s="3" t="s">
        <v>7176</v>
      </c>
      <c r="B3059" s="3" t="s">
        <v>7177</v>
      </c>
      <c r="C3059" s="3" t="s">
        <v>107</v>
      </c>
      <c r="D3059" s="3" t="s">
        <v>11</v>
      </c>
      <c r="E3059" s="3" t="s">
        <v>170</v>
      </c>
      <c r="F3059" s="3">
        <v>10</v>
      </c>
      <c r="G3059" s="3" t="s">
        <v>7175</v>
      </c>
    </row>
    <row r="3060" spans="1:7" x14ac:dyDescent="0.2">
      <c r="A3060" s="3" t="s">
        <v>7178</v>
      </c>
      <c r="B3060" s="3" t="s">
        <v>7179</v>
      </c>
      <c r="C3060" s="3" t="s">
        <v>107</v>
      </c>
      <c r="D3060" s="3" t="s">
        <v>11</v>
      </c>
      <c r="E3060" s="3" t="s">
        <v>138</v>
      </c>
      <c r="F3060" s="3">
        <v>20</v>
      </c>
      <c r="G3060" s="3" t="s">
        <v>7180</v>
      </c>
    </row>
    <row r="3061" spans="1:7" x14ac:dyDescent="0.2">
      <c r="A3061" s="3" t="s">
        <v>7181</v>
      </c>
      <c r="B3061" s="3" t="s">
        <v>7182</v>
      </c>
      <c r="C3061" s="3" t="s">
        <v>102</v>
      </c>
      <c r="D3061" s="3" t="s">
        <v>11</v>
      </c>
      <c r="E3061" s="3" t="s">
        <v>357</v>
      </c>
      <c r="F3061" s="3">
        <v>90</v>
      </c>
      <c r="G3061" s="3" t="s">
        <v>7183</v>
      </c>
    </row>
    <row r="3062" spans="1:7" x14ac:dyDescent="0.2">
      <c r="A3062" s="3" t="s">
        <v>7184</v>
      </c>
      <c r="B3062" s="3" t="s">
        <v>7185</v>
      </c>
      <c r="C3062" s="3" t="s">
        <v>107</v>
      </c>
      <c r="D3062" s="3" t="s">
        <v>11</v>
      </c>
      <c r="E3062" s="3" t="s">
        <v>357</v>
      </c>
      <c r="F3062" s="3">
        <v>90</v>
      </c>
      <c r="G3062" s="3" t="s">
        <v>7183</v>
      </c>
    </row>
    <row r="3063" spans="1:7" x14ac:dyDescent="0.2">
      <c r="A3063" s="3" t="s">
        <v>7186</v>
      </c>
      <c r="B3063" s="3" t="s">
        <v>7187</v>
      </c>
      <c r="C3063" s="3" t="s">
        <v>107</v>
      </c>
      <c r="D3063" s="3" t="s">
        <v>11</v>
      </c>
      <c r="E3063" s="3" t="s">
        <v>138</v>
      </c>
      <c r="F3063" s="3">
        <v>40</v>
      </c>
      <c r="G3063" s="3" t="s">
        <v>7188</v>
      </c>
    </row>
    <row r="3064" spans="1:7" x14ac:dyDescent="0.2">
      <c r="A3064" s="3" t="s">
        <v>7189</v>
      </c>
      <c r="B3064" s="3" t="s">
        <v>7190</v>
      </c>
      <c r="C3064" s="3" t="s">
        <v>102</v>
      </c>
      <c r="D3064" s="3" t="s">
        <v>11</v>
      </c>
      <c r="E3064" s="3" t="s">
        <v>260</v>
      </c>
      <c r="F3064" s="3">
        <v>40</v>
      </c>
      <c r="G3064" s="3" t="s">
        <v>7191</v>
      </c>
    </row>
    <row r="3065" spans="1:7" x14ac:dyDescent="0.2">
      <c r="A3065" s="3" t="s">
        <v>7192</v>
      </c>
      <c r="B3065" s="3" t="s">
        <v>7193</v>
      </c>
      <c r="C3065" s="3" t="s">
        <v>107</v>
      </c>
      <c r="D3065" s="3" t="s">
        <v>11</v>
      </c>
      <c r="E3065" s="3" t="s">
        <v>260</v>
      </c>
      <c r="F3065" s="3">
        <v>40</v>
      </c>
      <c r="G3065" s="3" t="s">
        <v>7191</v>
      </c>
    </row>
    <row r="3066" spans="1:7" x14ac:dyDescent="0.2">
      <c r="A3066" s="3" t="s">
        <v>7194</v>
      </c>
      <c r="B3066" s="3" t="s">
        <v>7195</v>
      </c>
      <c r="C3066" s="3" t="s">
        <v>102</v>
      </c>
      <c r="D3066" s="3" t="s">
        <v>11</v>
      </c>
      <c r="E3066" s="3" t="s">
        <v>164</v>
      </c>
      <c r="F3066" s="3">
        <v>40</v>
      </c>
      <c r="G3066" s="3" t="s">
        <v>7196</v>
      </c>
    </row>
    <row r="3067" spans="1:7" x14ac:dyDescent="0.2">
      <c r="A3067" s="3" t="s">
        <v>7197</v>
      </c>
      <c r="B3067" s="3" t="s">
        <v>7198</v>
      </c>
      <c r="C3067" s="3" t="s">
        <v>107</v>
      </c>
      <c r="D3067" s="3" t="s">
        <v>11</v>
      </c>
      <c r="E3067" s="3" t="s">
        <v>164</v>
      </c>
      <c r="F3067" s="3">
        <v>40</v>
      </c>
      <c r="G3067" s="3" t="s">
        <v>7196</v>
      </c>
    </row>
    <row r="3068" spans="1:7" x14ac:dyDescent="0.2">
      <c r="A3068" s="3" t="s">
        <v>7199</v>
      </c>
      <c r="B3068" s="3" t="s">
        <v>7200</v>
      </c>
      <c r="C3068" s="3" t="s">
        <v>102</v>
      </c>
      <c r="D3068" s="3" t="s">
        <v>11</v>
      </c>
      <c r="E3068" s="3" t="s">
        <v>146</v>
      </c>
      <c r="F3068" s="3">
        <v>60</v>
      </c>
      <c r="G3068" s="3" t="s">
        <v>7201</v>
      </c>
    </row>
    <row r="3069" spans="1:7" x14ac:dyDescent="0.2">
      <c r="A3069" s="3" t="s">
        <v>7202</v>
      </c>
      <c r="B3069" s="3" t="s">
        <v>7203</v>
      </c>
      <c r="C3069" s="3" t="s">
        <v>107</v>
      </c>
      <c r="D3069" s="3" t="s">
        <v>11</v>
      </c>
      <c r="E3069" s="3" t="s">
        <v>146</v>
      </c>
      <c r="F3069" s="3">
        <v>60</v>
      </c>
      <c r="G3069" s="3" t="s">
        <v>7201</v>
      </c>
    </row>
    <row r="3070" spans="1:7" x14ac:dyDescent="0.2">
      <c r="A3070" s="3" t="s">
        <v>7204</v>
      </c>
      <c r="B3070" s="3" t="s">
        <v>7205</v>
      </c>
      <c r="C3070" s="3" t="s">
        <v>102</v>
      </c>
      <c r="D3070" s="3" t="s">
        <v>11</v>
      </c>
      <c r="E3070" s="3" t="s">
        <v>156</v>
      </c>
      <c r="F3070" s="3">
        <v>80</v>
      </c>
      <c r="G3070" s="3" t="s">
        <v>7201</v>
      </c>
    </row>
    <row r="3071" spans="1:7" x14ac:dyDescent="0.2">
      <c r="A3071" s="3" t="s">
        <v>7206</v>
      </c>
      <c r="B3071" s="3" t="s">
        <v>7207</v>
      </c>
      <c r="C3071" s="3" t="s">
        <v>102</v>
      </c>
      <c r="D3071" s="3" t="s">
        <v>11</v>
      </c>
      <c r="E3071" s="3" t="s">
        <v>120</v>
      </c>
      <c r="F3071" s="3">
        <v>60</v>
      </c>
      <c r="G3071" s="3" t="s">
        <v>7208</v>
      </c>
    </row>
    <row r="3072" spans="1:7" x14ac:dyDescent="0.2">
      <c r="A3072" s="3" t="s">
        <v>7209</v>
      </c>
      <c r="B3072" s="3" t="s">
        <v>7210</v>
      </c>
      <c r="C3072" s="3" t="s">
        <v>102</v>
      </c>
      <c r="D3072" s="3" t="s">
        <v>11</v>
      </c>
      <c r="E3072" s="3" t="s">
        <v>302</v>
      </c>
      <c r="F3072" s="3">
        <v>96</v>
      </c>
      <c r="G3072" s="3" t="s">
        <v>7211</v>
      </c>
    </row>
    <row r="3073" spans="1:7" x14ac:dyDescent="0.2">
      <c r="A3073" s="3" t="s">
        <v>7212</v>
      </c>
      <c r="B3073" s="3" t="s">
        <v>7213</v>
      </c>
      <c r="C3073" s="3" t="s">
        <v>102</v>
      </c>
      <c r="D3073" s="3" t="s">
        <v>11</v>
      </c>
      <c r="E3073" s="3" t="s">
        <v>357</v>
      </c>
      <c r="F3073" s="3">
        <v>10</v>
      </c>
      <c r="G3073" s="3" t="s">
        <v>7214</v>
      </c>
    </row>
    <row r="3074" spans="1:7" x14ac:dyDescent="0.2">
      <c r="A3074" s="3" t="s">
        <v>7215</v>
      </c>
      <c r="B3074" s="3" t="s">
        <v>7216</v>
      </c>
      <c r="C3074" s="3" t="s">
        <v>107</v>
      </c>
      <c r="D3074" s="3" t="s">
        <v>11</v>
      </c>
      <c r="E3074" s="3" t="s">
        <v>357</v>
      </c>
      <c r="F3074" s="3">
        <v>10</v>
      </c>
      <c r="G3074" s="3" t="s">
        <v>7214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79AB4-584B-48D9-B9D1-4295695F167C}">
  <dimension ref="B2:Q80"/>
  <sheetViews>
    <sheetView showGridLines="0" topLeftCell="A10" zoomScale="85" zoomScaleNormal="85" workbookViewId="0">
      <selection activeCell="C55" sqref="C55"/>
    </sheetView>
  </sheetViews>
  <sheetFormatPr defaultRowHeight="12.75" x14ac:dyDescent="0.2"/>
  <cols>
    <col min="1" max="1" width="2.5703125" customWidth="1"/>
    <col min="2" max="2" width="46.28515625" customWidth="1"/>
    <col min="4" max="4" width="11.28515625" bestFit="1" customWidth="1"/>
    <col min="5" max="5" width="11.42578125" bestFit="1" customWidth="1"/>
  </cols>
  <sheetData>
    <row r="2" spans="2:17" s="1" customFormat="1" ht="19.5" x14ac:dyDescent="0.3">
      <c r="B2" s="25" t="s">
        <v>84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2:17" x14ac:dyDescent="0.2">
      <c r="B3" s="3" t="s">
        <v>85</v>
      </c>
      <c r="C3" s="12">
        <v>1000000</v>
      </c>
    </row>
    <row r="4" spans="2:17" x14ac:dyDescent="0.2">
      <c r="B4" s="3" t="s">
        <v>86</v>
      </c>
      <c r="C4" s="12">
        <v>1000</v>
      </c>
    </row>
    <row r="5" spans="2:17" x14ac:dyDescent="0.2">
      <c r="B5" s="3"/>
    </row>
    <row r="6" spans="2:17" x14ac:dyDescent="0.2">
      <c r="B6" s="3"/>
    </row>
    <row r="7" spans="2:17" x14ac:dyDescent="0.2">
      <c r="B7" s="3"/>
    </row>
    <row r="8" spans="2:17" x14ac:dyDescent="0.2">
      <c r="B8" s="13"/>
      <c r="C8" s="2"/>
      <c r="D8" s="2"/>
      <c r="E8" s="2"/>
      <c r="F8" s="2"/>
      <c r="G8" s="2"/>
      <c r="H8" s="2"/>
    </row>
    <row r="9" spans="2:17" x14ac:dyDescent="0.2">
      <c r="B9" s="3"/>
    </row>
    <row r="10" spans="2:17" s="1" customFormat="1" ht="19.5" x14ac:dyDescent="0.3">
      <c r="B10" s="25" t="s">
        <v>80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2:17" ht="2.25" customHeight="1" x14ac:dyDescent="0.2"/>
    <row r="12" spans="2:17" x14ac:dyDescent="0.2">
      <c r="B12" s="4" t="s">
        <v>79</v>
      </c>
      <c r="C12" s="4" t="s">
        <v>7241</v>
      </c>
    </row>
    <row r="13" spans="2:17" x14ac:dyDescent="0.2">
      <c r="B13" s="3" t="s">
        <v>1</v>
      </c>
      <c r="C13" s="3" t="s">
        <v>7242</v>
      </c>
    </row>
    <row r="14" spans="2:17" x14ac:dyDescent="0.2">
      <c r="B14" s="3" t="s">
        <v>3</v>
      </c>
      <c r="C14" s="3" t="s">
        <v>7243</v>
      </c>
    </row>
    <row r="15" spans="2:17" x14ac:dyDescent="0.2">
      <c r="B15" s="3"/>
    </row>
    <row r="16" spans="2:17" x14ac:dyDescent="0.2">
      <c r="B16" s="3"/>
    </row>
    <row r="17" spans="2:17" x14ac:dyDescent="0.2">
      <c r="B17" s="3"/>
    </row>
    <row r="18" spans="2:17" x14ac:dyDescent="0.2">
      <c r="B18" s="2"/>
      <c r="C18" s="2"/>
      <c r="D18" s="2"/>
      <c r="E18" s="2"/>
      <c r="F18" s="2"/>
      <c r="G18" s="2"/>
      <c r="H18" s="2"/>
    </row>
    <row r="22" spans="2:17" s="1" customFormat="1" ht="19.5" x14ac:dyDescent="0.3">
      <c r="B22" s="25" t="s">
        <v>9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2:17" ht="2.25" customHeight="1" x14ac:dyDescent="0.2"/>
    <row r="24" spans="2:17" x14ac:dyDescent="0.2">
      <c r="B24" s="4" t="s">
        <v>9</v>
      </c>
      <c r="C24" s="4" t="s">
        <v>7238</v>
      </c>
      <c r="D24" s="4" t="s">
        <v>7244</v>
      </c>
      <c r="E24" s="4" t="s">
        <v>7245</v>
      </c>
    </row>
    <row r="25" spans="2:17" x14ac:dyDescent="0.2">
      <c r="B25" s="3" t="s">
        <v>19</v>
      </c>
      <c r="C25" s="3" t="s">
        <v>7217</v>
      </c>
      <c r="D25" t="str">
        <f>+"YA"&amp;C25</f>
        <v>YAAL</v>
      </c>
    </row>
    <row r="26" spans="2:17" x14ac:dyDescent="0.2">
      <c r="B26" s="3" t="s">
        <v>64</v>
      </c>
      <c r="C26" s="3" t="s">
        <v>7218</v>
      </c>
    </row>
    <row r="27" spans="2:17" x14ac:dyDescent="0.2">
      <c r="B27" s="3" t="s">
        <v>28</v>
      </c>
      <c r="C27" s="3" t="s">
        <v>260</v>
      </c>
    </row>
    <row r="28" spans="2:17" x14ac:dyDescent="0.2">
      <c r="B28" s="3" t="s">
        <v>29</v>
      </c>
      <c r="C28" s="3" t="s">
        <v>7219</v>
      </c>
    </row>
    <row r="29" spans="2:17" x14ac:dyDescent="0.2">
      <c r="B29" s="3" t="s">
        <v>30</v>
      </c>
      <c r="C29" s="3" t="s">
        <v>120</v>
      </c>
    </row>
    <row r="30" spans="2:17" x14ac:dyDescent="0.2">
      <c r="B30" s="3" t="s">
        <v>31</v>
      </c>
      <c r="C30" s="3" t="s">
        <v>7220</v>
      </c>
    </row>
    <row r="31" spans="2:17" x14ac:dyDescent="0.2">
      <c r="B31" s="3" t="s">
        <v>65</v>
      </c>
      <c r="C31" s="3" t="s">
        <v>7221</v>
      </c>
    </row>
    <row r="32" spans="2:17" x14ac:dyDescent="0.2">
      <c r="B32" s="3" t="s">
        <v>32</v>
      </c>
      <c r="C32" s="3" t="s">
        <v>7222</v>
      </c>
    </row>
    <row r="33" spans="2:3" x14ac:dyDescent="0.2">
      <c r="B33" s="3" t="s">
        <v>33</v>
      </c>
      <c r="C33" s="3" t="s">
        <v>7223</v>
      </c>
    </row>
    <row r="34" spans="2:3" x14ac:dyDescent="0.2">
      <c r="B34" s="3" t="s">
        <v>34</v>
      </c>
      <c r="C34" s="3" t="s">
        <v>128</v>
      </c>
    </row>
    <row r="35" spans="2:3" x14ac:dyDescent="0.2">
      <c r="B35" s="3" t="s">
        <v>35</v>
      </c>
      <c r="C35" s="3" t="s">
        <v>133</v>
      </c>
    </row>
    <row r="36" spans="2:3" x14ac:dyDescent="0.2">
      <c r="B36" s="3" t="s">
        <v>36</v>
      </c>
      <c r="C36" s="3" t="s">
        <v>103</v>
      </c>
    </row>
    <row r="37" spans="2:3" x14ac:dyDescent="0.2">
      <c r="B37" s="3" t="s">
        <v>37</v>
      </c>
      <c r="C37" s="3" t="s">
        <v>207</v>
      </c>
    </row>
    <row r="38" spans="2:3" x14ac:dyDescent="0.2">
      <c r="B38" s="3" t="s">
        <v>38</v>
      </c>
      <c r="C38" s="3" t="s">
        <v>110</v>
      </c>
    </row>
    <row r="39" spans="2:3" x14ac:dyDescent="0.2">
      <c r="B39" s="3" t="s">
        <v>39</v>
      </c>
      <c r="C39" s="3" t="s">
        <v>7224</v>
      </c>
    </row>
    <row r="40" spans="2:3" x14ac:dyDescent="0.2">
      <c r="B40" s="3" t="s">
        <v>40</v>
      </c>
      <c r="C40" s="3" t="s">
        <v>7225</v>
      </c>
    </row>
    <row r="41" spans="2:3" x14ac:dyDescent="0.2">
      <c r="B41" s="3" t="s">
        <v>41</v>
      </c>
      <c r="C41" s="3" t="s">
        <v>176</v>
      </c>
    </row>
    <row r="42" spans="2:3" x14ac:dyDescent="0.2">
      <c r="B42" s="3" t="s">
        <v>42</v>
      </c>
      <c r="C42" s="3" t="s">
        <v>164</v>
      </c>
    </row>
    <row r="43" spans="2:3" x14ac:dyDescent="0.2">
      <c r="B43" s="3" t="s">
        <v>43</v>
      </c>
      <c r="C43" s="3" t="s">
        <v>138</v>
      </c>
    </row>
    <row r="44" spans="2:3" x14ac:dyDescent="0.2">
      <c r="B44" s="3" t="s">
        <v>44</v>
      </c>
      <c r="C44" s="3" t="s">
        <v>115</v>
      </c>
    </row>
    <row r="45" spans="2:3" x14ac:dyDescent="0.2">
      <c r="B45" s="3" t="s">
        <v>66</v>
      </c>
      <c r="C45" s="3" t="s">
        <v>7226</v>
      </c>
    </row>
    <row r="46" spans="2:3" x14ac:dyDescent="0.2">
      <c r="B46" s="3" t="s">
        <v>45</v>
      </c>
      <c r="C46" s="3" t="s">
        <v>146</v>
      </c>
    </row>
    <row r="47" spans="2:3" x14ac:dyDescent="0.2">
      <c r="B47" s="3" t="s">
        <v>46</v>
      </c>
      <c r="C47" s="3" t="s">
        <v>7227</v>
      </c>
    </row>
    <row r="48" spans="2:3" x14ac:dyDescent="0.2">
      <c r="B48" s="3" t="s">
        <v>67</v>
      </c>
      <c r="C48" s="3" t="s">
        <v>7228</v>
      </c>
    </row>
    <row r="49" spans="2:3" x14ac:dyDescent="0.2">
      <c r="B49" s="3" t="s">
        <v>47</v>
      </c>
      <c r="C49" s="3" t="s">
        <v>7229</v>
      </c>
    </row>
    <row r="50" spans="2:3" x14ac:dyDescent="0.2">
      <c r="B50" s="3" t="s">
        <v>48</v>
      </c>
      <c r="C50" s="3" t="s">
        <v>170</v>
      </c>
    </row>
    <row r="51" spans="2:3" x14ac:dyDescent="0.2">
      <c r="B51" s="3" t="s">
        <v>49</v>
      </c>
      <c r="C51" s="3" t="s">
        <v>141</v>
      </c>
    </row>
    <row r="52" spans="2:3" x14ac:dyDescent="0.2">
      <c r="B52" s="3" t="s">
        <v>50</v>
      </c>
      <c r="C52" s="3" t="s">
        <v>151</v>
      </c>
    </row>
    <row r="53" spans="2:3" x14ac:dyDescent="0.2">
      <c r="B53" s="3" t="s">
        <v>51</v>
      </c>
      <c r="C53" s="3" t="s">
        <v>7230</v>
      </c>
    </row>
    <row r="54" spans="2:3" x14ac:dyDescent="0.2">
      <c r="B54" s="3" t="s">
        <v>68</v>
      </c>
      <c r="C54" s="3" t="s">
        <v>7231</v>
      </c>
    </row>
    <row r="55" spans="2:3" x14ac:dyDescent="0.2">
      <c r="B55" s="3" t="s">
        <v>69</v>
      </c>
      <c r="C55" s="3"/>
    </row>
    <row r="56" spans="2:3" x14ac:dyDescent="0.2">
      <c r="B56" s="3" t="s">
        <v>52</v>
      </c>
      <c r="C56" s="3" t="s">
        <v>156</v>
      </c>
    </row>
    <row r="57" spans="2:3" x14ac:dyDescent="0.2">
      <c r="B57" s="3" t="s">
        <v>53</v>
      </c>
      <c r="C57" s="3" t="s">
        <v>7232</v>
      </c>
    </row>
    <row r="58" spans="2:3" x14ac:dyDescent="0.2">
      <c r="B58" s="3" t="s">
        <v>54</v>
      </c>
      <c r="C58" s="3" t="s">
        <v>357</v>
      </c>
    </row>
    <row r="59" spans="2:3" x14ac:dyDescent="0.2">
      <c r="B59" s="3" t="s">
        <v>55</v>
      </c>
      <c r="C59" s="3" t="s">
        <v>465</v>
      </c>
    </row>
    <row r="60" spans="2:3" x14ac:dyDescent="0.2">
      <c r="B60" s="3" t="s">
        <v>56</v>
      </c>
      <c r="C60" s="3" t="s">
        <v>302</v>
      </c>
    </row>
    <row r="61" spans="2:3" x14ac:dyDescent="0.2">
      <c r="B61" s="3" t="s">
        <v>70</v>
      </c>
      <c r="C61" s="3" t="s">
        <v>7233</v>
      </c>
    </row>
    <row r="62" spans="2:3" x14ac:dyDescent="0.2">
      <c r="B62" s="3" t="s">
        <v>57</v>
      </c>
      <c r="C62" s="3" t="s">
        <v>7234</v>
      </c>
    </row>
    <row r="63" spans="2:3" x14ac:dyDescent="0.2">
      <c r="B63" s="3" t="s">
        <v>58</v>
      </c>
      <c r="C63" s="3" t="s">
        <v>7235</v>
      </c>
    </row>
    <row r="64" spans="2:3" x14ac:dyDescent="0.2">
      <c r="B64" s="3" t="s">
        <v>71</v>
      </c>
      <c r="C64" s="3" t="s">
        <v>7236</v>
      </c>
    </row>
    <row r="65" spans="2:17" x14ac:dyDescent="0.2">
      <c r="B65" s="3" t="s">
        <v>59</v>
      </c>
      <c r="C65" s="3" t="s">
        <v>159</v>
      </c>
    </row>
    <row r="66" spans="2:17" x14ac:dyDescent="0.2">
      <c r="B66" s="3" t="s">
        <v>60</v>
      </c>
      <c r="C66" s="3" t="s">
        <v>7237</v>
      </c>
    </row>
    <row r="67" spans="2:17" x14ac:dyDescent="0.2">
      <c r="B67" s="2"/>
      <c r="C67" s="2"/>
      <c r="D67" s="2"/>
      <c r="E67" s="2"/>
      <c r="F67" s="2"/>
      <c r="G67" s="2"/>
      <c r="H67" s="2"/>
    </row>
    <row r="69" spans="2:17" s="1" customFormat="1" ht="19.5" x14ac:dyDescent="0.3">
      <c r="B69" s="25" t="s">
        <v>82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2:17" ht="2.25" customHeight="1" x14ac:dyDescent="0.2"/>
    <row r="71" spans="2:17" x14ac:dyDescent="0.2">
      <c r="B71" s="4" t="s">
        <v>7239</v>
      </c>
      <c r="C71" s="4" t="s">
        <v>7240</v>
      </c>
    </row>
    <row r="72" spans="2:17" x14ac:dyDescent="0.2">
      <c r="B72" s="3" t="s">
        <v>21</v>
      </c>
      <c r="C72" s="3" t="s">
        <v>2</v>
      </c>
    </row>
    <row r="73" spans="2:17" x14ac:dyDescent="0.2">
      <c r="B73" s="3" t="s">
        <v>24</v>
      </c>
      <c r="C73" s="3" t="s">
        <v>81</v>
      </c>
    </row>
    <row r="74" spans="2:17" x14ac:dyDescent="0.2">
      <c r="B74" s="3" t="s">
        <v>26</v>
      </c>
      <c r="C74" s="3" t="s">
        <v>2</v>
      </c>
    </row>
    <row r="75" spans="2:17" x14ac:dyDescent="0.2">
      <c r="B75" s="3" t="s">
        <v>27</v>
      </c>
      <c r="C75" s="3" t="s">
        <v>81</v>
      </c>
    </row>
    <row r="76" spans="2:17" x14ac:dyDescent="0.2">
      <c r="B76" s="3" t="s">
        <v>88</v>
      </c>
      <c r="C76" s="3" t="s">
        <v>87</v>
      </c>
    </row>
    <row r="77" spans="2:17" x14ac:dyDescent="0.2">
      <c r="B77" s="3" t="s">
        <v>91</v>
      </c>
      <c r="C77" s="3" t="s">
        <v>92</v>
      </c>
    </row>
    <row r="78" spans="2:17" x14ac:dyDescent="0.2">
      <c r="B78" s="3" t="s">
        <v>89</v>
      </c>
      <c r="C78" s="3" t="s">
        <v>92</v>
      </c>
    </row>
    <row r="79" spans="2:17" x14ac:dyDescent="0.2">
      <c r="B79" s="3" t="s">
        <v>90</v>
      </c>
      <c r="C79" s="3" t="s">
        <v>87</v>
      </c>
    </row>
    <row r="80" spans="2:17" x14ac:dyDescent="0.2">
      <c r="B80" s="2"/>
      <c r="C80" s="2"/>
      <c r="D80" s="2"/>
      <c r="E80" s="2"/>
      <c r="F80" s="2"/>
      <c r="G80" s="2"/>
      <c r="H8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home</vt:lpstr>
      <vt:lpstr>usda</vt:lpstr>
      <vt:lpstr>yield-estimates</vt:lpstr>
      <vt:lpstr>index</vt:lpstr>
      <vt:lpstr>cropType</vt:lpstr>
      <vt:lpstr>mlns</vt:lpstr>
      <vt:lpstr>states</vt:lpstr>
      <vt:lpstr>thsnd</vt:lpstr>
      <vt:lpstr>XuRglM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cmdty</dc:creator>
  <cp:lastModifiedBy>cmdty</cp:lastModifiedBy>
  <dcterms:created xsi:type="dcterms:W3CDTF">2019-10-11T17:11:08Z</dcterms:created>
  <dcterms:modified xsi:type="dcterms:W3CDTF">2019-11-07T17:44:56Z</dcterms:modified>
</cp:coreProperties>
</file>